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9F61712-6655-4A08-B58A-40572DE76CA6}" xr6:coauthVersionLast="47" xr6:coauthVersionMax="47" xr10:uidLastSave="{00000000-0000-0000-0000-000000000000}"/>
  <bookViews>
    <workbookView xWindow="0" yWindow="0" windowWidth="28800" windowHeight="1560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주문_리스트!$A$1:$Q$4388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659" i="18" l="1"/>
  <c r="V3659" i="18"/>
  <c r="V3662" i="18"/>
  <c r="T3664" i="18"/>
  <c r="T3660" i="18"/>
  <c r="E2664" i="18"/>
  <c r="E2665" i="18"/>
  <c r="E2666" i="18"/>
  <c r="E2667" i="18"/>
  <c r="E2668" i="18"/>
  <c r="E2669" i="18"/>
  <c r="E2670" i="18"/>
  <c r="E2671" i="18"/>
  <c r="E2672" i="18"/>
  <c r="E2673" i="18"/>
  <c r="E2674" i="18"/>
  <c r="E2675" i="18"/>
  <c r="E2676" i="18"/>
  <c r="E2677" i="18"/>
  <c r="E2678" i="18"/>
  <c r="E2679" i="18"/>
  <c r="E2680" i="18"/>
  <c r="E2681" i="18"/>
  <c r="E2682" i="18"/>
  <c r="E2683" i="18"/>
  <c r="E2684" i="18"/>
  <c r="E2685" i="18"/>
  <c r="E2686" i="18"/>
  <c r="E2687" i="18"/>
  <c r="E2688" i="18"/>
  <c r="E2689" i="18"/>
  <c r="E2690" i="18"/>
  <c r="E2691" i="18"/>
  <c r="E2692" i="18"/>
  <c r="E2693" i="18"/>
  <c r="E2694" i="18"/>
  <c r="E2695" i="18"/>
  <c r="E2696" i="18"/>
  <c r="E2697" i="18"/>
  <c r="E2698" i="18"/>
  <c r="E2699" i="18"/>
  <c r="E2700" i="18"/>
  <c r="E2701" i="18"/>
  <c r="E2702" i="18"/>
  <c r="E2703" i="18"/>
  <c r="E2704" i="18"/>
  <c r="E2705" i="18"/>
  <c r="E2706" i="18"/>
  <c r="E2707" i="18"/>
  <c r="E2708" i="18"/>
  <c r="E2709" i="18"/>
  <c r="E2710" i="18"/>
  <c r="E2711" i="18"/>
  <c r="E2712" i="18"/>
  <c r="E2713" i="18"/>
  <c r="E2714" i="18"/>
  <c r="E2715" i="18"/>
  <c r="E2716" i="18"/>
  <c r="E2717" i="18"/>
  <c r="E2718" i="18"/>
  <c r="E2719" i="18"/>
  <c r="E2720" i="18"/>
  <c r="E2721" i="18"/>
  <c r="E2722" i="18"/>
  <c r="E2723" i="18"/>
  <c r="E2724" i="18"/>
  <c r="E2725" i="18"/>
  <c r="E2726" i="18"/>
  <c r="E2727" i="18"/>
  <c r="E2728" i="18"/>
  <c r="E2729" i="18"/>
  <c r="E2730" i="18"/>
  <c r="E2731" i="18"/>
  <c r="E2732" i="18"/>
  <c r="E2733" i="18"/>
  <c r="E2734" i="18"/>
  <c r="E2735" i="18"/>
  <c r="E2736" i="18"/>
  <c r="E2737" i="18"/>
  <c r="E2738" i="18"/>
  <c r="E2739" i="18"/>
  <c r="E2740" i="18"/>
  <c r="E2741" i="18"/>
  <c r="E2742" i="18"/>
  <c r="E2743" i="18"/>
  <c r="E2744" i="18"/>
  <c r="E2745" i="18"/>
  <c r="E2746" i="18"/>
  <c r="E2747" i="18"/>
  <c r="E2748" i="18"/>
  <c r="E2749" i="18"/>
  <c r="E2750" i="18"/>
  <c r="E2751" i="18"/>
  <c r="E2752" i="18"/>
  <c r="E2753" i="18"/>
  <c r="E2754" i="18"/>
  <c r="E2755" i="18"/>
  <c r="E2756" i="18"/>
  <c r="E2757" i="18"/>
  <c r="E2758" i="18"/>
  <c r="E2759" i="18"/>
  <c r="E2760" i="18"/>
  <c r="E2761" i="18"/>
  <c r="E2762" i="18"/>
  <c r="E2763" i="18"/>
  <c r="E2764" i="18"/>
  <c r="E2765" i="18"/>
  <c r="E2766" i="18"/>
  <c r="E2767" i="18"/>
  <c r="E2768" i="18"/>
  <c r="E2769" i="18"/>
  <c r="E2770" i="18"/>
  <c r="E2771" i="18"/>
  <c r="E2772" i="18"/>
  <c r="E2773" i="18"/>
  <c r="E2774" i="18"/>
  <c r="E2775" i="18"/>
  <c r="E2776" i="18"/>
  <c r="E2777" i="18"/>
  <c r="E2778" i="18"/>
  <c r="E2779" i="18"/>
  <c r="E2780" i="18"/>
  <c r="E2781" i="18"/>
  <c r="E2782" i="18"/>
  <c r="E2783" i="18"/>
  <c r="E2784" i="18"/>
  <c r="E2785" i="18"/>
  <c r="E2786" i="18"/>
  <c r="E2787" i="18"/>
  <c r="E2788" i="18"/>
  <c r="E2789" i="18"/>
  <c r="E2790" i="18"/>
  <c r="E2791" i="18"/>
  <c r="E2792" i="18"/>
  <c r="E2793" i="18"/>
  <c r="E2794" i="18"/>
  <c r="E2795" i="18"/>
  <c r="E2796" i="18"/>
  <c r="E2797" i="18"/>
  <c r="E2798" i="18"/>
  <c r="E2799" i="18"/>
  <c r="E2800" i="18"/>
  <c r="E2801" i="18"/>
  <c r="E2802" i="18"/>
  <c r="E2803" i="18"/>
  <c r="E2804" i="18"/>
  <c r="E2805" i="18"/>
  <c r="E2806" i="18"/>
  <c r="E2807" i="18"/>
  <c r="E2808" i="18"/>
  <c r="E2809" i="18"/>
  <c r="E2810" i="18"/>
  <c r="E2811" i="18"/>
  <c r="E2812" i="18"/>
  <c r="E2813" i="18"/>
  <c r="E2814" i="18"/>
  <c r="E2815" i="18"/>
  <c r="E2816" i="18"/>
  <c r="E2817" i="18"/>
  <c r="E2818" i="18"/>
  <c r="E2819" i="18"/>
  <c r="E2820" i="18"/>
  <c r="E2821" i="18"/>
  <c r="E2822" i="18"/>
  <c r="E2823" i="18"/>
  <c r="E2824" i="18"/>
  <c r="E2825" i="18"/>
  <c r="E2826" i="18"/>
  <c r="E2827" i="18"/>
  <c r="E2828" i="18"/>
  <c r="E2829" i="18"/>
  <c r="E2830" i="18"/>
  <c r="E2831" i="18"/>
  <c r="E2832" i="18"/>
  <c r="E2833" i="18"/>
  <c r="E2834" i="18"/>
  <c r="E2835" i="18"/>
  <c r="E2836" i="18"/>
  <c r="E2837" i="18"/>
  <c r="E2838" i="18"/>
  <c r="E2839" i="18"/>
  <c r="E2840" i="18"/>
  <c r="E2841" i="18"/>
  <c r="E2842" i="18"/>
  <c r="E2843" i="18"/>
  <c r="E2844" i="18"/>
  <c r="E2845" i="18"/>
  <c r="E2846" i="18"/>
  <c r="E2847" i="18"/>
  <c r="E2848" i="18"/>
  <c r="E2849" i="18"/>
  <c r="E2850" i="18"/>
  <c r="E2851" i="18"/>
  <c r="E2852" i="18"/>
  <c r="E2853" i="18"/>
  <c r="E2854" i="18"/>
  <c r="E2855" i="18"/>
  <c r="E2856" i="18"/>
  <c r="E2857" i="18"/>
  <c r="E2858" i="18"/>
  <c r="E2859" i="18"/>
  <c r="E2860" i="18"/>
  <c r="E2861" i="18"/>
  <c r="E2862" i="18"/>
  <c r="E2863" i="18"/>
  <c r="E2864" i="18"/>
  <c r="E2865" i="18"/>
  <c r="E2866" i="18"/>
  <c r="E2867" i="18"/>
  <c r="E2868" i="18"/>
  <c r="E2869" i="18"/>
  <c r="E2870" i="18"/>
  <c r="E2871" i="18"/>
  <c r="E2872" i="18"/>
  <c r="E2873" i="18"/>
  <c r="E2874" i="18"/>
  <c r="E2875" i="18"/>
  <c r="E2876" i="18"/>
  <c r="E2877" i="18"/>
  <c r="E2878" i="18"/>
  <c r="E2879" i="18"/>
  <c r="E2880" i="18"/>
  <c r="E2881" i="18"/>
  <c r="E2882" i="18"/>
  <c r="E2883" i="18"/>
  <c r="E2884" i="18"/>
  <c r="E2885" i="18"/>
  <c r="E2886" i="18"/>
  <c r="E2887" i="18"/>
  <c r="E2888" i="18"/>
  <c r="E2889" i="18"/>
  <c r="E2890" i="18"/>
  <c r="E2891" i="18"/>
  <c r="E2892" i="18"/>
  <c r="E2893" i="18"/>
  <c r="E2894" i="18"/>
  <c r="E2895" i="18"/>
  <c r="E2896" i="18"/>
  <c r="E2897" i="18"/>
  <c r="E2898" i="18"/>
  <c r="E2899" i="18"/>
  <c r="E2900" i="18"/>
  <c r="E2901" i="18"/>
  <c r="E2902" i="18"/>
  <c r="E2903" i="18"/>
  <c r="E2904" i="18"/>
  <c r="E2905" i="18"/>
  <c r="E2906" i="18"/>
  <c r="E2907" i="18"/>
  <c r="E2908" i="18"/>
  <c r="E2909" i="18"/>
  <c r="E2910" i="18"/>
  <c r="E2911" i="18"/>
  <c r="E2912" i="18"/>
  <c r="E2913" i="18"/>
  <c r="E2914" i="18"/>
  <c r="E2915" i="18"/>
  <c r="E2916" i="18"/>
  <c r="E2917" i="18"/>
  <c r="E2918" i="18"/>
  <c r="E2919" i="18"/>
  <c r="E2920" i="18"/>
  <c r="E2921" i="18"/>
  <c r="E2922" i="18"/>
  <c r="E2923" i="18"/>
  <c r="E2924" i="18"/>
  <c r="E2925" i="18"/>
  <c r="E2926" i="18"/>
  <c r="E2927" i="18"/>
  <c r="E2928" i="18"/>
  <c r="E2929" i="18"/>
  <c r="E2930" i="18"/>
  <c r="E2931" i="18"/>
  <c r="E2932" i="18"/>
  <c r="E2933" i="18"/>
  <c r="E2934" i="18"/>
  <c r="E2935" i="18"/>
  <c r="E2936" i="18"/>
  <c r="E2937" i="18"/>
  <c r="E2938" i="18"/>
  <c r="E2939" i="18"/>
  <c r="E2940" i="18"/>
  <c r="E2941" i="18"/>
  <c r="E2942" i="18"/>
  <c r="E2943" i="18"/>
  <c r="E2944" i="18"/>
  <c r="E2945" i="18"/>
  <c r="E2946" i="18"/>
  <c r="E2947" i="18"/>
  <c r="E2948" i="18"/>
  <c r="E2949" i="18"/>
  <c r="E2950" i="18"/>
  <c r="E2951" i="18"/>
  <c r="E2952" i="18"/>
  <c r="E2953" i="18"/>
  <c r="E2954" i="18"/>
  <c r="E2955" i="18"/>
  <c r="E2956" i="18"/>
  <c r="E2957" i="18"/>
  <c r="E2958" i="18"/>
  <c r="E2959" i="18"/>
  <c r="E2960" i="18"/>
  <c r="E2961" i="18"/>
  <c r="E2962" i="18"/>
  <c r="E2963" i="18"/>
  <c r="E2964" i="18"/>
  <c r="E2965" i="18"/>
  <c r="E2966" i="18"/>
  <c r="E2967" i="18"/>
  <c r="E2968" i="18"/>
  <c r="E2969" i="18"/>
  <c r="E2970" i="18"/>
  <c r="E2971" i="18"/>
  <c r="E2972" i="18"/>
  <c r="E2973" i="18"/>
  <c r="E2974" i="18"/>
  <c r="E2975" i="18"/>
  <c r="E2976" i="18"/>
  <c r="E2977" i="18"/>
  <c r="E2978" i="18"/>
  <c r="E2979" i="18"/>
  <c r="E2980" i="18"/>
  <c r="E2981" i="18"/>
  <c r="E2982" i="18"/>
  <c r="E2983" i="18"/>
  <c r="E2984" i="18"/>
  <c r="E2985" i="18"/>
  <c r="E2986" i="18"/>
  <c r="E2987" i="18"/>
  <c r="E2988" i="18"/>
  <c r="E2989" i="18"/>
  <c r="E2990" i="18"/>
  <c r="E2991" i="18"/>
  <c r="E2992" i="18"/>
  <c r="E2993" i="18"/>
  <c r="E2994" i="18"/>
  <c r="E2995" i="18"/>
  <c r="E2996" i="18"/>
  <c r="E2997" i="18"/>
  <c r="E2998" i="18"/>
  <c r="E2999" i="18"/>
  <c r="E3000" i="18"/>
  <c r="E3001" i="18"/>
  <c r="E3002" i="18"/>
  <c r="E3003" i="18"/>
  <c r="E3004" i="18"/>
  <c r="E3005" i="18"/>
  <c r="E3006" i="18"/>
  <c r="E3007" i="18"/>
  <c r="E3008" i="18"/>
  <c r="E3009" i="18"/>
  <c r="E3010" i="18"/>
  <c r="E3011" i="18"/>
  <c r="E3012" i="18"/>
  <c r="E3013" i="18"/>
  <c r="E3014" i="18"/>
  <c r="E3015" i="18"/>
  <c r="E3016" i="18"/>
  <c r="E3017" i="18"/>
  <c r="E3018" i="18"/>
  <c r="E3019" i="18"/>
  <c r="E3020" i="18"/>
  <c r="E3021" i="18"/>
  <c r="E3022" i="18"/>
  <c r="E3023" i="18"/>
  <c r="E3024" i="18"/>
  <c r="E3025" i="18"/>
  <c r="E3026" i="18"/>
  <c r="E3027" i="18"/>
  <c r="E3028" i="18"/>
  <c r="E3029" i="18"/>
  <c r="E3030" i="18"/>
  <c r="E3031" i="18"/>
  <c r="E3032" i="18"/>
  <c r="E3033" i="18"/>
  <c r="E3034" i="18"/>
  <c r="E3035" i="18"/>
  <c r="E3036" i="18"/>
  <c r="E3037" i="18"/>
  <c r="E3038" i="18"/>
  <c r="E3039" i="18"/>
  <c r="E3040" i="18"/>
  <c r="E3041" i="18"/>
  <c r="E3042" i="18"/>
  <c r="E3043" i="18"/>
  <c r="E3044" i="18"/>
  <c r="E3045" i="18"/>
  <c r="E3046" i="18"/>
  <c r="E3047" i="18"/>
  <c r="E3048" i="18"/>
  <c r="E3049" i="18"/>
  <c r="E3050" i="18"/>
  <c r="E3051" i="18"/>
  <c r="E3052" i="18"/>
  <c r="E3053" i="18"/>
  <c r="E3054" i="18"/>
  <c r="E3055" i="18"/>
  <c r="E3056" i="18"/>
  <c r="E3057" i="18"/>
  <c r="E3058" i="18"/>
  <c r="E3059" i="18"/>
  <c r="E3060" i="18"/>
  <c r="E3061" i="18"/>
  <c r="E3062" i="18"/>
  <c r="E3063" i="18"/>
  <c r="E3064" i="18"/>
  <c r="E3065" i="18"/>
  <c r="E3066" i="18"/>
  <c r="E3067" i="18"/>
  <c r="E3068" i="18"/>
  <c r="E3069" i="18"/>
  <c r="E3070" i="18"/>
  <c r="E3071" i="18"/>
  <c r="E3072" i="18"/>
  <c r="E3073" i="18"/>
  <c r="E3074" i="18"/>
  <c r="E3075" i="18"/>
  <c r="E3076" i="18"/>
  <c r="E3077" i="18"/>
  <c r="E3078" i="18"/>
  <c r="E3079" i="18"/>
  <c r="E3080" i="18"/>
  <c r="E3081" i="18"/>
  <c r="E3082" i="18"/>
  <c r="E3083" i="18"/>
  <c r="E3084" i="18"/>
  <c r="E3085" i="18"/>
  <c r="E3086" i="18"/>
  <c r="E3087" i="18"/>
  <c r="E3088" i="18"/>
  <c r="E3089" i="18"/>
  <c r="E3090" i="18"/>
  <c r="E3091" i="18"/>
  <c r="E3092" i="18"/>
  <c r="E3093" i="18"/>
  <c r="E3094" i="18"/>
  <c r="E3095" i="18"/>
  <c r="E3096" i="18"/>
  <c r="E3097" i="18"/>
  <c r="E3098" i="18"/>
  <c r="E3099" i="18"/>
  <c r="E3100" i="18"/>
  <c r="E3101" i="18"/>
  <c r="E3102" i="18"/>
  <c r="E3103" i="18"/>
  <c r="E3104" i="18"/>
  <c r="E3105" i="18"/>
  <c r="E3106" i="18"/>
  <c r="E3107" i="18"/>
  <c r="E3108" i="18"/>
  <c r="E3109" i="18"/>
  <c r="E3110" i="18"/>
  <c r="E3111" i="18"/>
  <c r="E3112" i="18"/>
  <c r="E3113" i="18"/>
  <c r="E3114" i="18"/>
  <c r="E3115" i="18"/>
  <c r="E3116" i="18"/>
  <c r="E3117" i="18"/>
  <c r="E3118" i="18"/>
  <c r="E3119" i="18"/>
  <c r="E3120" i="18"/>
  <c r="E3121" i="18"/>
  <c r="E3122" i="18"/>
  <c r="E3123" i="18"/>
  <c r="E3124" i="18"/>
  <c r="E3125" i="18"/>
  <c r="E3126" i="18"/>
  <c r="E3127" i="18"/>
  <c r="E3128" i="18"/>
  <c r="E3129" i="18"/>
  <c r="E3130" i="18"/>
  <c r="E3131" i="18"/>
  <c r="E3132" i="18"/>
  <c r="E3133" i="18"/>
  <c r="E3134" i="18"/>
  <c r="E3135" i="18"/>
  <c r="E3136" i="18"/>
  <c r="E3137" i="18"/>
  <c r="E3138" i="18"/>
  <c r="E3139" i="18"/>
  <c r="E3140" i="18"/>
  <c r="E3141" i="18"/>
  <c r="E3142" i="18"/>
  <c r="E3143" i="18"/>
  <c r="E3144" i="18"/>
  <c r="E3145" i="18"/>
  <c r="E3146" i="18"/>
  <c r="E3147" i="18"/>
  <c r="E3148" i="18"/>
  <c r="E3149" i="18"/>
  <c r="E3150" i="18"/>
  <c r="E3151" i="18"/>
  <c r="E3152" i="18"/>
  <c r="E3153" i="18"/>
  <c r="E3154" i="18"/>
  <c r="E3155" i="18"/>
  <c r="E3156" i="18"/>
  <c r="E3157" i="18"/>
  <c r="E3158" i="18"/>
  <c r="E3159" i="18"/>
  <c r="E3160" i="18"/>
  <c r="E3161" i="18"/>
  <c r="E3162" i="18"/>
  <c r="E3163" i="18"/>
  <c r="E3164" i="18"/>
  <c r="E3165" i="18"/>
  <c r="E3166" i="18"/>
  <c r="E3167" i="18"/>
  <c r="E3168" i="18"/>
  <c r="E3169" i="18"/>
  <c r="E3170" i="18"/>
  <c r="E3171" i="18"/>
  <c r="E3172" i="18"/>
  <c r="E3173" i="18"/>
  <c r="E3174" i="18"/>
  <c r="E3175" i="18"/>
  <c r="E3176" i="18"/>
  <c r="E3177" i="18"/>
  <c r="E3178" i="18"/>
  <c r="E3179" i="18"/>
  <c r="E3180" i="18"/>
  <c r="E3181" i="18"/>
  <c r="E3182" i="18"/>
  <c r="E3183" i="18"/>
  <c r="E3184" i="18"/>
  <c r="E3185" i="18"/>
  <c r="E3186" i="18"/>
  <c r="E3187" i="18"/>
  <c r="E3188" i="18"/>
  <c r="E3189" i="18"/>
  <c r="E3190" i="18"/>
  <c r="E3191" i="18"/>
  <c r="E3192" i="18"/>
  <c r="E3193" i="18"/>
  <c r="E3194" i="18"/>
  <c r="E3195" i="18"/>
  <c r="E3196" i="18"/>
  <c r="E3197" i="18"/>
  <c r="E3198" i="18"/>
  <c r="E3199" i="18"/>
  <c r="E3200" i="18"/>
  <c r="E3201" i="18"/>
  <c r="E3202" i="18"/>
  <c r="E3203" i="18"/>
  <c r="E3204" i="18"/>
  <c r="E3205" i="18"/>
  <c r="E3206" i="18"/>
  <c r="E3207" i="18"/>
  <c r="E3208" i="18"/>
  <c r="E3209" i="18"/>
  <c r="E3210" i="18"/>
  <c r="E3211" i="18"/>
  <c r="E3212" i="18"/>
  <c r="E3213" i="18"/>
  <c r="E3214" i="18"/>
  <c r="E3215" i="18"/>
  <c r="E3216" i="18"/>
  <c r="E3217" i="18"/>
  <c r="E3218" i="18"/>
  <c r="E3219" i="18"/>
  <c r="E3220" i="18"/>
  <c r="E3221" i="18"/>
  <c r="E3222" i="18"/>
  <c r="E3223" i="18"/>
  <c r="E3224" i="18"/>
  <c r="E3225" i="18"/>
  <c r="E3226" i="18"/>
  <c r="E3227" i="18"/>
  <c r="E3228" i="18"/>
  <c r="E3229" i="18"/>
  <c r="E3230" i="18"/>
  <c r="E3231" i="18"/>
  <c r="E3232" i="18"/>
  <c r="E3233" i="18"/>
  <c r="E3234" i="18"/>
  <c r="E3235" i="18"/>
  <c r="E3236" i="18"/>
  <c r="E3237" i="18"/>
  <c r="E3238" i="18"/>
  <c r="E3239" i="18"/>
  <c r="E3240" i="18"/>
  <c r="E3241" i="18"/>
  <c r="E3242" i="18"/>
  <c r="E3243" i="18"/>
  <c r="E3244" i="18"/>
  <c r="E3245" i="18"/>
  <c r="E3246" i="18"/>
  <c r="E3247" i="18"/>
  <c r="E3248" i="18"/>
  <c r="E3249" i="18"/>
  <c r="E3250" i="18"/>
  <c r="E3251" i="18"/>
  <c r="E3252" i="18"/>
  <c r="E3253" i="18"/>
  <c r="E3254" i="18"/>
  <c r="E3255" i="18"/>
  <c r="E3256" i="18"/>
  <c r="E3257" i="18"/>
  <c r="E3258" i="18"/>
  <c r="E3259" i="18"/>
  <c r="E3260" i="18"/>
  <c r="E3261" i="18"/>
  <c r="E3262" i="18"/>
  <c r="E3263" i="18"/>
  <c r="E3264" i="18"/>
  <c r="E3265" i="18"/>
  <c r="E3266" i="18"/>
  <c r="E3267" i="18"/>
  <c r="E3268" i="18"/>
  <c r="E3269" i="18"/>
  <c r="E3270" i="18"/>
  <c r="E3271" i="18"/>
  <c r="E3272" i="18"/>
  <c r="E3273" i="18"/>
  <c r="E3274" i="18"/>
  <c r="E3275" i="18"/>
  <c r="E3276" i="18"/>
  <c r="E3277" i="18"/>
  <c r="E3278" i="18"/>
  <c r="E3279" i="18"/>
  <c r="E3280" i="18"/>
  <c r="E3281" i="18"/>
  <c r="E3282" i="18"/>
  <c r="E3283" i="18"/>
  <c r="E3284" i="18"/>
  <c r="E3285" i="18"/>
  <c r="E3286" i="18"/>
  <c r="E3287" i="18"/>
  <c r="E3288" i="18"/>
  <c r="E3289" i="18"/>
  <c r="E3290" i="18"/>
  <c r="E3291" i="18"/>
  <c r="E3292" i="18"/>
  <c r="E3293" i="18"/>
  <c r="E3294" i="18"/>
  <c r="E3295" i="18"/>
  <c r="E3296" i="18"/>
  <c r="E3297" i="18"/>
  <c r="E3298" i="18"/>
  <c r="E3299" i="18"/>
  <c r="E3300" i="18"/>
  <c r="E3301" i="18"/>
  <c r="E3302" i="18"/>
  <c r="E3303" i="18"/>
  <c r="E3304" i="18"/>
  <c r="E3305" i="18"/>
  <c r="E3306" i="18"/>
  <c r="E3307" i="18"/>
  <c r="E3308" i="18"/>
  <c r="E3309" i="18"/>
  <c r="E3310" i="18"/>
  <c r="E3311" i="18"/>
  <c r="E3312" i="18"/>
  <c r="E3313" i="18"/>
  <c r="E3314" i="18"/>
  <c r="E3315" i="18"/>
  <c r="E3316" i="18"/>
  <c r="E3317" i="18"/>
  <c r="E3318" i="18"/>
  <c r="E3319" i="18"/>
  <c r="E3320" i="18"/>
  <c r="E3321" i="18"/>
  <c r="E3322" i="18"/>
  <c r="E3323" i="18"/>
  <c r="E3324" i="18"/>
  <c r="E3325" i="18"/>
  <c r="E3326" i="18"/>
  <c r="E3327" i="18"/>
  <c r="E3328" i="18"/>
  <c r="E3329" i="18"/>
  <c r="E3330" i="18"/>
  <c r="E3331" i="18"/>
  <c r="E3332" i="18"/>
  <c r="E3333" i="18"/>
  <c r="E3334" i="18"/>
  <c r="E3335" i="18"/>
  <c r="E3336" i="18"/>
  <c r="E3337" i="18"/>
  <c r="E3338" i="18"/>
  <c r="E3339" i="18"/>
  <c r="E3340" i="18"/>
  <c r="E3341" i="18"/>
  <c r="E3342" i="18"/>
  <c r="E3343" i="18"/>
  <c r="E3344" i="18"/>
  <c r="E3345" i="18"/>
  <c r="E3346" i="18"/>
  <c r="E3347" i="18"/>
  <c r="E3348" i="18"/>
  <c r="E3349" i="18"/>
  <c r="E3350" i="18"/>
  <c r="E3351" i="18"/>
  <c r="E3352" i="18"/>
  <c r="E3353" i="18"/>
  <c r="E3354" i="18"/>
  <c r="E3355" i="18"/>
  <c r="E3356" i="18"/>
  <c r="E3357" i="18"/>
  <c r="E3358" i="18"/>
  <c r="E3359" i="18"/>
  <c r="E3360" i="18"/>
  <c r="E3361" i="18"/>
  <c r="E3362" i="18"/>
  <c r="E3363" i="18"/>
  <c r="E3364" i="18"/>
  <c r="E3365" i="18"/>
  <c r="E3366" i="18"/>
  <c r="E3367" i="18"/>
  <c r="E3368" i="18"/>
  <c r="E3369" i="18"/>
  <c r="E3370" i="18"/>
  <c r="E3371" i="18"/>
  <c r="E3372" i="18"/>
  <c r="E3373" i="18"/>
  <c r="E3374" i="18"/>
  <c r="E3375" i="18"/>
  <c r="E3376" i="18"/>
  <c r="E3377" i="18"/>
  <c r="E3378" i="18"/>
  <c r="E3379" i="18"/>
  <c r="E3380" i="18"/>
  <c r="E3381" i="18"/>
  <c r="E3382" i="18"/>
  <c r="E3383" i="18"/>
  <c r="E3384" i="18"/>
  <c r="E3385" i="18"/>
  <c r="E3386" i="18"/>
  <c r="E3387" i="18"/>
  <c r="E3388" i="18"/>
  <c r="E3389" i="18"/>
  <c r="E3390" i="18"/>
  <c r="E3391" i="18"/>
  <c r="E3392" i="18"/>
  <c r="E3393" i="18"/>
  <c r="E3394" i="18"/>
  <c r="E3395" i="18"/>
  <c r="E3396" i="18"/>
  <c r="E3397" i="18"/>
  <c r="E3398" i="18"/>
  <c r="E3399" i="18"/>
  <c r="E3400" i="18"/>
  <c r="E3401" i="18"/>
  <c r="E3402" i="18"/>
  <c r="E3403" i="18"/>
  <c r="E3404" i="18"/>
  <c r="E3405" i="18"/>
  <c r="E3406" i="18"/>
  <c r="E3407" i="18"/>
  <c r="E3408" i="18"/>
  <c r="E3409" i="18"/>
  <c r="E3410" i="18"/>
  <c r="E3411" i="18"/>
  <c r="E3412" i="18"/>
  <c r="E3413" i="18"/>
  <c r="E3414" i="18"/>
  <c r="E3415" i="18"/>
  <c r="E3416" i="18"/>
  <c r="E3417" i="18"/>
  <c r="E3418" i="18"/>
  <c r="E3419" i="18"/>
  <c r="E3420" i="18"/>
  <c r="E3421" i="18"/>
  <c r="E3422" i="18"/>
  <c r="E3423" i="18"/>
  <c r="E3424" i="18"/>
  <c r="E3425" i="18"/>
  <c r="E3426" i="18"/>
  <c r="E3427" i="18"/>
  <c r="E3428" i="18"/>
  <c r="E3429" i="18"/>
  <c r="E3430" i="18"/>
  <c r="E3431" i="18"/>
  <c r="E3432" i="18"/>
  <c r="E3433" i="18"/>
  <c r="E3434" i="18"/>
  <c r="E3435" i="18"/>
  <c r="E3436" i="18"/>
  <c r="E3437" i="18"/>
  <c r="E3438" i="18"/>
  <c r="E3439" i="18"/>
  <c r="E3440" i="18"/>
  <c r="E3441" i="18"/>
  <c r="E3442" i="18"/>
  <c r="E3443" i="18"/>
  <c r="E3444" i="18"/>
  <c r="E3445" i="18"/>
  <c r="E3446" i="18"/>
  <c r="E3447" i="18"/>
  <c r="E3448" i="18"/>
  <c r="E3449" i="18"/>
  <c r="E3450" i="18"/>
  <c r="E3451" i="18"/>
  <c r="E3452" i="18"/>
  <c r="E3453" i="18"/>
  <c r="E3454" i="18"/>
  <c r="E3455" i="18"/>
  <c r="E3456" i="18"/>
  <c r="E3457" i="18"/>
  <c r="E3458" i="18"/>
  <c r="E3459" i="18"/>
  <c r="E3460" i="18"/>
  <c r="E3461" i="18"/>
  <c r="E3462" i="18"/>
  <c r="E3463" i="18"/>
  <c r="E3464" i="18"/>
  <c r="E3465" i="18"/>
  <c r="E3466" i="18"/>
  <c r="E3467" i="18"/>
  <c r="E3468" i="18"/>
  <c r="E3469" i="18"/>
  <c r="E3470" i="18"/>
  <c r="E3471" i="18"/>
  <c r="E3472" i="18"/>
  <c r="E3473" i="18"/>
  <c r="E3474" i="18"/>
  <c r="E3475" i="18"/>
  <c r="E3476" i="18"/>
  <c r="E3477" i="18"/>
  <c r="E3478" i="18"/>
  <c r="E3479" i="18"/>
  <c r="E3480" i="18"/>
  <c r="E3481" i="18"/>
  <c r="E3482" i="18"/>
  <c r="E3483" i="18"/>
  <c r="E3484" i="18"/>
  <c r="E3485" i="18"/>
  <c r="E3486" i="18"/>
  <c r="E3487" i="18"/>
  <c r="E3488" i="18"/>
  <c r="E3489" i="18"/>
  <c r="E3490" i="18"/>
  <c r="E3491" i="18"/>
  <c r="E3492" i="18"/>
  <c r="E3493" i="18"/>
  <c r="E3494" i="18"/>
  <c r="E3495" i="18"/>
  <c r="E3496" i="18"/>
  <c r="E3497" i="18"/>
  <c r="E3498" i="18"/>
  <c r="E3499" i="18"/>
  <c r="E3500" i="18"/>
  <c r="E3501" i="18"/>
  <c r="E3502" i="18"/>
  <c r="E3503" i="18"/>
  <c r="E3504" i="18"/>
  <c r="E3505" i="18"/>
  <c r="E3506" i="18"/>
  <c r="E3507" i="18"/>
  <c r="E3508" i="18"/>
  <c r="E3509" i="18"/>
  <c r="E3510" i="18"/>
  <c r="E3511" i="18"/>
  <c r="E3512" i="18"/>
  <c r="E3513" i="18"/>
  <c r="E3514" i="18"/>
  <c r="E3515" i="18"/>
  <c r="E3516" i="18"/>
  <c r="E3517" i="18"/>
  <c r="E3518" i="18"/>
  <c r="E3519" i="18"/>
  <c r="E3520" i="18"/>
  <c r="E3521" i="18"/>
  <c r="E3522" i="18"/>
  <c r="E3523" i="18"/>
  <c r="E3524" i="18"/>
  <c r="E3525" i="18"/>
  <c r="E3526" i="18"/>
  <c r="E3527" i="18"/>
  <c r="E3528" i="18"/>
  <c r="E3529" i="18"/>
  <c r="E3530" i="18"/>
  <c r="E3531" i="18"/>
  <c r="E3532" i="18"/>
  <c r="E3533" i="18"/>
  <c r="E3534" i="18"/>
  <c r="E3535" i="18"/>
  <c r="E3536" i="18"/>
  <c r="E3537" i="18"/>
  <c r="E3538" i="18"/>
  <c r="E3539" i="18"/>
  <c r="E3540" i="18"/>
  <c r="E3541" i="18"/>
  <c r="E3542" i="18"/>
  <c r="E3543" i="18"/>
  <c r="E3544" i="18"/>
  <c r="E3545" i="18"/>
  <c r="E3546" i="18"/>
  <c r="E3547" i="18"/>
  <c r="E3548" i="18"/>
  <c r="E3549" i="18"/>
  <c r="E3550" i="18"/>
  <c r="E3551" i="18"/>
  <c r="E3552" i="18"/>
  <c r="E3553" i="18"/>
  <c r="E3554" i="18"/>
  <c r="E3555" i="18"/>
  <c r="E3556" i="18"/>
  <c r="E3557" i="18"/>
  <c r="E3558" i="18"/>
  <c r="E3559" i="18"/>
  <c r="E3560" i="18"/>
  <c r="E3561" i="18"/>
  <c r="E3562" i="18"/>
  <c r="E3563" i="18"/>
  <c r="E3564" i="18"/>
  <c r="E3565" i="18"/>
  <c r="E3566" i="18"/>
  <c r="E3567" i="18"/>
  <c r="E3568" i="18"/>
  <c r="E3569" i="18"/>
  <c r="E3570" i="18"/>
  <c r="E3571" i="18"/>
  <c r="E3572" i="18"/>
  <c r="E3573" i="18"/>
  <c r="E3574" i="18"/>
  <c r="E3575" i="18"/>
  <c r="E3576" i="18"/>
  <c r="E3577" i="18"/>
  <c r="E3578" i="18"/>
  <c r="E3579" i="18"/>
  <c r="E3580" i="18"/>
  <c r="E3581" i="18"/>
  <c r="E3582" i="18"/>
  <c r="E3583" i="18"/>
  <c r="E3584" i="18"/>
  <c r="E3585" i="18"/>
  <c r="E3586" i="18"/>
  <c r="E3587" i="18"/>
  <c r="E3588" i="18"/>
  <c r="E3589" i="18"/>
  <c r="E3590" i="18"/>
  <c r="E3591" i="18"/>
  <c r="E3592" i="18"/>
  <c r="E3593" i="18"/>
  <c r="E3594" i="18"/>
  <c r="E3595" i="18"/>
  <c r="E3596" i="18"/>
  <c r="E3597" i="18"/>
  <c r="E3598" i="18"/>
  <c r="E3599" i="18"/>
  <c r="E3600" i="18"/>
  <c r="E3601" i="18"/>
  <c r="E3602" i="18"/>
  <c r="E3603" i="18"/>
  <c r="E3604" i="18"/>
  <c r="E3605" i="18"/>
  <c r="E3606" i="18"/>
  <c r="E3607" i="18"/>
  <c r="E3608" i="18"/>
  <c r="E3609" i="18"/>
  <c r="E3610" i="18"/>
  <c r="E3611" i="18"/>
  <c r="E3612" i="18"/>
  <c r="E3613" i="18"/>
  <c r="E3614" i="18"/>
  <c r="E3615" i="18"/>
  <c r="E3616" i="18"/>
  <c r="E3617" i="18"/>
  <c r="E3618" i="18"/>
  <c r="E3619" i="18"/>
  <c r="E3620" i="18"/>
  <c r="E3621" i="18"/>
  <c r="E3622" i="18"/>
  <c r="E3623" i="18"/>
  <c r="E3624" i="18"/>
  <c r="E3625" i="18"/>
  <c r="E3626" i="18"/>
  <c r="E3627" i="18"/>
  <c r="E3628" i="18"/>
  <c r="E3629" i="18"/>
  <c r="E3630" i="18"/>
  <c r="E3631" i="18"/>
  <c r="E3632" i="18"/>
  <c r="E3633" i="18"/>
  <c r="E3634" i="18"/>
  <c r="E3635" i="18"/>
  <c r="E3636" i="18"/>
  <c r="E3637" i="18"/>
  <c r="E3638" i="18"/>
  <c r="E3639" i="18"/>
  <c r="E3640" i="18"/>
  <c r="E3641" i="18"/>
  <c r="E3642" i="18"/>
  <c r="E3643" i="18"/>
  <c r="E3644" i="18"/>
  <c r="E3645" i="18"/>
  <c r="E3646" i="18"/>
  <c r="E3647" i="18"/>
  <c r="E3648" i="18"/>
  <c r="E3649" i="18"/>
  <c r="E3650" i="18"/>
  <c r="E3651" i="18"/>
  <c r="E3652" i="18"/>
  <c r="E3653" i="18"/>
  <c r="E3654" i="18"/>
  <c r="E3655" i="18"/>
  <c r="E3656" i="18"/>
  <c r="E3657" i="18"/>
  <c r="E3658" i="18"/>
  <c r="E3659" i="18"/>
  <c r="E3660" i="18"/>
  <c r="E3661" i="18"/>
  <c r="E3662" i="18"/>
  <c r="E3663" i="18"/>
  <c r="E3664" i="18"/>
  <c r="E3665" i="18"/>
  <c r="E3666" i="18"/>
  <c r="E3667" i="18"/>
  <c r="E3668" i="18"/>
  <c r="E3669" i="18"/>
  <c r="E3670" i="18"/>
  <c r="E3671" i="18"/>
  <c r="E3672" i="18"/>
  <c r="E3673" i="18"/>
  <c r="E3674" i="18"/>
  <c r="E3675" i="18"/>
  <c r="E3676" i="18"/>
  <c r="E3677" i="18"/>
  <c r="E3678" i="18"/>
  <c r="E3679" i="18"/>
  <c r="E3680" i="18"/>
  <c r="E3681" i="18"/>
  <c r="E3682" i="18"/>
  <c r="E3683" i="18"/>
  <c r="E3684" i="18"/>
  <c r="E3685" i="18"/>
  <c r="E3686" i="18"/>
  <c r="E3687" i="18"/>
  <c r="E3688" i="18"/>
  <c r="E3689" i="18"/>
  <c r="E3690" i="18"/>
  <c r="E3691" i="18"/>
  <c r="E3692" i="18"/>
  <c r="E3693" i="18"/>
  <c r="E3694" i="18"/>
  <c r="E3695" i="18"/>
  <c r="E3696" i="18"/>
  <c r="E3697" i="18"/>
  <c r="E3698" i="18"/>
  <c r="E3699" i="18"/>
  <c r="E3700" i="18"/>
  <c r="E3701" i="18"/>
  <c r="E3702" i="18"/>
  <c r="E3703" i="18"/>
  <c r="E3704" i="18"/>
  <c r="E3705" i="18"/>
  <c r="E3706" i="18"/>
  <c r="E3707" i="18"/>
  <c r="E3708" i="18"/>
  <c r="E3709" i="18"/>
  <c r="E3710" i="18"/>
  <c r="E3711" i="18"/>
  <c r="E3712" i="18"/>
  <c r="E3713" i="18"/>
  <c r="E3714" i="18"/>
  <c r="E3715" i="18"/>
  <c r="E3716" i="18"/>
  <c r="E3717" i="18"/>
  <c r="E3718" i="18"/>
  <c r="E3719" i="18"/>
  <c r="E3720" i="18"/>
  <c r="E3721" i="18"/>
  <c r="E3722" i="18"/>
  <c r="E3723" i="18"/>
  <c r="E3724" i="18"/>
  <c r="E3725" i="18"/>
  <c r="E3726" i="18"/>
  <c r="E3727" i="18"/>
  <c r="E3728" i="18"/>
  <c r="E3729" i="18"/>
  <c r="E3730" i="18"/>
  <c r="E3731" i="18"/>
  <c r="E3732" i="18"/>
  <c r="E3733" i="18"/>
  <c r="E3734" i="18"/>
  <c r="E3735" i="18"/>
  <c r="E3736" i="18"/>
  <c r="E3737" i="18"/>
  <c r="E3738" i="18"/>
  <c r="E3739" i="18"/>
  <c r="E3740" i="18"/>
  <c r="E3741" i="18"/>
  <c r="E3742" i="18"/>
  <c r="E3743" i="18"/>
  <c r="E3744" i="18"/>
  <c r="E3745" i="18"/>
  <c r="E3746" i="18"/>
  <c r="E3747" i="18"/>
  <c r="E3748" i="18"/>
  <c r="E3749" i="18"/>
  <c r="E3750" i="18"/>
  <c r="E3751" i="18"/>
  <c r="E3752" i="18"/>
  <c r="E3753" i="18"/>
  <c r="E3754" i="18"/>
  <c r="E3755" i="18"/>
  <c r="E3756" i="18"/>
  <c r="E3757" i="18"/>
  <c r="E3758" i="18"/>
  <c r="E3759" i="18"/>
  <c r="E3760" i="18"/>
  <c r="E3761" i="18"/>
  <c r="E3762" i="18"/>
  <c r="E3763" i="18"/>
  <c r="E3764" i="18"/>
  <c r="E3765" i="18"/>
  <c r="E3766" i="18"/>
  <c r="E3767" i="18"/>
  <c r="E3768" i="18"/>
  <c r="E3769" i="18"/>
  <c r="E3770" i="18"/>
  <c r="E3771" i="18"/>
  <c r="E3772" i="18"/>
  <c r="E3773" i="18"/>
  <c r="E3774" i="18"/>
  <c r="E3775" i="18"/>
  <c r="E3776" i="18"/>
  <c r="E3777" i="18"/>
  <c r="E3778" i="18"/>
  <c r="E3779" i="18"/>
  <c r="E3780" i="18"/>
  <c r="E3781" i="18"/>
  <c r="E3782" i="18"/>
  <c r="E3783" i="18"/>
  <c r="E3784" i="18"/>
  <c r="E3785" i="18"/>
  <c r="E3786" i="18"/>
  <c r="E3787" i="18"/>
  <c r="E3788" i="18"/>
  <c r="E3789" i="18"/>
  <c r="E3790" i="18"/>
  <c r="E3791" i="18"/>
  <c r="E3792" i="18"/>
  <c r="E3793" i="18"/>
  <c r="E3794" i="18"/>
  <c r="E3795" i="18"/>
  <c r="E3796" i="18"/>
  <c r="E3797" i="18"/>
  <c r="E3798" i="18"/>
  <c r="E3799" i="18"/>
  <c r="E3800" i="18"/>
  <c r="E3801" i="18"/>
  <c r="E3802" i="18"/>
  <c r="E3803" i="18"/>
  <c r="E3804" i="18"/>
  <c r="E3805" i="18"/>
  <c r="E3806" i="18"/>
  <c r="E3807" i="18"/>
  <c r="E3808" i="18"/>
  <c r="E3809" i="18"/>
  <c r="E3810" i="18"/>
  <c r="E3811" i="18"/>
  <c r="E3812" i="18"/>
  <c r="E3813" i="18"/>
  <c r="E3814" i="18"/>
  <c r="E3815" i="18"/>
  <c r="E3816" i="18"/>
  <c r="E3817" i="18"/>
  <c r="E3818" i="18"/>
  <c r="E3819" i="18"/>
  <c r="E3820" i="18"/>
  <c r="E3821" i="18"/>
  <c r="E3822" i="18"/>
  <c r="E3823" i="18"/>
  <c r="E3824" i="18"/>
  <c r="E3825" i="18"/>
  <c r="E3826" i="18"/>
  <c r="E3827" i="18"/>
  <c r="E3828" i="18"/>
  <c r="E3829" i="18"/>
  <c r="E3830" i="18"/>
  <c r="E3831" i="18"/>
  <c r="E3832" i="18"/>
  <c r="E3833" i="18"/>
  <c r="E3834" i="18"/>
  <c r="E3835" i="18"/>
  <c r="E3836" i="18"/>
  <c r="E3837" i="18"/>
  <c r="E3838" i="18"/>
  <c r="E3839" i="18"/>
  <c r="E3840" i="18"/>
  <c r="E3841" i="18"/>
  <c r="E3842" i="18"/>
  <c r="E3843" i="18"/>
  <c r="E3844" i="18"/>
  <c r="E3845" i="18"/>
  <c r="E3846" i="18"/>
  <c r="E3847" i="18"/>
  <c r="E3848" i="18"/>
  <c r="E3849" i="18"/>
  <c r="E3850" i="18"/>
  <c r="E3851" i="18"/>
  <c r="E3852" i="18"/>
  <c r="E3853" i="18"/>
  <c r="E3854" i="18"/>
  <c r="E3855" i="18"/>
  <c r="E3856" i="18"/>
  <c r="E3857" i="18"/>
  <c r="E3858" i="18"/>
  <c r="E3859" i="18"/>
  <c r="E3860" i="18"/>
  <c r="E3861" i="18"/>
  <c r="E3862" i="18"/>
  <c r="E3863" i="18"/>
  <c r="E3864" i="18"/>
  <c r="E3865" i="18"/>
  <c r="E3866" i="18"/>
  <c r="E3867" i="18"/>
  <c r="E3868" i="18"/>
  <c r="E3869" i="18"/>
  <c r="E3870" i="18"/>
  <c r="E3871" i="18"/>
  <c r="E3872" i="18"/>
  <c r="E3873" i="18"/>
  <c r="E3874" i="18"/>
  <c r="E3875" i="18"/>
  <c r="E3876" i="18"/>
  <c r="E3877" i="18"/>
  <c r="E3878" i="18"/>
  <c r="E3879" i="18"/>
  <c r="E3880" i="18"/>
  <c r="E3881" i="18"/>
  <c r="E3882" i="18"/>
  <c r="E3883" i="18"/>
  <c r="E3884" i="18"/>
  <c r="E3885" i="18"/>
  <c r="E3886" i="18"/>
  <c r="E3887" i="18"/>
  <c r="E3888" i="18"/>
  <c r="E3889" i="18"/>
  <c r="E3890" i="18"/>
  <c r="E3891" i="18"/>
  <c r="E3892" i="18"/>
  <c r="E3893" i="18"/>
  <c r="E3894" i="18"/>
  <c r="E3895" i="18"/>
  <c r="E3896" i="18"/>
  <c r="E3897" i="18"/>
  <c r="E3898" i="18"/>
  <c r="E3899" i="18"/>
  <c r="E3900" i="18"/>
  <c r="E3901" i="18"/>
  <c r="E3902" i="18"/>
  <c r="E3903" i="18"/>
  <c r="E3904" i="18"/>
  <c r="E3905" i="18"/>
  <c r="E3906" i="18"/>
  <c r="E3907" i="18"/>
  <c r="E3908" i="18"/>
  <c r="E3909" i="18"/>
  <c r="E3910" i="18"/>
  <c r="E3911" i="18"/>
  <c r="E3912" i="18"/>
  <c r="E3913" i="18"/>
  <c r="E3914" i="18"/>
  <c r="E3915" i="18"/>
  <c r="E3916" i="18"/>
  <c r="E3917" i="18"/>
  <c r="E3918" i="18"/>
  <c r="E3919" i="18"/>
  <c r="E3920" i="18"/>
  <c r="E3921" i="18"/>
  <c r="E3922" i="18"/>
  <c r="E3923" i="18"/>
  <c r="E3924" i="18"/>
  <c r="E3925" i="18"/>
  <c r="E3926" i="18"/>
  <c r="E3927" i="18"/>
  <c r="E3928" i="18"/>
  <c r="E3929" i="18"/>
  <c r="E3930" i="18"/>
  <c r="E3931" i="18"/>
  <c r="E3932" i="18"/>
  <c r="E3933" i="18"/>
  <c r="E3934" i="18"/>
  <c r="E3935" i="18"/>
  <c r="E3936" i="18"/>
  <c r="E3937" i="18"/>
  <c r="E3938" i="18"/>
  <c r="E3939" i="18"/>
  <c r="E3940" i="18"/>
  <c r="E3941" i="18"/>
  <c r="E3942" i="18"/>
  <c r="E3943" i="18"/>
  <c r="E3944" i="18"/>
  <c r="E3945" i="18"/>
  <c r="E3946" i="18"/>
  <c r="E3947" i="18"/>
  <c r="E3948" i="18"/>
  <c r="E3949" i="18"/>
  <c r="E3950" i="18"/>
  <c r="E3951" i="18"/>
  <c r="E3952" i="18"/>
  <c r="E3953" i="18"/>
  <c r="E3954" i="18"/>
  <c r="E3955" i="18"/>
  <c r="E3956" i="18"/>
  <c r="E3957" i="18"/>
  <c r="E3958" i="18"/>
  <c r="E3959" i="18"/>
  <c r="E3960" i="18"/>
  <c r="E3961" i="18"/>
  <c r="E3962" i="18"/>
  <c r="E3963" i="18"/>
  <c r="E3964" i="18"/>
  <c r="E3965" i="18"/>
  <c r="E3966" i="18"/>
  <c r="E3967" i="18"/>
  <c r="E3968" i="18"/>
  <c r="E3969" i="18"/>
  <c r="E3970" i="18"/>
  <c r="E3971" i="18"/>
  <c r="E3972" i="18"/>
  <c r="E3973" i="18"/>
  <c r="E3974" i="18"/>
  <c r="E3975" i="18"/>
  <c r="E3976" i="18"/>
  <c r="E3977" i="18"/>
  <c r="E3978" i="18"/>
  <c r="E3979" i="18"/>
  <c r="E3980" i="18"/>
  <c r="E3981" i="18"/>
  <c r="E3982" i="18"/>
  <c r="E3983" i="18"/>
  <c r="E3984" i="18"/>
  <c r="E3985" i="18"/>
  <c r="E3986" i="18"/>
  <c r="E3987" i="18"/>
  <c r="E3988" i="18"/>
  <c r="E3989" i="18"/>
  <c r="E3990" i="18"/>
  <c r="E3991" i="18"/>
  <c r="E3992" i="18"/>
  <c r="E3993" i="18"/>
  <c r="E3994" i="18"/>
  <c r="E3995" i="18"/>
  <c r="E3996" i="18"/>
  <c r="E3997" i="18"/>
  <c r="E3998" i="18"/>
  <c r="E3999" i="18"/>
  <c r="E4000" i="18"/>
  <c r="E4001" i="18"/>
  <c r="E4002" i="18"/>
  <c r="E4003" i="18"/>
  <c r="E4004" i="18"/>
  <c r="E4005" i="18"/>
  <c r="E4006" i="18"/>
  <c r="E4007" i="18"/>
  <c r="E4008" i="18"/>
  <c r="E4009" i="18"/>
  <c r="E4010" i="18"/>
  <c r="E4011" i="18"/>
  <c r="E4012" i="18"/>
  <c r="E4013" i="18"/>
  <c r="E4014" i="18"/>
  <c r="E4015" i="18"/>
  <c r="E4016" i="18"/>
  <c r="E4017" i="18"/>
  <c r="E4018" i="18"/>
  <c r="E4019" i="18"/>
  <c r="E4020" i="18"/>
  <c r="E4021" i="18"/>
  <c r="E4022" i="18"/>
  <c r="E4023" i="18"/>
  <c r="E4024" i="18"/>
  <c r="E4025" i="18"/>
  <c r="E4026" i="18"/>
  <c r="E4027" i="18"/>
  <c r="E4028" i="18"/>
  <c r="E4029" i="18"/>
  <c r="E4030" i="18"/>
  <c r="E4031" i="18"/>
  <c r="E4032" i="18"/>
  <c r="E4033" i="18"/>
  <c r="E4034" i="18"/>
  <c r="E4035" i="18"/>
  <c r="E4036" i="18"/>
  <c r="E4037" i="18"/>
  <c r="E4038" i="18"/>
  <c r="E4039" i="18"/>
  <c r="E4040" i="18"/>
  <c r="E4041" i="18"/>
  <c r="E4042" i="18"/>
  <c r="E4043" i="18"/>
  <c r="E4044" i="18"/>
  <c r="E4045" i="18"/>
  <c r="E4046" i="18"/>
  <c r="E4047" i="18"/>
  <c r="E4048" i="18"/>
  <c r="E4049" i="18"/>
  <c r="E4050" i="18"/>
  <c r="E4051" i="18"/>
  <c r="E4052" i="18"/>
  <c r="E4053" i="18"/>
  <c r="E4054" i="18"/>
  <c r="E4055" i="18"/>
  <c r="E4056" i="18"/>
  <c r="E4057" i="18"/>
  <c r="E4058" i="18"/>
  <c r="E4059" i="18"/>
  <c r="E4060" i="18"/>
  <c r="E4061" i="18"/>
  <c r="E4062" i="18"/>
  <c r="E4063" i="18"/>
  <c r="E4064" i="18"/>
  <c r="E4065" i="18"/>
  <c r="E4066" i="18"/>
  <c r="E4067" i="18"/>
  <c r="E4068" i="18"/>
  <c r="E4069" i="18"/>
  <c r="E4070" i="18"/>
  <c r="E4071" i="18"/>
  <c r="E4072" i="18"/>
  <c r="E4073" i="18"/>
  <c r="E4074" i="18"/>
  <c r="E4075" i="18"/>
  <c r="E4076" i="18"/>
  <c r="E4077" i="18"/>
  <c r="E4078" i="18"/>
  <c r="E4079" i="18"/>
  <c r="E4080" i="18"/>
  <c r="E4081" i="18"/>
  <c r="E4082" i="18"/>
  <c r="E4083" i="18"/>
  <c r="E4084" i="18"/>
  <c r="E4085" i="18"/>
  <c r="E4086" i="18"/>
  <c r="E4087" i="18"/>
  <c r="E4088" i="18"/>
  <c r="E4089" i="18"/>
  <c r="E4090" i="18"/>
  <c r="E4091" i="18"/>
  <c r="E4092" i="18"/>
  <c r="E4093" i="18"/>
  <c r="E4094" i="18"/>
  <c r="E4095" i="18"/>
  <c r="E4096" i="18"/>
  <c r="E4097" i="18"/>
  <c r="E4098" i="18"/>
  <c r="E4099" i="18"/>
  <c r="E4100" i="18"/>
  <c r="E4101" i="18"/>
  <c r="E4102" i="18"/>
  <c r="E4103" i="18"/>
  <c r="E4104" i="18"/>
  <c r="E4105" i="18"/>
  <c r="E4106" i="18"/>
  <c r="E4107" i="18"/>
  <c r="E4108" i="18"/>
  <c r="E4109" i="18"/>
  <c r="E4110" i="18"/>
  <c r="E4111" i="18"/>
  <c r="E4112" i="18"/>
  <c r="E4113" i="18"/>
  <c r="E4114" i="18"/>
  <c r="E4115" i="18"/>
  <c r="E4116" i="18"/>
  <c r="E4117" i="18"/>
  <c r="E4118" i="18"/>
  <c r="E4119" i="18"/>
  <c r="E4120" i="18"/>
  <c r="E4121" i="18"/>
  <c r="E4122" i="18"/>
  <c r="E4123" i="18"/>
  <c r="E4124" i="18"/>
  <c r="E4125" i="18"/>
  <c r="E4126" i="18"/>
  <c r="E4127" i="18"/>
  <c r="E4128" i="18"/>
  <c r="E4129" i="18"/>
  <c r="E4130" i="18"/>
  <c r="E4131" i="18"/>
  <c r="E4132" i="18"/>
  <c r="E4133" i="18"/>
  <c r="E4134" i="18"/>
  <c r="E4135" i="18"/>
  <c r="E4136" i="18"/>
  <c r="E4137" i="18"/>
  <c r="E4138" i="18"/>
  <c r="E4139" i="18"/>
  <c r="E4140" i="18"/>
  <c r="E4141" i="18"/>
  <c r="E4142" i="18"/>
  <c r="E4143" i="18"/>
  <c r="E4144" i="18"/>
  <c r="E4145" i="18"/>
  <c r="E4146" i="18"/>
  <c r="E4147" i="18"/>
  <c r="E4148" i="18"/>
  <c r="E4149" i="18"/>
  <c r="E4150" i="18"/>
  <c r="E4151" i="18"/>
  <c r="E4152" i="18"/>
  <c r="E4153" i="18"/>
  <c r="E4154" i="18"/>
  <c r="E4155" i="18"/>
  <c r="E4156" i="18"/>
  <c r="E4157" i="18"/>
  <c r="E4158" i="18"/>
  <c r="E4159" i="18"/>
  <c r="E4160" i="18"/>
  <c r="E4161" i="18"/>
  <c r="E4162" i="18"/>
  <c r="E4163" i="18"/>
  <c r="E4164" i="18"/>
  <c r="E4165" i="18"/>
  <c r="E4166" i="18"/>
  <c r="E4167" i="18"/>
  <c r="E4168" i="18"/>
  <c r="E4169" i="18"/>
  <c r="E4170" i="18"/>
  <c r="E4171" i="18"/>
  <c r="E4172" i="18"/>
  <c r="E4173" i="18"/>
  <c r="E4174" i="18"/>
  <c r="E4175" i="18"/>
  <c r="E4176" i="18"/>
  <c r="E4177" i="18"/>
  <c r="E4178" i="18"/>
  <c r="E4179" i="18"/>
  <c r="E4180" i="18"/>
  <c r="E4181" i="18"/>
  <c r="E4182" i="18"/>
  <c r="E4183" i="18"/>
  <c r="E4184" i="18"/>
  <c r="E4185" i="18"/>
  <c r="E4186" i="18"/>
  <c r="E4187" i="18"/>
  <c r="E4188" i="18"/>
  <c r="E4189" i="18"/>
  <c r="E4190" i="18"/>
  <c r="E4191" i="18"/>
  <c r="E4192" i="18"/>
  <c r="E4193" i="18"/>
  <c r="E4194" i="18"/>
  <c r="E4195" i="18"/>
  <c r="E4196" i="18"/>
  <c r="E4197" i="18"/>
  <c r="E4198" i="18"/>
  <c r="E4199" i="18"/>
  <c r="E4200" i="18"/>
  <c r="E4201" i="18"/>
  <c r="E4202" i="18"/>
  <c r="E4203" i="18"/>
  <c r="E4204" i="18"/>
  <c r="E4205" i="18"/>
  <c r="E4206" i="18"/>
  <c r="E4207" i="18"/>
  <c r="E4208" i="18"/>
  <c r="E4209" i="18"/>
  <c r="E4210" i="18"/>
  <c r="E4211" i="18"/>
  <c r="E4212" i="18"/>
  <c r="E4213" i="18"/>
  <c r="E4214" i="18"/>
  <c r="E4215" i="18"/>
  <c r="E4216" i="18"/>
  <c r="E4217" i="18"/>
  <c r="E4218" i="18"/>
  <c r="E4219" i="18"/>
  <c r="E4220" i="18"/>
  <c r="E4221" i="18"/>
  <c r="E4222" i="18"/>
  <c r="E4223" i="18"/>
  <c r="E4224" i="18"/>
  <c r="E4225" i="18"/>
  <c r="E4226" i="18"/>
  <c r="E4227" i="18"/>
  <c r="E4228" i="18"/>
  <c r="E4229" i="18"/>
  <c r="E4230" i="18"/>
  <c r="E4231" i="18"/>
  <c r="E4232" i="18"/>
  <c r="E4233" i="18"/>
  <c r="E4234" i="18"/>
  <c r="E4235" i="18"/>
  <c r="E4236" i="18"/>
  <c r="E4237" i="18"/>
  <c r="E4238" i="18"/>
  <c r="E4239" i="18"/>
  <c r="E4240" i="18"/>
  <c r="E4241" i="18"/>
  <c r="E4242" i="18"/>
  <c r="E4243" i="18"/>
  <c r="E4244" i="18"/>
  <c r="E4245" i="18"/>
  <c r="E4246" i="18"/>
  <c r="E4247" i="18"/>
  <c r="E4248" i="18"/>
  <c r="E4249" i="18"/>
  <c r="E4250" i="18"/>
  <c r="E4251" i="18"/>
  <c r="E4252" i="18"/>
  <c r="E4253" i="18"/>
  <c r="E4254" i="18"/>
  <c r="E4255" i="18"/>
  <c r="E4256" i="18"/>
  <c r="E4257" i="18"/>
  <c r="E4258" i="18"/>
  <c r="E4259" i="18"/>
  <c r="E4260" i="18"/>
  <c r="E4261" i="18"/>
  <c r="E4262" i="18"/>
  <c r="E4263" i="18"/>
  <c r="E4264" i="18"/>
  <c r="E4265" i="18"/>
  <c r="E4266" i="18"/>
  <c r="E4267" i="18"/>
  <c r="E4268" i="18"/>
  <c r="E4269" i="18"/>
  <c r="E4270" i="18"/>
  <c r="E4271" i="18"/>
  <c r="E4272" i="18"/>
  <c r="E4273" i="18"/>
  <c r="E4274" i="18"/>
  <c r="E4275" i="18"/>
  <c r="E4276" i="18"/>
  <c r="E4277" i="18"/>
  <c r="E4278" i="18"/>
  <c r="E4279" i="18"/>
  <c r="E4280" i="18"/>
  <c r="E4281" i="18"/>
  <c r="E4282" i="18"/>
  <c r="E4283" i="18"/>
  <c r="E4284" i="18"/>
  <c r="E4285" i="18"/>
  <c r="E4286" i="18"/>
  <c r="E4287" i="18"/>
  <c r="E4288" i="18"/>
  <c r="E4289" i="18"/>
  <c r="E4290" i="18"/>
  <c r="E4291" i="18"/>
  <c r="E4292" i="18"/>
  <c r="E4293" i="18"/>
  <c r="E4294" i="18"/>
  <c r="E4295" i="18"/>
  <c r="E4296" i="18"/>
  <c r="E4297" i="18"/>
  <c r="E4298" i="18"/>
  <c r="E4299" i="18"/>
  <c r="E4300" i="18"/>
  <c r="E4301" i="18"/>
  <c r="E4302" i="18"/>
  <c r="E4303" i="18"/>
  <c r="E4304" i="18"/>
  <c r="E4305" i="18"/>
  <c r="E4306" i="18"/>
  <c r="E4307" i="18"/>
  <c r="E4308" i="18"/>
  <c r="E4309" i="18"/>
  <c r="E4310" i="18"/>
  <c r="E4311" i="18"/>
  <c r="E4312" i="18"/>
  <c r="E4313" i="18"/>
  <c r="E4314" i="18"/>
  <c r="E4315" i="18"/>
  <c r="E4316" i="18"/>
  <c r="E4317" i="18"/>
  <c r="E4318" i="18"/>
  <c r="E4319" i="18"/>
  <c r="E4320" i="18"/>
  <c r="E4321" i="18"/>
  <c r="E4322" i="18"/>
  <c r="E4323" i="18"/>
  <c r="E4324" i="18"/>
  <c r="E4325" i="18"/>
  <c r="E4326" i="18"/>
  <c r="E4327" i="18"/>
  <c r="E4328" i="18"/>
  <c r="E4329" i="18"/>
  <c r="E4330" i="18"/>
  <c r="E4331" i="18"/>
  <c r="E4332" i="18"/>
  <c r="E4333" i="18"/>
  <c r="E4334" i="18"/>
  <c r="E4335" i="18"/>
  <c r="E4336" i="18"/>
  <c r="E4337" i="18"/>
  <c r="E4338" i="18"/>
  <c r="E4339" i="18"/>
  <c r="E4340" i="18"/>
  <c r="E4341" i="18"/>
  <c r="E4342" i="18"/>
  <c r="E4343" i="18"/>
  <c r="E4344" i="18"/>
  <c r="E4345" i="18"/>
  <c r="E4346" i="18"/>
  <c r="E4347" i="18"/>
  <c r="E4348" i="18"/>
  <c r="E4349" i="18"/>
  <c r="E4350" i="18"/>
  <c r="E4351" i="18"/>
  <c r="E4352" i="18"/>
  <c r="E4353" i="18"/>
  <c r="E4354" i="18"/>
  <c r="E4355" i="18"/>
  <c r="E4356" i="18"/>
  <c r="E4357" i="18"/>
  <c r="E4358" i="18"/>
  <c r="E4359" i="18"/>
  <c r="E4360" i="18"/>
  <c r="E4361" i="18"/>
  <c r="E4362" i="18"/>
  <c r="E4363" i="18"/>
  <c r="E4364" i="18"/>
  <c r="E4365" i="18"/>
  <c r="E4366" i="18"/>
  <c r="E4367" i="18"/>
  <c r="E4368" i="18"/>
  <c r="E4369" i="18"/>
  <c r="E4370" i="18"/>
  <c r="E4371" i="18"/>
  <c r="E4372" i="18"/>
  <c r="E4373" i="18"/>
  <c r="E4374" i="18"/>
  <c r="E4375" i="18"/>
  <c r="E4376" i="18"/>
  <c r="E4377" i="18"/>
  <c r="E4378" i="18"/>
  <c r="E4379" i="18"/>
  <c r="E4380" i="18"/>
  <c r="E4381" i="18"/>
  <c r="E4382" i="18"/>
  <c r="E4383" i="18"/>
  <c r="E4384" i="18"/>
  <c r="E4385" i="18"/>
  <c r="E4386" i="18"/>
  <c r="E4387" i="18"/>
  <c r="E4388" i="18"/>
  <c r="E2663" i="18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<sst xmlns="http://schemas.openxmlformats.org/spreadsheetml/2006/main" count="21407" uniqueCount="6127">
  <si>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</si>
  <si>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</si>
  <si>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</si>
  <si>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</si>
  <si>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</si>
  <si>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</si>
  <si>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</si>
  <si>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</si>
  <si>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</si>
  <si>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</si>
  <si>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</si>
  <si>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</si>
  <si>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</si>
  <si>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</si>
  <si>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</si>
  <si>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</si>
  <si>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</si>
  <si>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</si>
  <si>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</si>
  <si>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</si>
  <si>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</si>
  <si>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</si>
  <si>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</si>
  <si>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</si>
  <si>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</si>
  <si>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</si>
  <si>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</si>
  <si>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</si>
  <si>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</si>
  <si>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</si>
  <si>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</si>
  <si>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</si>
  <si>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</si>
  <si>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</si>
  <si>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</si>
  <si>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</si>
  <si>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</si>
  <si>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</si>
  <si>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</si>
  <si>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</si>
  <si>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</si>
  <si>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</si>
  <si>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</si>
  <si>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</si>
  <si>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</si>
  <si>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</si>
  <si>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</si>
  <si>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</si>
  <si>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</si>
  <si>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</si>
  <si>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</si>
  <si>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</si>
  <si>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</si>
  <si>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</si>
  <si>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</si>
  <si>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</si>
  <si>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</si>
  <si>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</si>
  <si>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</si>
  <si>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</si>
  <si>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</si>
  <si>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</si>
  <si>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</si>
  <si>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</si>
  <si>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</si>
  <si>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</si>
  <si>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</si>
  <si>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</si>
  <si>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</si>
  <si>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</si>
  <si>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</si>
  <si>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</si>
  <si>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</si>
  <si>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</si>
  <si>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</si>
  <si>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</si>
  <si>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</si>
  <si>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</si>
  <si>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</si>
  <si>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</si>
  <si>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</si>
  <si>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</si>
  <si>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</si>
  <si>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</si>
  <si>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</si>
  <si>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</si>
  <si>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</si>
  <si>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</si>
  <si>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</si>
  <si>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</si>
  <si>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</si>
  <si>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</si>
  <si>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</si>
  <si>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</si>
  <si>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</si>
  <si>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</si>
  <si>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</si>
  <si>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</si>
  <si>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</si>
  <si>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</si>
  <si>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</si>
  <si>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</si>
  <si>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</si>
  <si>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</si>
  <si>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</si>
  <si>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</si>
  <si>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</si>
  <si>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</si>
  <si>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</si>
  <si>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</si>
  <si>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</si>
  <si>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</si>
  <si>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</si>
  <si>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</si>
  <si>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</si>
  <si>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</si>
  <si>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</si>
  <si>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</si>
  <si>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</si>
  <si>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</si>
  <si>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</si>
  <si>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</si>
  <si>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</si>
  <si>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</si>
  <si>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</si>
  <si>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</si>
  <si>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</si>
  <si>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</si>
  <si>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</si>
  <si>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</si>
  <si>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</si>
  <si>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</si>
  <si>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</si>
  <si>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</si>
  <si>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</si>
  <si>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</si>
  <si>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</si>
  <si>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</si>
  <si>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</si>
  <si>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</si>
  <si>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</si>
  <si>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</si>
  <si>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</si>
  <si>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</si>
  <si>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</si>
  <si>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</si>
  <si>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</si>
  <si>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</si>
  <si>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</si>
  <si>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</si>
  <si>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</si>
  <si>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</si>
  <si>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</si>
  <si>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</si>
  <si>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</si>
  <si>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</si>
  <si>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</si>
  <si>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</si>
  <si>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</si>
  <si>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</si>
  <si>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</si>
  <si>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</si>
  <si>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</si>
  <si>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</si>
  <si>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</si>
  <si>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</si>
  <si>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</si>
  <si>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</si>
  <si>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</si>
  <si>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</si>
  <si>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</si>
  <si>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</si>
  <si>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</si>
  <si>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</si>
  <si>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</si>
  <si>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</si>
  <si>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</si>
  <si>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</si>
  <si>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</si>
  <si>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</si>
  <si>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</si>
  <si>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</si>
  <si>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</si>
  <si>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</si>
  <si>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</si>
  <si>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</si>
  <si>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</si>
  <si>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</si>
  <si>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</si>
  <si>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</si>
  <si>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</si>
  <si>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</si>
  <si>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</si>
  <si>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</si>
  <si>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</si>
  <si>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</si>
  <si>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</si>
  <si>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</si>
  <si>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</si>
  <si>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</si>
  <si>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</si>
  <si>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</si>
  <si>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</si>
  <si>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</si>
  <si>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</si>
  <si>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</si>
  <si>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</si>
  <si>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</si>
  <si>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</si>
  <si>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</si>
  <si>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</si>
  <si>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</si>
  <si>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</si>
  <si>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</si>
  <si>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</si>
  <si>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</si>
  <si>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</si>
  <si>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</si>
  <si>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</si>
  <si>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</si>
  <si>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</si>
  <si>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</si>
  <si>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</si>
  <si>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</si>
  <si>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</si>
  <si>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</si>
  <si>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</si>
  <si>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</si>
  <si>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</si>
  <si>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</si>
  <si>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</si>
  <si>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</si>
  <si>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</si>
  <si>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</si>
  <si>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</si>
  <si>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</si>
  <si>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</si>
  <si>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</si>
  <si>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</si>
  <si>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</si>
  <si>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</si>
  <si>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</si>
  <si>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</si>
  <si>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</si>
  <si>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</si>
  <si>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</si>
  <si>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</si>
  <si>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</si>
  <si>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</si>
  <si>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</si>
  <si>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</si>
  <si>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</si>
  <si>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</si>
  <si>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</si>
  <si>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</si>
  <si>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</si>
  <si>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</si>
  <si>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</si>
  <si>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</si>
  <si>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</si>
  <si>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</si>
  <si>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</si>
  <si>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</si>
  <si>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</si>
  <si>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</si>
  <si>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</si>
  <si>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</si>
  <si>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</si>
  <si>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</si>
  <si>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</si>
  <si>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</si>
  <si>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</si>
  <si>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</si>
  <si>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</si>
  <si>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</si>
  <si>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</si>
  <si>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</si>
  <si>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</si>
  <si>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</si>
  <si>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</si>
  <si>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</si>
  <si>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</si>
  <si>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</si>
  <si>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</si>
  <si>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</si>
  <si>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</si>
  <si>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</si>
  <si>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</si>
  <si>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</si>
  <si>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</si>
  <si>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</si>
  <si>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</si>
  <si>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</si>
  <si>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</si>
  <si>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</si>
  <si>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</si>
  <si>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</si>
  <si>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</si>
  <si>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</si>
  <si>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</si>
  <si>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</si>
  <si>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</si>
  <si>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</si>
  <si>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</si>
  <si>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</si>
  <si>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</si>
  <si>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</si>
  <si>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</si>
  <si>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</si>
  <si>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</si>
  <si>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</si>
  <si>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</si>
  <si>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</si>
  <si>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</si>
  <si>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</si>
  <si>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</si>
  <si>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</si>
  <si>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</si>
  <si>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</si>
  <si>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</si>
  <si>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</si>
  <si>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</si>
  <si>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</si>
  <si>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</si>
  <si>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</si>
  <si>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</si>
  <si>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</si>
  <si>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</si>
  <si>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</si>
  <si>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</si>
  <si>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</si>
  <si>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</si>
  <si>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</si>
  <si>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</si>
  <si>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</si>
  <si>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</si>
  <si>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</si>
  <si>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</si>
  <si>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</si>
  <si>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</si>
  <si>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</si>
  <si>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</si>
  <si>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</si>
  <si>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</si>
  <si>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</si>
  <si>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</si>
  <si>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</si>
  <si>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</si>
  <si>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</si>
  <si>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</si>
  <si>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</si>
  <si>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</si>
  <si>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</si>
  <si>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</si>
  <si>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</si>
  <si>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</si>
  <si>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</si>
  <si>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</si>
  <si>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</si>
  <si>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</si>
  <si>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</si>
  <si>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</si>
  <si>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</si>
  <si>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</si>
  <si>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</si>
  <si>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</si>
  <si>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</si>
  <si>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</si>
  <si>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</si>
  <si>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</si>
  <si>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</si>
  <si>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</si>
  <si>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</si>
  <si>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</si>
  <si>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</si>
  <si>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</si>
  <si>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</si>
  <si>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</si>
  <si>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</si>
  <si>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</si>
  <si>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</si>
  <si>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</si>
  <si>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</si>
  <si>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</si>
  <si>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</si>
  <si>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</si>
  <si>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</si>
  <si>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</si>
  <si>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</si>
  <si>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</si>
  <si>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</si>
  <si>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</si>
  <si>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</si>
  <si>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</si>
  <si>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</si>
  <si>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</si>
  <si>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</si>
  <si>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</si>
  <si>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</si>
  <si>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</si>
  <si>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</si>
  <si>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</si>
  <si>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</si>
  <si>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</si>
  <si>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</si>
  <si>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</si>
  <si>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</si>
  <si>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</si>
  <si>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</si>
  <si>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</si>
  <si>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</si>
  <si>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</si>
  <si>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</si>
  <si>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</si>
  <si>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</si>
  <si>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</si>
  <si>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</si>
  <si>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</si>
  <si>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</si>
  <si>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</si>
  <si>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</si>
  <si>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</si>
  <si>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</si>
  <si>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</si>
  <si>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</si>
  <si>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</si>
  <si>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</si>
  <si>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</si>
  <si>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</si>
  <si>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</si>
  <si>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</si>
  <si>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</si>
  <si>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</si>
  <si>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</si>
  <si>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</si>
  <si>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</si>
  <si>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</si>
  <si>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</si>
  <si>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</si>
  <si>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</si>
  <si>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</si>
  <si>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</si>
  <si>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</si>
  <si>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</si>
  <si>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</si>
  <si>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</si>
  <si>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</si>
  <si>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</si>
  <si>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</si>
  <si>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</si>
  <si>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</si>
  <si>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</si>
  <si>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</si>
  <si>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</si>
  <si>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</si>
  <si>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</si>
  <si>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</si>
  <si>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</si>
  <si>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</si>
  <si>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</si>
  <si>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</si>
  <si>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</si>
  <si>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</si>
  <si>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</si>
  <si>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</si>
  <si>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</si>
  <si>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</si>
  <si>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</si>
  <si>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</si>
  <si>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</si>
  <si>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</si>
  <si>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</si>
  <si>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</si>
  <si>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</si>
  <si>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</si>
  <si>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</si>
  <si>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</si>
  <si>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</si>
  <si>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</si>
  <si>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</si>
  <si>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</si>
  <si>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</si>
  <si>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</si>
  <si>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</si>
  <si>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</si>
  <si>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</si>
  <si>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</si>
  <si>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</si>
  <si>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</si>
  <si>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</si>
  <si>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</si>
  <si>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</si>
  <si>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</si>
  <si>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</si>
  <si>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</si>
  <si>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</si>
  <si>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</si>
  <si>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</si>
  <si>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</si>
  <si>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</si>
  <si>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</si>
  <si>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</si>
  <si>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</si>
  <si>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</si>
  <si>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</si>
  <si>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</si>
  <si>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</si>
  <si>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</si>
  <si>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</si>
  <si>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</si>
  <si>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</si>
  <si>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</si>
  <si>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</si>
  <si>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</si>
  <si>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</si>
  <si>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</si>
  <si>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</si>
  <si>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</si>
  <si>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</si>
  <si>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</si>
  <si>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</si>
  <si>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</si>
  <si>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</si>
  <si>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</si>
  <si>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</si>
  <si>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</si>
  <si>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</si>
  <si>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</si>
  <si>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</si>
  <si>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</si>
  <si>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</si>
  <si>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</si>
  <si>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</si>
  <si>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</si>
  <si>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</si>
  <si>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</si>
  <si>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</si>
  <si>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</si>
  <si>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</si>
  <si>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</si>
  <si>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</si>
  <si>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</si>
  <si>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</si>
  <si>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</si>
  <si>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</si>
  <si>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</si>
  <si>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</si>
  <si>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</si>
  <si>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</si>
  <si>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</si>
  <si>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</si>
  <si>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</si>
  <si>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</si>
  <si>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</si>
  <si>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</si>
  <si>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</si>
  <si>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</si>
  <si>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</si>
  <si>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</si>
  <si>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</si>
  <si>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</si>
  <si>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</si>
  <si>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</si>
  <si>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</si>
  <si>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</si>
  <si>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</si>
  <si>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</si>
  <si>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</si>
  <si>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</si>
  <si>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</si>
  <si>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</si>
  <si>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</si>
  <si>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</si>
  <si>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</si>
  <si>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</si>
  <si>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</si>
  <si>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</si>
  <si>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</si>
  <si>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</si>
  <si>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</si>
  <si>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</si>
  <si>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</si>
  <si>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</si>
  <si>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</si>
  <si>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</si>
  <si>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</si>
  <si>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</si>
  <si>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</si>
  <si>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</si>
  <si>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</si>
  <si>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</si>
  <si>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</si>
  <si>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</si>
  <si>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</si>
  <si>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</si>
  <si>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</si>
  <si>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</si>
  <si>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</si>
  <si>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</si>
  <si>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</si>
  <si>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</si>
  <si>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</si>
  <si>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</si>
  <si>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</si>
  <si>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</si>
  <si>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</si>
  <si>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</si>
  <si>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</si>
  <si>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</si>
  <si>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</si>
  <si>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</si>
  <si>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</si>
  <si>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</si>
  <si>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</si>
  <si>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</si>
  <si>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</si>
  <si>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</si>
  <si>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</si>
  <si>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</si>
  <si>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</si>
  <si>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</si>
  <si>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</si>
  <si>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</si>
  <si>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</si>
  <si>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</si>
  <si>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</si>
  <si>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</si>
  <si>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</si>
  <si>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</si>
  <si>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</si>
  <si>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</si>
  <si>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</si>
  <si>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</si>
  <si>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</si>
  <si>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</si>
  <si>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</si>
  <si>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</si>
  <si>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</si>
  <si>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</si>
  <si>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</si>
  <si>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</si>
  <si>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</si>
  <si>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</si>
  <si>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</si>
  <si>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</si>
  <si>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</si>
  <si>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</si>
  <si>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</si>
  <si>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</si>
  <si>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</si>
  <si>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</si>
  <si>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</si>
  <si>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</si>
  <si>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</si>
  <si>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</si>
  <si>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</si>
  <si>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</si>
  <si>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</si>
  <si>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</si>
  <si>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</si>
  <si>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</si>
  <si>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</si>
  <si>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</si>
  <si>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</si>
  <si>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</si>
  <si>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</si>
  <si>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</si>
  <si>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</si>
  <si>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</si>
  <si>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</si>
  <si>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</si>
  <si>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</si>
  <si>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</si>
  <si>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</si>
  <si>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</si>
  <si>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</si>
  <si>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</si>
  <si>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</si>
  <si>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</si>
  <si>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</si>
  <si>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</si>
  <si>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</si>
  <si>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</si>
  <si>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</si>
  <si>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</si>
  <si>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</si>
  <si>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</si>
  <si>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</si>
  <si>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</si>
  <si>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</si>
  <si>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</si>
  <si>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</si>
  <si>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</si>
  <si>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</si>
  <si>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</si>
  <si>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</si>
  <si>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</si>
  <si>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</si>
  <si>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</si>
  <si>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</si>
  <si>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</si>
  <si>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</si>
  <si>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</si>
  <si>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</si>
  <si>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</si>
  <si>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</si>
  <si>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</si>
  <si>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</si>
  <si>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</si>
  <si>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</si>
  <si>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</si>
  <si>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</si>
  <si>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</si>
  <si>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</si>
  <si>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</si>
  <si>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</si>
  <si>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</si>
  <si>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</si>
  <si>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</si>
  <si>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</si>
  <si>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</si>
  <si>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</si>
  <si>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</si>
  <si>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</si>
  <si>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</si>
  <si>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</si>
  <si>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</si>
  <si>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</si>
  <si>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</si>
  <si>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</si>
  <si>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</si>
  <si>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</si>
  <si>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</si>
  <si>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</si>
  <si>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</si>
  <si>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</si>
  <si>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</si>
  <si>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</si>
  <si>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</si>
  <si>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</si>
  <si>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</si>
  <si>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</si>
  <si>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</si>
  <si>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</si>
  <si>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</si>
  <si>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</si>
  <si>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</si>
  <si>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</si>
  <si>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</si>
  <si>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</si>
  <si>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</si>
  <si>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</si>
  <si>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</si>
  <si>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</si>
  <si>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</si>
  <si>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</si>
  <si>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</si>
  <si>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</si>
  <si>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</si>
  <si>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</si>
  <si>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</si>
  <si>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</si>
  <si>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</si>
  <si>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</si>
  <si>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</si>
  <si>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</si>
  <si>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</si>
  <si>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</si>
  <si>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</si>
  <si>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</si>
  <si>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</si>
  <si>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</si>
  <si>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</si>
  <si>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</si>
  <si>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</si>
  <si>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</si>
  <si>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</si>
  <si>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</si>
  <si>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</si>
  <si>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</si>
  <si>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</si>
  <si>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</si>
  <si>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</si>
  <si>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</si>
  <si>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</si>
  <si>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</si>
  <si>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</si>
  <si>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</si>
  <si>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</si>
  <si>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</si>
  <si>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</si>
  <si>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</si>
  <si>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</si>
  <si>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</si>
  <si>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</si>
  <si>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</si>
  <si>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</si>
  <si>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</si>
  <si>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</si>
  <si>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</si>
  <si>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</si>
  <si>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</si>
  <si>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</si>
  <si>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</si>
  <si>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</si>
  <si>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</si>
  <si>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</si>
  <si>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</si>
  <si>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</si>
  <si>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</si>
  <si>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</si>
  <si>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</si>
  <si>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</si>
  <si>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</si>
  <si>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</si>
  <si>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</si>
  <si>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</si>
  <si>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</si>
  <si>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</si>
  <si>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</si>
  <si>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</si>
  <si>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</si>
  <si>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</si>
  <si>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</si>
  <si>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</si>
  <si>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</si>
  <si>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</si>
  <si>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</si>
  <si>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</si>
  <si>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</si>
  <si>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</si>
  <si>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</si>
  <si>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</si>
  <si>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</si>
  <si>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</si>
  <si>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</si>
  <si>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</si>
  <si>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</si>
  <si>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</si>
  <si>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</si>
  <si>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</si>
  <si>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</si>
  <si>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</si>
  <si>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</si>
  <si>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</si>
  <si>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</si>
  <si>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</si>
  <si>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</si>
  <si>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</si>
  <si>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</si>
  <si>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</si>
  <si>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</si>
  <si>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</si>
  <si>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</si>
  <si>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</si>
  <si>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</si>
  <si>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</si>
  <si>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</si>
  <si>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</si>
  <si>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</si>
  <si>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</si>
  <si>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</si>
  <si>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</si>
  <si>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</si>
  <si>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</si>
  <si>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</si>
  <si>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</si>
  <si>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</si>
  <si>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</si>
  <si>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</si>
  <si>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</si>
  <si>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</si>
  <si>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</si>
  <si>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</si>
  <si>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</si>
  <si>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</si>
  <si>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</si>
  <si>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</si>
  <si>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</si>
  <si>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</si>
  <si>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</si>
  <si>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</si>
  <si>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</si>
  <si>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</si>
  <si>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</si>
  <si>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</si>
  <si>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</si>
  <si>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</si>
  <si>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</si>
  <si>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</si>
  <si>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</si>
  <si>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</si>
  <si>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</si>
  <si>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</si>
  <si>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</si>
  <si>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</si>
  <si>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</si>
  <si>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</si>
  <si>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</si>
  <si>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</si>
  <si>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</si>
  <si>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</si>
  <si>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</si>
  <si>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</si>
  <si>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</si>
  <si>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</si>
  <si>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</si>
  <si>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</si>
  <si>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</si>
  <si>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</si>
  <si>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</si>
  <si>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</si>
  <si>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</si>
  <si>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</si>
  <si>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</si>
  <si>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</si>
  <si>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</si>
  <si>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</si>
  <si>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</si>
  <si>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</si>
  <si>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</si>
  <si>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</si>
  <si>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</si>
  <si>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</si>
  <si>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</si>
  <si>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</si>
  <si>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</si>
  <si>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</si>
  <si>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</si>
  <si>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</si>
  <si>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</si>
  <si>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</si>
  <si>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</si>
  <si>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</si>
  <si>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</si>
  <si>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</si>
  <si>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</si>
  <si>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</si>
  <si>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</si>
  <si>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</si>
  <si>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</si>
  <si>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</si>
  <si>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</si>
  <si>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</si>
  <si>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</si>
  <si>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</si>
  <si>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</si>
  <si>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</si>
  <si>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</si>
  <si>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</si>
  <si>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</si>
  <si>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</si>
  <si>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</si>
  <si>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</si>
  <si>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</si>
  <si>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</si>
  <si>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</si>
  <si>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</si>
  <si>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</si>
  <si>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</si>
  <si>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</si>
  <si>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</si>
  <si>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</si>
  <si>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</si>
  <si>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</si>
  <si>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</si>
  <si>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</si>
  <si>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</si>
  <si>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</si>
  <si>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</si>
  <si>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</si>
  <si>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</si>
  <si>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</si>
  <si>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</si>
  <si>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</si>
  <si>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</si>
  <si>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</si>
  <si>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</si>
  <si>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</si>
  <si>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</si>
  <si>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</si>
  <si>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</si>
  <si>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</si>
  <si>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</si>
  <si>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</si>
  <si>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</si>
  <si>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</si>
  <si>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</si>
  <si>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</si>
  <si>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</si>
  <si>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</si>
  <si>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</si>
  <si>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</si>
  <si>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</si>
  <si>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</si>
  <si>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</si>
  <si>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</si>
  <si>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</si>
  <si>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</si>
  <si>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</si>
  <si>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</si>
  <si>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</si>
  <si>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</si>
  <si>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</si>
  <si>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</si>
  <si>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</si>
  <si>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</si>
  <si>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</si>
  <si>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</si>
  <si>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</si>
  <si>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</si>
  <si>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</si>
  <si>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</si>
  <si>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</si>
  <si>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</si>
  <si>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</si>
  <si>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</si>
  <si>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</si>
  <si>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</si>
  <si>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</si>
  <si>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</si>
  <si>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</si>
  <si>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</si>
  <si>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</si>
  <si>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</si>
  <si>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</si>
  <si>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</si>
  <si>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</si>
  <si>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</si>
  <si>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</si>
  <si>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</si>
  <si>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</si>
  <si>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</si>
  <si>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</si>
  <si>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</si>
  <si>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</si>
  <si>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</si>
  <si>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</si>
  <si>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</si>
  <si>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</si>
  <si>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</si>
  <si>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</si>
  <si>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</si>
  <si>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</si>
  <si>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</si>
  <si>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</si>
  <si>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</si>
  <si>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</si>
  <si>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</si>
  <si>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</si>
  <si>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</si>
  <si>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</si>
  <si>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</si>
  <si>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</si>
  <si>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</si>
  <si>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</si>
  <si>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</si>
  <si>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</si>
  <si>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</si>
  <si>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</si>
  <si>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</si>
  <si>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</si>
  <si>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</si>
  <si>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</si>
  <si>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</si>
  <si>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</si>
  <si>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</si>
  <si>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</si>
  <si>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</si>
  <si>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</si>
  <si>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</si>
  <si>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</si>
  <si>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</si>
  <si>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</si>
  <si>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</si>
  <si>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</si>
  <si>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</si>
  <si>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</si>
  <si>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</si>
  <si>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</si>
  <si>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</si>
  <si>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</si>
  <si>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</si>
  <si>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</si>
  <si>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</si>
  <si>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</si>
  <si>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</si>
  <si>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</si>
  <si>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</si>
  <si>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</si>
  <si>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</si>
  <si>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</si>
  <si>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</si>
  <si>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</si>
  <si>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</si>
  <si>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</si>
  <si>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</si>
  <si>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</si>
  <si>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</si>
  <si>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</si>
  <si>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</si>
  <si>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</si>
  <si>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</si>
  <si>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</si>
  <si>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</si>
  <si>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</si>
  <si>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</si>
  <si>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</si>
  <si>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</si>
  <si>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</si>
  <si>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</si>
  <si>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</si>
  <si>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</si>
  <si>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</si>
  <si>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</si>
  <si>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</si>
  <si>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</si>
  <si>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</si>
  <si>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</si>
  <si>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</si>
  <si>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</si>
  <si>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</si>
  <si>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</si>
  <si>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</si>
  <si>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</si>
  <si>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</si>
  <si>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</si>
  <si>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</si>
  <si>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</si>
  <si>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</si>
  <si>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</si>
  <si>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</si>
  <si>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</si>
  <si>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</si>
  <si>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</si>
  <si>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</si>
  <si>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</si>
  <si>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</si>
  <si>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</si>
  <si>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</si>
  <si>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</si>
  <si>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</si>
  <si>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</si>
  <si>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</si>
  <si>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</si>
  <si>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</si>
  <si>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</si>
  <si>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</si>
  <si>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</si>
  <si>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</si>
  <si>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</si>
  <si>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</si>
  <si>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</si>
  <si>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</si>
  <si>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</si>
  <si>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</si>
  <si>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</si>
  <si>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</si>
  <si>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</si>
  <si>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</si>
  <si>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</si>
  <si>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</si>
  <si>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</si>
  <si>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</si>
  <si>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</si>
  <si>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</si>
  <si>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</si>
  <si>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</si>
  <si>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</si>
  <si>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</si>
  <si>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</si>
  <si>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</si>
  <si>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</si>
  <si>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</si>
  <si>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</si>
  <si>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</si>
  <si>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</si>
  <si>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</si>
  <si>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</si>
  <si>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</si>
  <si>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</si>
  <si>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</si>
  <si>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</si>
  <si>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</si>
  <si>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</si>
  <si>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</si>
  <si>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</si>
  <si>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</si>
  <si>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</si>
  <si>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</si>
  <si>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</si>
  <si>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</si>
  <si>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</si>
  <si>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</si>
  <si>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</si>
  <si>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</si>
  <si>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</si>
  <si>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</si>
  <si>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</si>
  <si>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</si>
  <si>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</si>
  <si>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</si>
  <si>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</si>
  <si>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</si>
  <si>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</si>
  <si>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</si>
  <si>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</si>
  <si>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</si>
  <si>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</si>
  <si>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</si>
  <si>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</si>
  <si>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</si>
  <si>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</si>
  <si>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</si>
  <si>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</si>
  <si>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</si>
  <si>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</si>
  <si>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</si>
  <si>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</si>
  <si>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</si>
  <si>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</si>
  <si>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</si>
  <si>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</si>
  <si>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</si>
  <si>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</si>
  <si>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</si>
  <si>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</si>
  <si>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</si>
  <si>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</si>
  <si>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</si>
  <si>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</si>
  <si>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</si>
  <si>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</si>
  <si>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</si>
  <si>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</si>
  <si>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</si>
  <si>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</si>
  <si>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</si>
  <si>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</si>
  <si>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</si>
  <si>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</si>
  <si>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</si>
  <si>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</si>
  <si>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</si>
  <si>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</si>
  <si>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</si>
  <si>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</si>
  <si>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</si>
  <si>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</si>
  <si>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</si>
  <si>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</si>
  <si>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</si>
  <si>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</si>
  <si>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</si>
  <si>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</si>
  <si>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</si>
  <si>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</si>
  <si>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</si>
  <si>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</si>
  <si>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</si>
  <si>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</si>
  <si>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</si>
  <si>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</si>
  <si>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</si>
  <si>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</si>
  <si>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</si>
  <si>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</si>
  <si>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</si>
  <si>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</si>
  <si>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</si>
  <si>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</si>
  <si>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</si>
  <si>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</si>
  <si>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</si>
  <si>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</si>
  <si>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</si>
  <si>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</si>
  <si>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</si>
  <si>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</si>
  <si>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</si>
  <si>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</si>
  <si>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</si>
  <si>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</si>
  <si>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</si>
  <si>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</si>
  <si>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</si>
  <si>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</si>
  <si>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</si>
  <si>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</si>
  <si>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</si>
  <si>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</si>
  <si>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</si>
  <si>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</si>
  <si>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</si>
  <si>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</si>
  <si>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</si>
  <si>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</si>
  <si>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</si>
  <si>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</si>
  <si>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</si>
  <si>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</si>
  <si>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</si>
  <si>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</si>
  <si>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</si>
  <si>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</si>
  <si>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</si>
  <si>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</si>
  <si>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</si>
  <si>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</si>
  <si>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</si>
  <si>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</si>
  <si>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</si>
  <si>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</si>
  <si>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</si>
  <si>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</si>
  <si>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</si>
  <si>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</si>
  <si>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</si>
  <si>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</si>
  <si>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</si>
  <si>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</si>
  <si>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</si>
  <si>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</si>
  <si>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</si>
  <si>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</si>
  <si>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</si>
  <si>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</si>
  <si>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</si>
  <si>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</si>
  <si>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</si>
  <si>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</si>
  <si>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</si>
  <si>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</si>
  <si>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</si>
  <si>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</si>
  <si>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</si>
  <si>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</si>
  <si>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</si>
  <si>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</si>
  <si>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</si>
  <si>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</si>
  <si>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</si>
  <si>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</si>
  <si>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</si>
  <si>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</si>
  <si>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</si>
  <si>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</si>
  <si>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</si>
  <si>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</si>
  <si>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</si>
  <si>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</si>
  <si>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</si>
  <si>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</si>
  <si>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</si>
  <si>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</si>
  <si>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</si>
  <si>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</si>
  <si>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</si>
  <si>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</si>
  <si>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</si>
  <si>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</si>
  <si>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</si>
  <si>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</si>
  <si>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</si>
  <si>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</si>
  <si>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</si>
  <si>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</si>
  <si>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</si>
  <si>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</si>
  <si>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</si>
  <si>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</si>
  <si>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</si>
  <si>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</si>
  <si>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</si>
  <si>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</si>
  <si>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</si>
  <si>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</si>
  <si>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</si>
  <si>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</si>
  <si>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</si>
  <si>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</si>
  <si>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</si>
  <si>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</si>
  <si>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</si>
  <si>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</si>
  <si>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</si>
  <si>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</si>
  <si>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</si>
  <si>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</si>
  <si>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</si>
  <si>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</si>
  <si>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</si>
  <si>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</si>
  <si>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</si>
  <si>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</si>
  <si>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</si>
  <si>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</si>
  <si>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</si>
  <si>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</si>
  <si>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</si>
  <si>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</si>
  <si>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</si>
  <si>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</si>
  <si>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</si>
  <si>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</si>
  <si>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</si>
  <si>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</si>
  <si>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</si>
  <si>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</si>
  <si>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</si>
  <si>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</si>
  <si>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</si>
  <si>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</si>
  <si>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</si>
  <si>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</si>
  <si>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</si>
  <si>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</si>
  <si>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</si>
  <si>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</si>
  <si>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</si>
  <si>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</si>
  <si>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</si>
  <si>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</si>
  <si>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</si>
  <si>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</si>
  <si>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</si>
  <si>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</si>
  <si>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</si>
  <si>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</si>
  <si>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</si>
  <si>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</si>
  <si>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</si>
  <si>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</si>
  <si>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</si>
  <si>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</si>
  <si>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</si>
  <si>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</si>
  <si>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</si>
  <si>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</si>
  <si>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</si>
  <si>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</si>
  <si>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</si>
  <si>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</si>
  <si>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</si>
  <si>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</si>
  <si>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</si>
  <si>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</si>
  <si>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</si>
  <si>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</si>
  <si>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</si>
  <si>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</si>
  <si>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</si>
  <si>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</si>
  <si>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</si>
  <si>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</si>
  <si>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</si>
  <si>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</si>
  <si>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</si>
  <si>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</si>
  <si>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</si>
  <si>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</si>
  <si>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</si>
  <si>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</si>
  <si>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</si>
  <si>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</si>
  <si>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</si>
  <si>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</si>
  <si>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</si>
  <si>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</si>
  <si>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</si>
  <si>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</si>
  <si>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</si>
  <si>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</si>
  <si>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</si>
  <si>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</si>
  <si>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</si>
  <si>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</si>
  <si>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</si>
  <si>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</si>
  <si>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</si>
  <si>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</si>
  <si>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</si>
  <si>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</si>
  <si>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</si>
  <si>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</si>
  <si>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</si>
  <si>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</si>
  <si>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</si>
  <si>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</si>
  <si>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</si>
  <si>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</si>
  <si>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</si>
  <si>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</si>
  <si>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</si>
  <si>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</si>
  <si>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</si>
  <si>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</si>
  <si>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</si>
  <si>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</si>
  <si>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</si>
  <si>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</si>
  <si>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</si>
  <si>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</si>
  <si>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</si>
  <si>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</si>
  <si>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</si>
  <si>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</si>
  <si>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</si>
  <si>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</si>
  <si>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</si>
  <si>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</si>
  <si>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</si>
  <si>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</si>
  <si>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</si>
  <si>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</si>
  <si>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</si>
  <si>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</si>
  <si>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</si>
  <si>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</si>
  <si>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</si>
  <si>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</si>
  <si>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</si>
  <si>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</si>
  <si>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</si>
  <si>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</si>
  <si>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</si>
  <si>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</si>
  <si>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</si>
  <si>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</si>
  <si>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</si>
  <si>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</si>
  <si>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</si>
  <si>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</si>
  <si>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</si>
  <si>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</si>
  <si>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</si>
  <si>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</si>
  <si>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</si>
  <si>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</si>
  <si>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</si>
  <si>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</si>
  <si>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</si>
  <si>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</si>
  <si>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</si>
  <si>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</si>
  <si>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</si>
  <si>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</si>
  <si>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</si>
  <si>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</si>
  <si>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</si>
  <si>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</si>
  <si>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</si>
  <si>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</si>
  <si>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</si>
  <si>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</si>
  <si>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</si>
  <si>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</si>
  <si>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</si>
  <si>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</si>
  <si>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</si>
  <si>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</si>
  <si>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</si>
  <si>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</si>
  <si>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</si>
  <si>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</si>
  <si>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</si>
  <si>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</si>
  <si>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</si>
  <si>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</si>
  <si>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</si>
  <si>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</si>
  <si>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</si>
  <si>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</si>
  <si>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</si>
  <si>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</si>
  <si>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</si>
  <si>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</si>
  <si>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</si>
  <si>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</si>
  <si>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</si>
  <si>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</si>
  <si>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</si>
  <si>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</si>
  <si>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</si>
  <si>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</si>
  <si>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</si>
  <si>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</si>
  <si>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</si>
  <si>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</si>
  <si>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</si>
  <si>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</si>
  <si>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</si>
  <si>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</si>
  <si>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</si>
  <si>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</si>
  <si>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</si>
  <si>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</si>
  <si>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</si>
  <si>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</si>
  <si>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</si>
  <si>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</si>
  <si>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</si>
  <si>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</si>
  <si>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</si>
  <si>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</si>
  <si>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</si>
  <si>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</si>
  <si>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</si>
  <si>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</si>
  <si>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</si>
  <si>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</si>
  <si>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</si>
  <si>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</si>
  <si>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</si>
  <si>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</si>
  <si>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</si>
  <si>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</si>
  <si>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</si>
  <si>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</si>
  <si>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</si>
  <si>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</si>
  <si>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</si>
  <si>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</si>
  <si>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</si>
  <si>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</si>
  <si>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</si>
  <si>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</si>
  <si>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</si>
  <si>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</si>
  <si>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</si>
  <si>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</si>
  <si>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</si>
  <si>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</si>
  <si>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</si>
  <si>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</si>
  <si>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</si>
  <si>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</si>
  <si>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</si>
  <si>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</si>
  <si>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</si>
  <si>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</si>
  <si>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</si>
  <si>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</si>
  <si>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</si>
  <si>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</si>
  <si>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</si>
  <si>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</si>
  <si>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</si>
  <si>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</si>
  <si>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</si>
  <si>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</si>
  <si>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</si>
  <si>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</si>
  <si>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</si>
  <si>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</si>
  <si>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</si>
  <si>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</si>
  <si>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</si>
  <si>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</si>
  <si>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</si>
  <si>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</si>
  <si>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</si>
  <si>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</si>
  <si>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</si>
  <si>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</si>
  <si>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</si>
  <si>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</si>
  <si>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</si>
  <si>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</si>
  <si>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</si>
  <si>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</si>
  <si>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</si>
  <si>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</si>
  <si>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</si>
  <si>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</si>
  <si>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</si>
  <si>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</si>
  <si>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</si>
  <si>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</si>
  <si>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</si>
  <si>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</si>
  <si>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</si>
  <si>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</si>
  <si>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</si>
  <si>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</si>
  <si>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</si>
  <si>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</si>
  <si>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</si>
  <si>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</si>
  <si>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</si>
  <si>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</si>
  <si>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</si>
  <si>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</si>
  <si>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</si>
  <si>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</si>
  <si>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</si>
  <si>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</si>
  <si>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</si>
  <si>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</si>
  <si>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</si>
  <si>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</si>
  <si>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</si>
  <si>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</si>
  <si>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</si>
  <si>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</si>
  <si>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</si>
  <si>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</si>
  <si>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</si>
  <si>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</si>
  <si>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</si>
  <si>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</si>
  <si>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</si>
  <si>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</si>
  <si>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</si>
  <si>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</si>
  <si>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</si>
  <si>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</si>
  <si>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</si>
  <si>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</si>
  <si>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</si>
  <si>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</si>
  <si>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</si>
  <si>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</si>
  <si>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</si>
  <si>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</si>
  <si>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</si>
  <si>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</si>
  <si>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</si>
  <si>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</si>
  <si>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</si>
  <si>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</si>
  <si>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</si>
  <si>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</si>
  <si>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</si>
  <si>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</si>
  <si>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</si>
  <si>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</si>
  <si>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</si>
  <si>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</si>
  <si>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</si>
  <si>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</si>
  <si>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</si>
  <si>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</si>
  <si>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</si>
  <si>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</si>
  <si>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</si>
  <si>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</si>
  <si>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</si>
  <si>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</si>
  <si>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</si>
  <si>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</si>
  <si>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</si>
  <si>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</si>
  <si>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</si>
  <si>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</si>
  <si>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</si>
  <si>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</si>
  <si>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</si>
  <si>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</si>
  <si>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</si>
  <si>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</si>
  <si>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</si>
  <si>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</si>
  <si>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</si>
  <si>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</si>
  <si>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</si>
  <si>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</si>
  <si>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</si>
  <si>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</si>
  <si>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</si>
  <si>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</si>
  <si>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</si>
  <si>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</si>
  <si>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</si>
  <si>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</si>
  <si>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</si>
  <si>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</si>
  <si>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</si>
  <si>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</si>
  <si>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</si>
  <si>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</si>
  <si>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</si>
  <si>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</si>
  <si>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</si>
  <si>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</si>
  <si>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</si>
  <si>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</si>
  <si>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</si>
  <si>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</si>
  <si>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</si>
  <si>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</si>
  <si>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</si>
  <si>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</si>
  <si>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</si>
  <si>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</si>
  <si>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</si>
  <si>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</si>
  <si>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</si>
  <si>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</si>
  <si>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</si>
  <si>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</si>
  <si>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</si>
  <si>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</si>
  <si>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</si>
  <si>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</si>
  <si>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</si>
  <si>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</si>
  <si>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</si>
  <si>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</si>
  <si>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</si>
  <si>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</si>
  <si>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</si>
  <si>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</si>
  <si>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</si>
  <si>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</si>
  <si>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</si>
  <si>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</si>
  <si>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</si>
  <si>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</si>
  <si>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</si>
  <si>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</si>
  <si>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</si>
  <si>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</si>
  <si>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</si>
  <si>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</si>
  <si>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</si>
  <si>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</si>
  <si>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</si>
  <si>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</si>
  <si>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</si>
  <si>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</si>
  <si>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</si>
  <si>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</si>
  <si>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</si>
  <si>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</si>
  <si>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</si>
  <si>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</si>
  <si>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</si>
  <si>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</si>
  <si>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</si>
  <si>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</si>
  <si>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</si>
  <si>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</si>
  <si>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</si>
  <si>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</si>
  <si>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</si>
  <si>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</si>
  <si>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</si>
  <si>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</si>
  <si>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</si>
  <si>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</si>
  <si>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</si>
  <si>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</si>
  <si>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</si>
  <si>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</si>
  <si>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</si>
  <si>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</si>
  <si>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</si>
  <si>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</si>
  <si>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</si>
  <si>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</si>
  <si>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</si>
  <si>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</si>
  <si>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</si>
  <si>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</si>
  <si>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</si>
  <si>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</si>
  <si>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</si>
  <si>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</si>
  <si>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</si>
  <si>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</si>
  <si>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</si>
  <si>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</si>
  <si>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</si>
  <si>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</si>
  <si>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</si>
  <si>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</si>
  <si>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</si>
  <si>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</si>
  <si>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</si>
  <si>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</si>
  <si>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</si>
  <si>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</si>
  <si>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</si>
  <si>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</si>
  <si>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</si>
  <si>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</si>
  <si>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</si>
  <si>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</si>
  <si>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</si>
  <si>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</si>
  <si>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</si>
  <si>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</si>
  <si>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</si>
  <si>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</si>
  <si>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</si>
  <si>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</si>
  <si>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</si>
  <si>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</si>
  <si>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</si>
  <si>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</si>
  <si>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</si>
  <si>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</si>
  <si>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</si>
  <si>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</si>
  <si>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</si>
  <si>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</si>
  <si>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</si>
  <si>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</si>
  <si>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</si>
  <si>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</si>
  <si>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</si>
  <si>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</si>
  <si>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</si>
  <si>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</si>
  <si>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</si>
  <si>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</si>
  <si>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</si>
  <si>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</si>
  <si>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</si>
  <si>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</si>
  <si>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</si>
  <si>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</si>
  <si>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</si>
  <si>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</si>
  <si>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</si>
  <si>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</si>
  <si>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</si>
  <si>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</si>
  <si>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</si>
  <si>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</si>
  <si>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</si>
  <si>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</si>
  <si>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</si>
  <si>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</si>
  <si>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</si>
  <si>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</si>
  <si>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</si>
  <si>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</si>
  <si>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</si>
  <si>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</si>
  <si>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</si>
  <si>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</si>
  <si>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</si>
  <si>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</si>
  <si>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</si>
  <si>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</si>
  <si>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</si>
  <si>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</si>
  <si>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</si>
  <si>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</si>
  <si>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</si>
  <si>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</si>
  <si>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</si>
  <si>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</si>
  <si>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</si>
  <si>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</si>
  <si>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</si>
  <si>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</si>
  <si>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</si>
  <si>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</si>
  <si>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</si>
  <si>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</si>
  <si>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</si>
  <si>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</si>
  <si>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</si>
  <si>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</si>
  <si>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</si>
  <si>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</si>
  <si>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</si>
  <si>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</si>
  <si>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</si>
  <si>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</si>
  <si>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</si>
  <si>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</si>
  <si>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</si>
  <si>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</si>
  <si>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</si>
  <si>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</si>
  <si>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</si>
  <si>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</si>
  <si>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</si>
  <si>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</si>
  <si>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</si>
  <si>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</si>
  <si>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</si>
  <si>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</si>
  <si>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</si>
  <si>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</si>
  <si>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</si>
  <si>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</si>
  <si>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</si>
  <si>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</si>
  <si>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</si>
  <si>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</si>
  <si>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</si>
  <si>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</si>
  <si>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</si>
  <si>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</si>
  <si>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</si>
  <si>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</si>
  <si>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</si>
  <si>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</si>
  <si>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</si>
  <si>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</si>
  <si>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</si>
  <si>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</si>
  <si>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</si>
  <si>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</si>
  <si>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</si>
  <si>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</si>
  <si>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</si>
  <si>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</si>
  <si>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</si>
  <si>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</si>
  <si>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</si>
  <si>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</si>
  <si>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</si>
  <si>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</si>
  <si>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</si>
  <si>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</si>
  <si>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</si>
  <si>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</si>
  <si>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</si>
  <si>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</si>
  <si>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</si>
  <si>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</si>
  <si>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</si>
  <si>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</si>
  <si>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</si>
  <si>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</si>
  <si>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</si>
  <si>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</si>
  <si>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</si>
  <si>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</si>
  <si>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</si>
  <si>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</si>
  <si>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</si>
  <si>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</si>
  <si>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</si>
  <si>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</si>
  <si>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</si>
  <si>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</si>
  <si>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</si>
  <si>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</si>
  <si>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</si>
  <si>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</si>
  <si>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</si>
  <si>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</si>
  <si>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</si>
  <si>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</si>
  <si>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</si>
  <si>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</si>
  <si>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</si>
  <si>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</si>
  <si>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</si>
  <si>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</si>
  <si>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</si>
  <si>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</si>
  <si>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</si>
  <si>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</si>
  <si>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</si>
  <si>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</si>
  <si>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</si>
  <si>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</si>
  <si>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</si>
  <si>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</si>
  <si>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</si>
  <si>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</si>
  <si>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</si>
  <si>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</si>
  <si>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</si>
  <si>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</si>
  <si>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</si>
  <si>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</si>
  <si>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</si>
  <si>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</si>
  <si>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</si>
  <si>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</si>
  <si>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</si>
  <si>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</si>
  <si>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</si>
  <si>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</si>
  <si>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</si>
  <si>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</si>
  <si>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</si>
  <si>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</si>
  <si>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</si>
  <si>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</si>
  <si>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</si>
  <si>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</si>
  <si>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</si>
  <si>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</si>
  <si>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</si>
  <si>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</si>
  <si>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</si>
  <si>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</si>
  <si>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</si>
  <si>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</si>
  <si>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</si>
  <si>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</si>
  <si>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</si>
  <si>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</si>
  <si>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</si>
  <si>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</si>
  <si>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</si>
  <si>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</si>
  <si>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</si>
  <si>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</si>
  <si>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</si>
  <si>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</si>
  <si>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</si>
  <si>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</si>
  <si>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</si>
  <si>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</si>
  <si>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</si>
  <si>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</si>
  <si>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</si>
  <si>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</si>
  <si>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</si>
  <si>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</si>
  <si>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</si>
  <si>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</si>
  <si>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</si>
  <si>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</si>
  <si>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</si>
  <si>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</si>
  <si>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</si>
  <si>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</si>
  <si>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</si>
  <si>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</si>
  <si>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</si>
  <si>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</si>
  <si>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</si>
  <si>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</si>
  <si>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</si>
  <si>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</si>
  <si>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</si>
  <si>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</si>
  <si>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</si>
  <si>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</si>
  <si>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</si>
  <si>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</si>
  <si>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</si>
  <si>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</si>
  <si>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</si>
  <si>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</si>
  <si>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</si>
  <si>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</si>
  <si>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</si>
  <si>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</si>
  <si>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</si>
  <si>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</si>
  <si>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</si>
  <si>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</si>
  <si>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</si>
  <si>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</si>
  <si>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</si>
  <si>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</si>
  <si>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</si>
  <si>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</si>
  <si>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</si>
  <si>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</si>
  <si>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</si>
  <si>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</si>
  <si>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</si>
  <si>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</si>
  <si>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</si>
  <si>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</si>
  <si>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</si>
  <si>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</si>
  <si>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</si>
  <si>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</si>
  <si>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</si>
  <si>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</si>
  <si>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</si>
  <si>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</si>
  <si>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</si>
  <si>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</si>
  <si>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</si>
  <si>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</si>
  <si>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</si>
  <si>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</si>
  <si>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</si>
  <si>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</si>
  <si>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</si>
  <si>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</si>
  <si>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</si>
  <si>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</si>
  <si>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</si>
  <si>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</si>
  <si>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</si>
  <si>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</si>
  <si>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</si>
  <si>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</si>
  <si>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</si>
  <si>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</si>
  <si>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</si>
  <si>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</si>
  <si>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</si>
  <si>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</si>
  <si>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</si>
  <si>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</si>
  <si>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</si>
  <si>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</si>
  <si>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</si>
  <si>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</si>
  <si>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</si>
  <si>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</si>
  <si>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</si>
  <si>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</si>
  <si>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</si>
  <si>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</si>
  <si>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</si>
  <si>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</si>
  <si>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</si>
  <si>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</si>
  <si>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</si>
  <si>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</si>
  <si>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</si>
  <si>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</si>
  <si>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</si>
  <si>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</si>
  <si>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</si>
  <si>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</si>
  <si>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</si>
  <si>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</si>
  <si>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</si>
  <si>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</si>
  <si>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</si>
  <si>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</si>
  <si>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</si>
  <si>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</si>
  <si>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</si>
  <si>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</si>
  <si>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</si>
  <si>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</si>
  <si>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</si>
  <si>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</si>
  <si>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</si>
  <si>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</si>
  <si>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</si>
  <si>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</si>
  <si>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</si>
  <si>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</si>
  <si>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</si>
  <si>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</si>
  <si>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</si>
  <si>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</si>
  <si>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</si>
  <si>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</si>
  <si>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</si>
  <si>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</si>
  <si>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</si>
  <si>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</si>
  <si>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</si>
  <si>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</si>
  <si>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</si>
  <si>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</si>
  <si>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</si>
  <si>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</si>
  <si>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</si>
  <si>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</si>
  <si>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</si>
  <si>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</si>
  <si>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</si>
  <si>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</si>
  <si>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</si>
  <si>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</si>
  <si>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</si>
  <si>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</si>
  <si>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</si>
  <si>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</si>
  <si>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</si>
  <si>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</si>
  <si>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</si>
  <si>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</si>
  <si>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</si>
  <si>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</si>
  <si>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</si>
  <si>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</si>
  <si>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</si>
  <si>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</si>
  <si>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</si>
  <si>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</si>
  <si>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</si>
  <si>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</si>
  <si>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</si>
  <si>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</si>
  <si>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</si>
  <si>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</si>
  <si>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</si>
  <si>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</si>
  <si>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</si>
  <si>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</si>
  <si>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</si>
  <si>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</si>
  <si>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</si>
  <si>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</si>
  <si>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</si>
  <si>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</si>
  <si>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</si>
  <si>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</si>
  <si>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</si>
  <si>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</si>
  <si>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</si>
  <si>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</si>
  <si>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</si>
  <si>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</si>
  <si>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</si>
  <si>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</si>
  <si>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</si>
  <si>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</si>
  <si>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</si>
  <si>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</si>
  <si>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</si>
  <si>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</si>
  <si>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</si>
  <si>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</si>
  <si>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</si>
  <si>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</si>
  <si>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</si>
  <si>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</si>
  <si>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</si>
  <si>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</si>
  <si>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</si>
  <si>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</si>
  <si>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</si>
  <si>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</si>
  <si>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</si>
  <si>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</si>
  <si>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</si>
  <si>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</si>
  <si>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</si>
  <si>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</si>
  <si>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</si>
  <si>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</si>
  <si>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</si>
  <si>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</si>
  <si>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</si>
  <si>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</si>
  <si>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</si>
  <si>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</si>
  <si>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</si>
  <si>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</si>
  <si>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</si>
  <si>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</si>
  <si>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</si>
  <si>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</si>
  <si>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</si>
  <si>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</si>
  <si>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</si>
  <si>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</si>
  <si>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</si>
  <si>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</si>
  <si>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</si>
  <si>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</si>
  <si>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</si>
  <si>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</si>
  <si>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</si>
  <si>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</si>
  <si>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</si>
  <si>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</si>
  <si>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</si>
  <si>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</si>
  <si>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</si>
  <si>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</si>
  <si>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</si>
  <si>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</si>
  <si>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</si>
  <si>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</si>
  <si>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</si>
  <si>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</si>
  <si>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</si>
  <si>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</si>
  <si>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</si>
  <si>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</si>
  <si>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</si>
  <si>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</si>
  <si>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</si>
  <si>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</si>
  <si>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</si>
  <si>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</si>
  <si>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</si>
  <si>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</si>
  <si>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</si>
  <si>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</si>
  <si>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</si>
  <si>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</si>
  <si>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</si>
  <si>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</si>
  <si>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</si>
  <si>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</si>
  <si>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</si>
  <si>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</si>
  <si>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</si>
  <si>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</si>
  <si>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</si>
  <si>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</si>
  <si>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</si>
  <si>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</si>
  <si>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</si>
  <si>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</si>
  <si>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</si>
  <si>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</si>
  <si>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</si>
  <si>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</si>
  <si>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</si>
  <si>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</si>
  <si>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</si>
  <si>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</si>
  <si>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</si>
  <si>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</si>
  <si>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</si>
  <si>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</si>
  <si>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</si>
  <si>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</si>
  <si>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</si>
  <si>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</si>
  <si>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</si>
  <si>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</si>
  <si>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</si>
  <si>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</si>
  <si>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</si>
  <si>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</si>
  <si>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</si>
  <si>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</si>
  <si>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</si>
  <si>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</si>
  <si>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</si>
  <si>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</si>
  <si>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</si>
  <si>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</si>
  <si>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</si>
  <si>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</si>
  <si>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</si>
  <si>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</si>
  <si>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</si>
  <si>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</si>
  <si>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</si>
  <si>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</si>
  <si>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</si>
  <si>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</si>
  <si>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</si>
  <si>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</si>
  <si>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</si>
  <si>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</si>
  <si>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</si>
  <si>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</si>
  <si>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</si>
  <si>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</si>
  <si>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</si>
  <si>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</si>
  <si>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</si>
  <si>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</si>
  <si>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</si>
  <si>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</si>
  <si>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</si>
  <si>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</si>
  <si>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</si>
  <si>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</si>
  <si>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</si>
  <si>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</si>
  <si>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</si>
  <si>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</si>
  <si>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</si>
  <si>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</si>
  <si>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</si>
  <si>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</si>
  <si>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</si>
  <si>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</si>
  <si>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</si>
  <si>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</si>
  <si>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</si>
  <si>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</si>
  <si>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</si>
  <si>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</si>
  <si>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</si>
  <si>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</si>
  <si>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</si>
  <si>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</si>
  <si>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</si>
  <si>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</si>
  <si>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</si>
  <si>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</si>
  <si>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</si>
  <si>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</si>
  <si>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</si>
  <si>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</si>
  <si>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</si>
  <si>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</si>
  <si>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</si>
  <si>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</si>
  <si>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</si>
  <si>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</si>
  <si>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</si>
  <si>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</si>
  <si>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</si>
  <si>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</si>
  <si>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</si>
  <si>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</si>
  <si>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</si>
  <si>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</si>
  <si>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</si>
  <si>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</si>
  <si>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</si>
  <si>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</si>
  <si>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</si>
  <si>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</si>
  <si>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</si>
  <si>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</si>
  <si>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</si>
  <si>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</si>
  <si>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</si>
  <si>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</si>
  <si>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</si>
  <si>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</si>
  <si>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</si>
  <si>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</si>
  <si>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</si>
  <si>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</si>
  <si>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</si>
  <si>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</si>
  <si>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</si>
  <si>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</si>
  <si>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</si>
  <si>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</si>
  <si>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</si>
  <si>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</si>
  <si>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</si>
  <si>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</si>
  <si>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</si>
  <si>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</si>
  <si>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</si>
  <si>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</si>
  <si>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</si>
  <si>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</si>
  <si>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</si>
  <si>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</si>
  <si>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</si>
  <si>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</si>
  <si>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</si>
  <si>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</si>
  <si>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</si>
  <si>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</si>
  <si>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</si>
  <si>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</si>
  <si>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</si>
  <si>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</si>
  <si>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</si>
  <si>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</si>
  <si>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</si>
  <si>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</si>
  <si>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</si>
  <si>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</si>
  <si>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</si>
  <si>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</si>
  <si>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</si>
  <si>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</si>
  <si>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</si>
  <si>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</si>
  <si>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</si>
  <si>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</si>
  <si>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</si>
  <si>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</si>
  <si>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</si>
  <si>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</si>
  <si>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</si>
  <si>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</si>
  <si>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</si>
  <si>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</si>
  <si>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</si>
  <si>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</si>
  <si>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</si>
  <si>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</si>
  <si>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</si>
  <si>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</si>
  <si>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</si>
  <si>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</si>
  <si>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</si>
  <si>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</si>
  <si>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</si>
  <si>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</si>
  <si>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</si>
  <si>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</si>
  <si>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</si>
  <si>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</si>
  <si>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</si>
  <si>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</si>
  <si>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</si>
  <si>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</si>
  <si>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</si>
  <si>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</si>
  <si>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</si>
  <si>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</si>
  <si>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</si>
  <si>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</si>
  <si>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</si>
  <si>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</si>
  <si>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</si>
  <si>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</si>
  <si>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</si>
  <si>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</si>
  <si>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</si>
  <si>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</si>
  <si>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</si>
  <si>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</si>
  <si>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</si>
  <si>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</si>
  <si>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</si>
  <si>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</si>
  <si>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</si>
  <si>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</si>
  <si>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</si>
  <si>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</si>
  <si>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</si>
  <si>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</si>
  <si>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</si>
  <si>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</si>
  <si>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</si>
  <si>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</si>
  <si>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</si>
  <si>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</si>
  <si>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</si>
  <si>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</si>
  <si>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</si>
  <si>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</si>
  <si>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</si>
  <si>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</si>
  <si>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</si>
  <si>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</si>
  <si>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</si>
  <si>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</si>
  <si>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</si>
  <si>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</si>
  <si>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</si>
  <si>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</si>
  <si>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</si>
  <si>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</si>
  <si>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</si>
  <si>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</si>
  <si>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</si>
  <si>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</si>
  <si>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</si>
  <si>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</si>
  <si>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</si>
  <si>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</si>
  <si>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</si>
  <si>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</si>
  <si>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</si>
  <si>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</si>
  <si>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</si>
  <si>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</si>
  <si>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</si>
  <si>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</si>
  <si>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</si>
  <si>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</si>
  <si>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</si>
  <si>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</si>
  <si>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</si>
  <si>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</si>
  <si>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</si>
  <si>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</si>
  <si>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</si>
  <si>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</si>
  <si>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</si>
  <si>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</si>
  <si>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</si>
  <si>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</si>
  <si>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</si>
  <si>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</si>
  <si>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</si>
  <si>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</si>
  <si>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</si>
  <si>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</si>
  <si>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</si>
  <si>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</si>
  <si>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</si>
  <si>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</si>
  <si>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</si>
  <si>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</si>
  <si>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</si>
  <si>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</si>
  <si>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</si>
  <si>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</si>
  <si>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</si>
  <si>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</si>
  <si>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</si>
  <si>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</si>
  <si>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</si>
  <si>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</si>
  <si>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</si>
  <si>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</si>
  <si>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</si>
  <si>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</si>
  <si>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</si>
  <si>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</si>
  <si>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</si>
  <si>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</si>
  <si>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</si>
  <si>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</si>
  <si>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</si>
  <si>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</si>
  <si>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</si>
  <si>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</si>
  <si>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</si>
  <si>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</si>
  <si>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</si>
  <si>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</si>
  <si>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</si>
  <si>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</si>
  <si>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</si>
  <si>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</si>
  <si>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</si>
  <si>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</si>
  <si>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</si>
  <si>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</si>
  <si>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</si>
  <si>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</si>
  <si>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</si>
  <si>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</si>
  <si>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</si>
  <si>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</si>
  <si>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</si>
  <si>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</si>
  <si>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</si>
  <si>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</si>
  <si>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</si>
  <si>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</si>
  <si>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</si>
  <si>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</si>
  <si>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</si>
  <si>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</si>
  <si>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</si>
  <si>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</si>
  <si>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</si>
  <si>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</si>
  <si>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</si>
  <si>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</si>
  <si>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</si>
  <si>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</si>
  <si>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</si>
  <si>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</si>
  <si>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</si>
  <si>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</si>
  <si>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</si>
  <si>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</si>
  <si>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</si>
  <si>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</si>
  <si>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</si>
  <si>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</si>
  <si>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</si>
  <si>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</si>
  <si>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</si>
  <si>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</si>
  <si>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</si>
  <si>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</si>
  <si>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</si>
  <si>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</si>
  <si>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</si>
  <si>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</si>
  <si>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</si>
  <si>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</si>
  <si>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</si>
  <si>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</si>
  <si>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</si>
  <si>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</si>
  <si>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</si>
  <si>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</si>
  <si>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</si>
  <si>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</si>
  <si>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</si>
  <si>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</si>
  <si>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</si>
  <si>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</si>
  <si>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</si>
  <si>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</si>
  <si>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</si>
  <si>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</si>
  <si>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</si>
  <si>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</si>
  <si>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</si>
  <si>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</si>
  <si>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</si>
  <si>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</si>
  <si>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</si>
  <si>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</si>
  <si>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</si>
  <si>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</si>
  <si>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</si>
  <si>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</si>
  <si>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</si>
  <si>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</si>
  <si>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</si>
  <si>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</si>
  <si>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</si>
  <si>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</si>
  <si>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</si>
  <si>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</si>
  <si>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</si>
  <si>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</si>
  <si>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</si>
  <si>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</si>
  <si>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</si>
  <si>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</si>
  <si>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</si>
  <si>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</si>
  <si>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</si>
  <si>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</si>
  <si>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</si>
  <si>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</si>
  <si>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</si>
  <si>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</si>
  <si>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</si>
  <si>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</si>
  <si>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</si>
  <si>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</si>
  <si>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</si>
  <si>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</si>
  <si>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</si>
  <si>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</si>
  <si>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</si>
  <si>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</si>
  <si>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</si>
  <si>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</si>
  <si>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</si>
  <si>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</si>
  <si>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</si>
  <si>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</si>
  <si>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</si>
  <si>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</si>
  <si>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</si>
  <si>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</si>
  <si>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</si>
  <si>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</si>
  <si>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</si>
  <si>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</si>
  <si>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</si>
  <si>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</si>
  <si>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</si>
  <si>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</si>
  <si>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</si>
  <si>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</si>
  <si>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</si>
  <si>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</si>
  <si>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</si>
  <si>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</si>
  <si>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</si>
  <si>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</si>
  <si>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</si>
  <si>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</si>
  <si>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</si>
  <si>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</si>
  <si>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</si>
  <si>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</si>
  <si>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</si>
  <si>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</si>
  <si>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</si>
  <si>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</si>
  <si>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</si>
  <si>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</si>
  <si>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</si>
  <si>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</si>
  <si>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</si>
  <si>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</si>
  <si>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</si>
  <si>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</si>
  <si>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</si>
  <si>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</si>
  <si>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</si>
  <si>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</si>
  <si>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</si>
  <si>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</si>
  <si>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</si>
  <si>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</si>
  <si>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</si>
  <si>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</si>
  <si>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</si>
  <si>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</si>
  <si>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</si>
  <si>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</si>
  <si>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</si>
  <si>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</si>
  <si>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</si>
  <si>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</si>
  <si>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</si>
  <si>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</si>
  <si>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</si>
  <si>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</si>
  <si>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</si>
  <si>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</si>
  <si>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</si>
  <si>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</si>
  <si>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</si>
  <si>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</si>
  <si>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</si>
  <si>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</si>
  <si>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</si>
  <si>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</si>
  <si>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</si>
  <si>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</si>
  <si>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</si>
  <si>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</si>
  <si>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</si>
  <si>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</si>
  <si>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</si>
  <si>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</si>
  <si>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</si>
  <si>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</si>
  <si>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</si>
  <si>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</si>
  <si>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</si>
  <si>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</si>
  <si>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</si>
  <si>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</si>
  <si>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</si>
  <si>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</si>
  <si>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</si>
  <si>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</si>
  <si>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</si>
  <si>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</si>
  <si>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</si>
  <si>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</si>
  <si>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</si>
  <si>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</si>
  <si>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</si>
  <si>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</si>
  <si>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</si>
  <si>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</si>
  <si>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</si>
  <si>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</si>
  <si>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</si>
  <si>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</si>
  <si>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</si>
  <si>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</si>
  <si>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</si>
  <si>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</si>
  <si>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</si>
  <si>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</si>
  <si>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</si>
  <si>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</si>
  <si>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</si>
  <si>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</si>
  <si>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</si>
  <si>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</si>
  <si>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</si>
  <si>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</si>
  <si>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</si>
  <si>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</si>
  <si>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</si>
  <si>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</si>
  <si>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</si>
  <si>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</si>
  <si>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</si>
  <si>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</si>
  <si>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</si>
  <si>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</si>
  <si>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</si>
  <si>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</si>
  <si>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</si>
  <si>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</si>
  <si>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</si>
  <si>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</si>
  <si>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</si>
  <si>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</si>
  <si>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</si>
  <si>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</si>
  <si>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</si>
  <si>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</si>
  <si>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</si>
  <si>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</si>
  <si>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</si>
  <si>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</si>
  <si>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</si>
  <si>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</si>
  <si>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</si>
  <si>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</si>
  <si>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</si>
  <si>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</si>
  <si>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</si>
  <si>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</si>
  <si>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</si>
  <si>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</si>
  <si>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</si>
  <si>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</si>
  <si>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</si>
  <si>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</si>
  <si>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</si>
  <si>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</si>
  <si>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</si>
  <si>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</si>
  <si>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</si>
  <si>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</si>
  <si>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</si>
  <si>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</si>
  <si>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</si>
  <si>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</si>
  <si>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</si>
  <si>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</si>
  <si>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</si>
  <si>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</si>
  <si>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</si>
  <si>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</si>
  <si>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</si>
  <si>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</si>
  <si>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</si>
  <si>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</si>
  <si>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</si>
  <si>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</si>
  <si>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</si>
  <si>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</si>
  <si>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</si>
  <si>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</si>
  <si>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</si>
  <si>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</si>
  <si>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</si>
  <si>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</si>
  <si>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</si>
  <si>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</si>
  <si>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</si>
  <si>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</si>
  <si>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</si>
  <si>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</si>
  <si>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</si>
  <si>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</si>
  <si>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</si>
  <si>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</si>
  <si>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</si>
  <si>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</si>
  <si>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</si>
  <si>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</si>
  <si>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</si>
  <si>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</si>
  <si>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</si>
  <si>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</si>
  <si>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</si>
  <si>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</si>
  <si>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</si>
  <si>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</si>
  <si>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</si>
  <si>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</si>
  <si>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</si>
  <si>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</si>
  <si>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</si>
  <si>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</si>
  <si>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</si>
  <si>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</si>
  <si>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</si>
  <si>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</si>
  <si>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</si>
  <si>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</si>
  <si>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</si>
  <si>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</si>
  <si>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</si>
  <si>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</si>
  <si>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</si>
  <si>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</si>
  <si>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</si>
  <si>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</si>
  <si>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</si>
  <si>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</si>
  <si>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</si>
  <si>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</si>
  <si>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</si>
  <si>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</si>
  <si>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</si>
  <si>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</si>
  <si>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</si>
  <si>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</si>
  <si>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</si>
  <si>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</si>
  <si>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</si>
  <si>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</si>
  <si>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</si>
  <si>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</si>
  <si>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</si>
  <si>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</si>
  <si>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</si>
  <si>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</si>
  <si>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</si>
  <si>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</si>
  <si>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</si>
  <si>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</si>
  <si>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</si>
  <si>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</si>
  <si>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</si>
  <si>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</si>
  <si>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</si>
  <si>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</si>
  <si>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</si>
  <si>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</si>
  <si>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</si>
  <si>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</si>
  <si>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</si>
  <si>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</si>
  <si>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</si>
  <si>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</si>
  <si>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</si>
  <si>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</si>
  <si>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</si>
  <si>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</si>
  <si>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</si>
  <si>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</si>
  <si>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</si>
  <si>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</si>
  <si>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</si>
  <si>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</si>
  <si>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</si>
  <si>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</si>
  <si>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</si>
  <si>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</si>
  <si>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</si>
  <si>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</si>
  <si>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</si>
  <si>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</si>
  <si>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</si>
  <si>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</si>
  <si>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</si>
  <si>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</si>
  <si>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</si>
  <si>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</si>
  <si>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</si>
  <si>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</si>
  <si>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</si>
  <si>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</si>
  <si>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</si>
  <si>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</si>
  <si>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</si>
  <si>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</si>
  <si>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</si>
  <si>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</si>
  <si>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</si>
  <si>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</si>
  <si>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</si>
  <si>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</si>
  <si>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</si>
  <si>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</si>
  <si>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</si>
  <si>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</si>
  <si>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</si>
  <si>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</si>
  <si>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</si>
  <si>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</si>
  <si>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</si>
  <si>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</si>
  <si>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</si>
  <si>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</si>
  <si>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</si>
  <si>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</si>
  <si>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</si>
  <si>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</si>
  <si>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</si>
  <si>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</si>
  <si>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</si>
  <si>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</si>
  <si>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</si>
  <si>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</si>
  <si>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</si>
  <si>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</si>
  <si>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</si>
  <si>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</si>
  <si>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</si>
  <si>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</si>
  <si>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</si>
  <si>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</si>
  <si>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</si>
  <si>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</si>
  <si>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</si>
  <si>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</si>
  <si>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</si>
  <si>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</si>
  <si>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</si>
  <si>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</si>
  <si>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</si>
  <si>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</si>
  <si>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</si>
  <si>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</si>
  <si>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</si>
  <si>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</si>
  <si>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</si>
  <si>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</si>
  <si>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</si>
  <si>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</si>
  <si>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</si>
  <si>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</si>
  <si>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</si>
  <si>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</si>
  <si>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</si>
  <si>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</si>
  <si>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</si>
  <si>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</si>
  <si>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</si>
  <si>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</si>
  <si>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</si>
  <si>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</si>
  <si>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</si>
  <si>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</si>
  <si>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</si>
  <si>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</si>
  <si>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</si>
  <si>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</si>
  <si>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</si>
  <si>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</si>
  <si>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</si>
  <si>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</si>
  <si>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</si>
  <si>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</si>
  <si>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</si>
  <si>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</si>
  <si>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</si>
  <si>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</si>
  <si>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</si>
  <si>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</si>
  <si>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</si>
  <si>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</si>
  <si>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</si>
  <si>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</si>
  <si>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</si>
  <si>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</si>
  <si>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</si>
  <si>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</si>
  <si>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</si>
  <si>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</si>
  <si>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</si>
  <si>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</si>
  <si>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</si>
  <si>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</si>
  <si>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</si>
  <si>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</si>
  <si>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</si>
  <si>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</si>
  <si>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</si>
  <si>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</si>
  <si>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</si>
  <si>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</si>
  <si>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</si>
  <si>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</si>
  <si>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</si>
  <si>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</si>
  <si>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</si>
  <si>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</si>
  <si>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</si>
  <si>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</si>
  <si>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</si>
  <si>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</si>
  <si>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</si>
  <si>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</si>
  <si>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</si>
  <si>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</si>
  <si>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</si>
  <si>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</si>
  <si>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</si>
  <si>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</si>
  <si>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</si>
  <si>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</si>
  <si>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</si>
  <si>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</si>
  <si>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</si>
  <si>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</si>
  <si>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</si>
  <si>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</si>
  <si>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</si>
  <si>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</si>
  <si>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</si>
  <si>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</si>
  <si>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</si>
  <si>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</si>
  <si>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</si>
  <si>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</si>
  <si>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</si>
  <si>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</si>
  <si>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</si>
  <si>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</si>
  <si>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</si>
  <si>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</si>
  <si>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</si>
  <si>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</si>
  <si>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</si>
  <si>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</si>
  <si>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</si>
  <si>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</si>
  <si>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</si>
  <si>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</si>
  <si>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</si>
  <si>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</si>
  <si>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</si>
  <si>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</si>
  <si>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</si>
  <si>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</si>
  <si>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</si>
  <si>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</si>
  <si>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</si>
  <si>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</si>
  <si>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</si>
  <si>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</si>
  <si>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</si>
  <si>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</si>
  <si>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</si>
  <si>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</si>
  <si>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</si>
  <si>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</si>
  <si>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</si>
  <si>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</si>
  <si>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</si>
  <si>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</si>
  <si>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</si>
  <si>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</si>
  <si>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</si>
  <si>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</si>
  <si>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</si>
  <si>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</si>
  <si>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</si>
  <si>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</si>
  <si>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</si>
  <si>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</si>
  <si>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</si>
  <si>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</si>
  <si>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</si>
  <si>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</si>
  <si>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</si>
  <si>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</si>
  <si>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</si>
  <si>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</si>
  <si>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</si>
  <si>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</si>
  <si>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</si>
  <si>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</si>
  <si>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</si>
  <si>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</si>
  <si>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</si>
  <si>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</si>
  <si>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</si>
  <si>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</si>
  <si>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</si>
  <si>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</si>
  <si>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</si>
  <si>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</si>
  <si>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</si>
  <si>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</si>
  <si>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</si>
  <si>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</si>
  <si>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</si>
  <si>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</si>
  <si>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</si>
  <si>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</si>
  <si>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</si>
  <si>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</si>
  <si>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</si>
  <si>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</si>
  <si>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</si>
  <si>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</si>
  <si>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</si>
  <si>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</si>
  <si>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</si>
  <si>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</si>
  <si>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</si>
  <si>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</si>
  <si>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</si>
  <si>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</si>
  <si>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</si>
  <si>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</si>
  <si>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</si>
  <si>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</si>
  <si>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</si>
  <si>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</si>
  <si>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</si>
  <si>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</si>
  <si>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</si>
  <si>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</si>
  <si>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</si>
  <si>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</si>
  <si>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</si>
  <si>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</si>
  <si>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</si>
  <si>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</si>
  <si>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</si>
  <si>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</si>
  <si>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</si>
  <si>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</si>
  <si>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</si>
  <si>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</si>
  <si>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</si>
  <si>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</si>
  <si>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</si>
  <si>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</si>
  <si>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</si>
  <si>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</si>
  <si>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</si>
  <si>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</si>
  <si>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</si>
  <si>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</si>
  <si>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</si>
  <si>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</si>
  <si>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</si>
  <si>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</si>
  <si>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</si>
  <si>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</si>
  <si>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</si>
  <si>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</si>
  <si>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</si>
  <si>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</si>
  <si>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</si>
  <si>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</si>
  <si>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</si>
  <si>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</si>
  <si>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</si>
  <si>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</si>
  <si>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</si>
  <si>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</si>
  <si>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</si>
  <si>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</si>
  <si>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</si>
  <si>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</si>
  <si>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</si>
  <si>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</si>
  <si>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</si>
  <si>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</si>
  <si>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</si>
  <si>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</si>
  <si>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</si>
  <si>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</si>
  <si>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</si>
  <si>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</si>
  <si>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</si>
  <si>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</si>
  <si>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</si>
  <si>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</si>
  <si>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</si>
  <si>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</si>
  <si>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</si>
  <si>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</si>
  <si>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</si>
  <si>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</si>
  <si>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</si>
  <si>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</si>
  <si>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</si>
  <si>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</si>
  <si>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</si>
  <si>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</si>
  <si>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</si>
  <si>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</si>
  <si>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</si>
  <si>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</si>
  <si>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</si>
  <si>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</si>
  <si>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</si>
  <si>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</si>
  <si>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</si>
  <si>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</si>
  <si>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</si>
  <si>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</si>
  <si>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</si>
  <si>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</si>
  <si>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</si>
  <si>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</si>
  <si>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</si>
  <si>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</si>
  <si>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</si>
  <si>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</si>
  <si>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</si>
  <si>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</si>
  <si>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</si>
  <si>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</si>
  <si>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</si>
  <si>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</si>
  <si>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</si>
  <si>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</si>
  <si>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</si>
  <si>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</si>
  <si>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</si>
  <si>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</si>
  <si>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</si>
  <si>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</si>
  <si>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</si>
  <si>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</si>
  <si>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</si>
  <si>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</si>
  <si>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</si>
  <si>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</si>
  <si>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</si>
  <si>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</si>
  <si>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</si>
  <si>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</si>
  <si>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</si>
  <si>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</si>
  <si>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</si>
  <si>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</si>
  <si>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</si>
  <si>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</si>
  <si>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</si>
  <si>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</si>
  <si>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</si>
  <si>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</si>
  <si>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</si>
  <si>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</si>
  <si>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</si>
  <si>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</si>
  <si>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</si>
  <si>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</si>
  <si>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</si>
  <si>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</si>
  <si>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</si>
  <si>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</si>
  <si>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</si>
  <si>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</si>
  <si>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</si>
  <si>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</si>
  <si>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</si>
  <si>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</si>
  <si>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</si>
  <si>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</si>
  <si>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</si>
  <si>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</si>
  <si>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</si>
  <si>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</si>
  <si>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</si>
  <si>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</si>
  <si>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</si>
  <si>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</si>
  <si>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</si>
  <si>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</si>
  <si>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</si>
  <si>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</si>
  <si>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</si>
  <si>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</si>
  <si>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</si>
  <si>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</si>
  <si>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</si>
  <si>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</si>
  <si>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</si>
  <si>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</si>
  <si>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</si>
  <si>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</si>
  <si>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</si>
  <si>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</si>
  <si>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</si>
  <si>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</si>
  <si>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</si>
  <si>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</si>
  <si>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</si>
  <si>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</si>
  <si>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</si>
  <si>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</si>
  <si>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</si>
  <si>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</si>
  <si>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</si>
  <si>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</si>
  <si>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</si>
  <si>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</si>
  <si>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</si>
  <si>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</si>
  <si>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</si>
  <si>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</si>
  <si>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</si>
  <si>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</si>
  <si>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</si>
  <si>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</si>
  <si>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</si>
  <si>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</si>
  <si>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</si>
  <si>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</si>
  <si>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</si>
  <si>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</si>
  <si>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</si>
  <si>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</si>
  <si>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</si>
  <si>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</si>
  <si>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</si>
  <si>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</si>
  <si>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</si>
  <si>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</si>
  <si>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</si>
  <si>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</si>
  <si>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</si>
  <si>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</si>
  <si>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</si>
  <si>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</si>
  <si>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</si>
  <si>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</si>
  <si>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</si>
  <si>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</si>
  <si>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</si>
  <si>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</si>
  <si>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</si>
  <si>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</si>
  <si>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</si>
  <si>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</si>
  <si>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</si>
  <si>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</si>
  <si>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</si>
  <si>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</si>
  <si>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</si>
  <si>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</si>
  <si>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</si>
  <si>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</si>
  <si>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</si>
  <si>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</si>
  <si>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</si>
  <si>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</si>
  <si>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</si>
  <si>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</si>
  <si>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</si>
  <si>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</si>
  <si>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</si>
  <si>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</si>
  <si>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</si>
  <si>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</si>
  <si>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</si>
  <si>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</si>
  <si>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</si>
  <si>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</si>
  <si>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</si>
  <si>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</si>
  <si>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</si>
  <si>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</si>
  <si>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</si>
  <si>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</si>
  <si>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</si>
  <si>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</si>
  <si>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</si>
  <si>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</si>
  <si>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</si>
  <si>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</si>
  <si>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</si>
  <si>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</si>
  <si>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</si>
  <si>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</si>
  <si>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</si>
  <si>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</si>
  <si>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</si>
  <si>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</si>
  <si>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</si>
  <si>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</si>
  <si>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</si>
  <si>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</si>
  <si>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</si>
  <si>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</si>
  <si>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</si>
  <si>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</si>
  <si>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</si>
  <si>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</si>
  <si>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</si>
  <si>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</si>
  <si>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</si>
  <si>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</si>
  <si>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</si>
  <si>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</si>
  <si>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</si>
  <si>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</si>
  <si>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</si>
  <si>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</si>
  <si>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</si>
  <si>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</si>
  <si>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</si>
  <si>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</si>
  <si>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</si>
  <si>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</si>
  <si>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</si>
  <si>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</si>
  <si>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</si>
  <si>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</si>
  <si>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</si>
  <si>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</si>
  <si>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</si>
  <si>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</si>
  <si>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</si>
  <si>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</si>
  <si>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</si>
  <si>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</si>
  <si>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</si>
  <si>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</si>
  <si>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</si>
  <si>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</si>
  <si>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</si>
  <si>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</si>
  <si>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</si>
  <si>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</si>
  <si>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</si>
  <si>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</si>
  <si>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</si>
  <si>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</si>
  <si>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</si>
  <si>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</si>
  <si>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</si>
  <si>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</si>
  <si>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</si>
  <si>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</si>
  <si>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</si>
  <si>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</si>
  <si>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</si>
  <si>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</si>
  <si>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</si>
  <si>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</si>
  <si>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</si>
  <si>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</si>
  <si>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</si>
  <si>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</si>
  <si>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</si>
  <si>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</si>
  <si>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</si>
  <si>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</si>
  <si>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</si>
  <si>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</si>
  <si>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</si>
  <si>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</si>
  <si>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</si>
  <si>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</si>
  <si>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</si>
  <si>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</si>
  <si>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</si>
  <si>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</si>
  <si>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</si>
  <si>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</si>
  <si>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</si>
  <si>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</si>
  <si>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</si>
  <si>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</si>
  <si>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</si>
  <si>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</si>
  <si>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</si>
  <si>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</si>
  <si>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</si>
  <si>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</si>
  <si>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</si>
  <si>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</si>
  <si>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</si>
  <si>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</si>
  <si>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</si>
  <si>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</si>
  <si>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</si>
  <si>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</si>
  <si>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</si>
  <si>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</si>
  <si>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</si>
  <si>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</si>
  <si>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</si>
  <si>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</si>
  <si>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</si>
  <si>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</si>
  <si>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</si>
  <si>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</si>
  <si>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</si>
  <si>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</si>
  <si>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</si>
  <si>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</si>
  <si>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</si>
  <si>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</si>
  <si>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</si>
  <si>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</si>
  <si>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</si>
  <si>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</si>
  <si>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</si>
  <si>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</si>
  <si>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</si>
  <si>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</si>
  <si>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</si>
  <si>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</si>
  <si>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</si>
  <si>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</si>
  <si>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</si>
  <si>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</si>
  <si>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</si>
  <si>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</si>
  <si>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</si>
  <si>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</si>
  <si>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</si>
  <si>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</si>
  <si>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</si>
  <si>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</si>
  <si>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</si>
  <si>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</si>
  <si>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</si>
  <si>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</si>
  <si>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</si>
  <si>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</si>
  <si>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</si>
  <si>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</si>
  <si>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</si>
  <si>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</si>
  <si>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</si>
  <si>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</si>
  <si>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</si>
  <si>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</si>
  <si>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</si>
  <si>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</si>
  <si>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</si>
  <si>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</si>
  <si>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</si>
  <si>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</si>
  <si>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</si>
  <si>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</si>
  <si>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</si>
  <si>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</si>
  <si>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</si>
  <si>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</si>
  <si>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</si>
  <si>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</si>
  <si>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</si>
  <si>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</si>
  <si>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</si>
  <si>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</si>
  <si>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</si>
  <si>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</si>
  <si>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</si>
  <si>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</si>
  <si>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</si>
  <si>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</si>
  <si>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</si>
  <si>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</si>
  <si>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</si>
  <si>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</si>
  <si>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</si>
  <si>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</si>
  <si>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</si>
  <si>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</si>
  <si>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</si>
  <si>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</si>
  <si>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</si>
  <si>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</si>
  <si>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</si>
  <si>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</si>
  <si>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</si>
  <si>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</si>
  <si>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</si>
  <si>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</si>
  <si>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</si>
  <si>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</si>
  <si>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</si>
  <si>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</si>
  <si>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</si>
  <si>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</si>
  <si>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</si>
  <si>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</si>
  <si>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</si>
  <si>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</si>
  <si>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</si>
  <si>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</si>
  <si>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</si>
  <si>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</si>
  <si>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</si>
  <si>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</si>
  <si>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</si>
  <si>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</si>
  <si>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</si>
  <si>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</si>
  <si>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</si>
  <si>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</si>
  <si>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</si>
  <si>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</si>
  <si>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</si>
  <si>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</si>
  <si>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</si>
  <si>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</si>
  <si>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</si>
  <si>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</si>
  <si>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</si>
  <si>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</si>
  <si>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</si>
  <si>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</si>
  <si>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</si>
  <si>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</si>
  <si>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</si>
  <si>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</si>
  <si>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</si>
  <si>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</si>
  <si>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</si>
  <si>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</si>
  <si>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</si>
  <si>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</si>
  <si>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</si>
  <si>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</si>
  <si>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</si>
  <si>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</si>
  <si>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</si>
  <si>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</si>
  <si>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</si>
  <si>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</si>
  <si>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</si>
  <si>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</si>
  <si>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</si>
  <si>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</si>
  <si>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</si>
  <si>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</si>
  <si>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</si>
  <si>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</si>
  <si>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</si>
  <si>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</si>
  <si>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</si>
  <si>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</si>
  <si>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</si>
  <si>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</si>
  <si>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</si>
  <si>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</si>
  <si>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</si>
  <si>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</si>
  <si>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</si>
  <si>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</si>
  <si>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</si>
  <si>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</si>
  <si>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</si>
  <si>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</si>
  <si>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</si>
  <si>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</si>
  <si>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</si>
  <si>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</si>
  <si>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</si>
  <si>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</si>
  <si>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</si>
  <si>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</si>
  <si>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</si>
  <si>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</si>
  <si>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</si>
  <si>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</si>
  <si>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</si>
  <si>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</si>
  <si>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</si>
  <si>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</si>
  <si>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</si>
  <si>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</si>
  <si>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</si>
  <si>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</si>
  <si>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</si>
  <si>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</si>
  <si>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</si>
  <si>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</si>
  <si>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</si>
  <si>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</si>
  <si>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</si>
  <si>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</si>
  <si>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</si>
  <si>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</si>
  <si>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</si>
  <si>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</si>
  <si>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</si>
  <si>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</si>
  <si>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</si>
  <si>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</si>
  <si>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</si>
  <si>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</si>
  <si>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</si>
  <si>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</si>
  <si>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</si>
  <si>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</si>
  <si>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</si>
  <si>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</si>
  <si>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</si>
  <si>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</si>
  <si>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</si>
  <si>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</si>
  <si>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</si>
  <si>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</si>
  <si>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</si>
  <si>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</si>
  <si>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</si>
  <si>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</si>
  <si>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</si>
  <si>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</si>
  <si>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</si>
  <si>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</si>
  <si>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</si>
  <si>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</si>
  <si>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</si>
  <si>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</si>
  <si>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</si>
  <si>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</si>
  <si>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</si>
  <si>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</si>
  <si>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</si>
  <si>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</si>
  <si>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</si>
  <si>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</si>
  <si>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</si>
  <si>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</si>
  <si>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</si>
  <si>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</si>
  <si>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</si>
  <si>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</si>
  <si>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</si>
  <si>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</si>
  <si>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</si>
  <si>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</si>
  <si>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</si>
  <si>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</si>
  <si>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</si>
  <si>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</si>
  <si>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</si>
  <si>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</si>
  <si>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</si>
  <si>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</si>
  <si>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</si>
  <si>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</si>
  <si>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</si>
  <si>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</si>
  <si>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</si>
  <si>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</si>
  <si>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</si>
  <si>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</si>
  <si>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</si>
  <si>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</si>
  <si>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</si>
  <si>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</si>
  <si>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</si>
  <si>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</si>
  <si>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</si>
  <si>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</si>
  <si>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</si>
  <si>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</si>
  <si>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</si>
  <si>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</si>
  <si>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</si>
  <si>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</si>
  <si>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</si>
  <si>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</si>
  <si>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</si>
  <si>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</si>
  <si>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</si>
  <si>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</si>
  <si>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</si>
  <si>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</si>
  <si>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</si>
  <si>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</si>
  <si>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</si>
  <si>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</si>
  <si>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</si>
  <si>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</si>
  <si>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</si>
  <si>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</si>
  <si>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</si>
  <si>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</si>
  <si>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</si>
  <si>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</si>
  <si>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</si>
  <si>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</si>
  <si>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</si>
  <si>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</si>
  <si>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</si>
  <si>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</si>
  <si>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</si>
  <si>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</si>
  <si>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</si>
  <si>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</si>
  <si>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</si>
  <si>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</si>
  <si>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</si>
  <si>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</si>
  <si>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</si>
  <si>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</si>
  <si>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</si>
  <si>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</si>
  <si>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</si>
  <si>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</si>
  <si>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</si>
  <si>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</si>
  <si>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</si>
  <si>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</si>
  <si>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</si>
  <si>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</si>
  <si>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</si>
  <si>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</si>
  <si>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</si>
  <si>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</si>
  <si>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</si>
  <si>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</si>
  <si>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</si>
  <si>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</si>
  <si>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</si>
  <si>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</si>
  <si>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</si>
  <si>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</si>
  <si>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</si>
  <si>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</si>
  <si>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</si>
  <si>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</si>
  <si>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</si>
  <si>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</si>
  <si>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</si>
  <si>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</si>
  <si>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</si>
  <si>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</si>
  <si>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</si>
  <si>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</si>
  <si>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</si>
  <si>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</si>
  <si>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</si>
  <si>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</si>
  <si>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</si>
  <si>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</si>
  <si>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</si>
  <si>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</si>
  <si>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</si>
  <si>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</si>
  <si>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</si>
  <si>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</si>
  <si>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</si>
  <si>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</si>
  <si>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</si>
  <si>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</si>
  <si>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</si>
  <si>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</si>
  <si>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</si>
  <si>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</si>
  <si>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</si>
  <si>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</si>
  <si>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</si>
  <si>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</si>
  <si>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</si>
  <si>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</si>
  <si>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</si>
  <si>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</si>
  <si>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</si>
  <si>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</si>
  <si>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</si>
  <si>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</si>
  <si>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</si>
  <si>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</si>
  <si>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</si>
  <si>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</si>
  <si>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</si>
  <si>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</si>
  <si>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</si>
  <si>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</si>
  <si>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</si>
  <si>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</si>
  <si>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</si>
  <si>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</si>
  <si>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</si>
  <si>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</si>
  <si>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</si>
  <si>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</si>
  <si>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</si>
  <si>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</si>
  <si>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</si>
  <si>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</si>
  <si>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</si>
  <si>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</si>
  <si>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</si>
  <si>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</si>
  <si>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</si>
  <si>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</si>
  <si>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</si>
  <si>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</si>
  <si>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</si>
  <si>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</si>
  <si>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</si>
  <si>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</si>
  <si>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</si>
  <si>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</si>
  <si>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</si>
  <si>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</si>
  <si>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</si>
  <si>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</si>
  <si>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</si>
  <si>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</si>
  <si>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</si>
  <si>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</si>
  <si>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</si>
  <si>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</si>
  <si>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</si>
  <si>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</si>
  <si>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</si>
  <si>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</si>
  <si>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</si>
  <si>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</si>
  <si>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</si>
  <si>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</si>
  <si>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</si>
  <si>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</si>
  <si>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</si>
  <si>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</si>
  <si>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</si>
  <si>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</si>
  <si>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</si>
  <si>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</si>
  <si>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</si>
  <si>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</si>
  <si>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</si>
  <si>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</si>
  <si>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</si>
  <si>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</si>
  <si>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</si>
  <si>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</si>
  <si>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</si>
  <si>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</si>
  <si>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</si>
  <si>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</si>
  <si>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</si>
  <si>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</si>
  <si>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</si>
  <si>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</si>
  <si>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</si>
  <si>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</si>
  <si>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</si>
  <si>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</si>
  <si>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</si>
  <si>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</si>
  <si>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</si>
  <si>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</si>
  <si>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</si>
  <si>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</si>
  <si>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</si>
  <si>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</si>
  <si>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</si>
  <si>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</si>
  <si>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</si>
  <si>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</si>
  <si>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</si>
  <si>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</si>
  <si>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</si>
  <si>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</si>
  <si>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</si>
  <si>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</si>
  <si>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</si>
  <si>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</si>
  <si>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</si>
  <si>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</si>
  <si>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</si>
  <si>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</si>
  <si>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</si>
  <si>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</si>
  <si>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</si>
  <si>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</si>
  <si>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</si>
  <si>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</si>
  <si>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</si>
  <si>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</si>
  <si>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</si>
  <si>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</si>
  <si>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</si>
  <si>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</si>
  <si>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</si>
  <si>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</si>
  <si>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</si>
  <si>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</si>
  <si>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</si>
  <si>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</si>
  <si>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</si>
  <si>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</si>
  <si>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</si>
  <si>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</si>
  <si>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</si>
  <si>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</si>
  <si>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</si>
  <si>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</si>
  <si>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</si>
  <si>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</si>
  <si>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</si>
  <si>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</si>
  <si>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</si>
  <si>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</si>
  <si>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</si>
  <si>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</si>
  <si>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</si>
  <si>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</si>
  <si>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</si>
  <si>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</si>
  <si>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</si>
  <si>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</si>
  <si>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</si>
  <si>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</si>
  <si>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</si>
  <si>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</si>
  <si>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</si>
  <si>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</si>
  <si>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</si>
  <si>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</si>
  <si>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</si>
  <si>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</si>
  <si>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</si>
  <si>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</si>
  <si>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</si>
  <si>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</si>
  <si>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</si>
  <si>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</si>
  <si>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</si>
  <si>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</si>
  <si>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</si>
  <si>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</si>
  <si>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</si>
  <si>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</si>
  <si>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</si>
  <si>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</si>
  <si>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</si>
  <si>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</si>
  <si>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</si>
  <si>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</si>
  <si>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</si>
  <si>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</si>
  <si>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</si>
  <si>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</si>
  <si>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</si>
  <si>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</si>
  <si>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</si>
  <si>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</si>
  <si>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</si>
  <si>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</si>
  <si>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</si>
  <si>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</si>
  <si>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</si>
  <si>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</si>
  <si>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</si>
  <si>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</si>
  <si>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</si>
  <si>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</si>
  <si>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</si>
  <si>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</si>
  <si>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</si>
  <si>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</si>
  <si>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</si>
  <si>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</si>
  <si>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</si>
  <si>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</si>
  <si>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</si>
  <si>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</si>
  <si>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</si>
  <si>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</si>
  <si>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</si>
  <si>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</si>
  <si>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</si>
  <si>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</si>
  <si>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</si>
  <si>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</si>
  <si>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</si>
  <si>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</si>
  <si>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</si>
  <si>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</si>
  <si>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</si>
  <si>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</si>
  <si>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</si>
  <si>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</si>
  <si>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</si>
  <si>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</si>
  <si>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</si>
  <si>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</si>
  <si>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</si>
  <si>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</si>
  <si>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</si>
  <si>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</si>
  <si>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</si>
  <si>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</si>
  <si>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</si>
  <si>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</si>
  <si>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</si>
  <si>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</si>
  <si>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</si>
  <si>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</si>
  <si>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</si>
  <si>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</si>
  <si>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</si>
  <si>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</si>
  <si>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</si>
  <si>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</si>
  <si>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</si>
  <si>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</si>
  <si>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</si>
  <si>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</si>
  <si>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</si>
  <si>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</si>
  <si>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</si>
  <si>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</si>
  <si>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</si>
  <si>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</si>
  <si>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</si>
  <si>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</si>
  <si>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</si>
  <si>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</si>
  <si>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</si>
  <si>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</si>
  <si>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</si>
  <si>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</si>
  <si>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</si>
  <si>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</si>
  <si>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</si>
  <si>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</si>
  <si>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</si>
  <si>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</si>
  <si>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</si>
  <si>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</si>
  <si>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</si>
  <si>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</si>
  <si>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</si>
  <si>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</si>
  <si>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</si>
  <si>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</si>
  <si>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</si>
  <si>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</si>
  <si>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</si>
  <si>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</si>
  <si>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</si>
  <si>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</si>
  <si>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</si>
  <si>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</si>
  <si>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</si>
  <si>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</si>
  <si>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</si>
  <si>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</si>
  <si>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</si>
  <si>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</si>
  <si>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</si>
  <si>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</si>
  <si>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</si>
  <si>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</si>
  <si>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</si>
  <si>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</si>
  <si>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</si>
  <si>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</si>
  <si>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</si>
  <si>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</si>
  <si>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</si>
  <si>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</si>
  <si>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</si>
  <si>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</si>
  <si>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</si>
  <si>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</si>
  <si>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</si>
  <si>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</si>
  <si>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</si>
  <si>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</si>
  <si>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</si>
  <si>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</si>
  <si>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</si>
  <si>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</si>
  <si>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</si>
  <si>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</si>
  <si>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</si>
  <si>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</si>
  <si>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</si>
  <si>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</si>
  <si>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</si>
  <si>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</si>
  <si>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</si>
  <si>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</si>
  <si>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</si>
  <si>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</si>
  <si>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</si>
  <si>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</si>
  <si>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</si>
  <si>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</si>
  <si>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</si>
  <si>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</si>
  <si>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</si>
  <si>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</si>
  <si>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</si>
  <si>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</si>
  <si>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</si>
  <si>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</si>
  <si>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</si>
  <si>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</si>
  <si>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</si>
  <si>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</si>
  <si>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</si>
  <si>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</si>
  <si>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</si>
  <si>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</si>
  <si>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</si>
  <si>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</si>
  <si>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</si>
  <si>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</si>
  <si>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</si>
  <si>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</si>
  <si>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</si>
  <si>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</si>
  <si>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</si>
  <si>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</si>
  <si>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</si>
  <si>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</si>
  <si>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</si>
  <si>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</si>
  <si>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</si>
  <si>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</si>
  <si>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</si>
  <si>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</si>
  <si>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</si>
  <si>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</si>
  <si>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</si>
  <si>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</si>
  <si>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</si>
  <si>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</si>
  <si>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</si>
  <si>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</si>
  <si>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</si>
  <si>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</si>
  <si>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</si>
  <si>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</si>
  <si>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</si>
  <si>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</si>
  <si>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</si>
  <si>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</si>
  <si>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</si>
  <si>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</si>
  <si>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</si>
  <si>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</si>
  <si>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</si>
  <si>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</si>
  <si>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</si>
  <si>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</si>
  <si>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</si>
  <si>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</si>
  <si>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</si>
  <si>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</si>
  <si>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</si>
  <si>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</si>
  <si>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</si>
  <si>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</si>
  <si>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</si>
  <si>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</si>
  <si>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</si>
  <si>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</si>
  <si>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</si>
  <si>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</si>
  <si>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</si>
  <si>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</si>
  <si>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</si>
  <si>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</si>
  <si>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</si>
  <si>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</si>
  <si>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</si>
  <si>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</si>
  <si>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</si>
  <si>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</si>
  <si>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</si>
  <si>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</si>
  <si>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</si>
  <si>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</si>
  <si>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</si>
  <si>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</si>
  <si>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</si>
  <si>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</si>
  <si>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</si>
  <si>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</si>
  <si>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</si>
  <si>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</si>
  <si>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</si>
  <si>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</si>
  <si>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</si>
  <si>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</si>
  <si>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</si>
  <si>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</si>
  <si>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</si>
  <si>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</si>
  <si>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</si>
  <si>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</si>
  <si>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</si>
  <si>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</si>
  <si>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</si>
  <si>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</si>
  <si>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</si>
  <si>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</si>
  <si>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</si>
  <si>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</si>
  <si>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</si>
  <si>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</si>
  <si>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</si>
  <si>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</si>
  <si>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</si>
  <si>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</si>
  <si>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</si>
  <si>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</si>
  <si>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</si>
  <si>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</si>
  <si>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</si>
  <si>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</si>
  <si>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</si>
  <si>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</si>
  <si>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</si>
  <si>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</si>
  <si>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</si>
  <si>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</si>
  <si>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</si>
  <si>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</si>
  <si>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</si>
  <si>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</si>
  <si>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</si>
  <si>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</si>
  <si>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</si>
  <si>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</si>
  <si>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</si>
  <si>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</si>
  <si>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</si>
  <si>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</si>
  <si>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</si>
  <si>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</si>
  <si>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</si>
  <si>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</si>
  <si>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</si>
  <si>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</si>
  <si>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</si>
  <si>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</si>
  <si>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</si>
  <si>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</si>
  <si>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</si>
  <si>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</si>
  <si>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</si>
  <si>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</si>
  <si>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</si>
  <si>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</si>
  <si>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</si>
  <si>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</si>
  <si>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</si>
  <si>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</si>
  <si>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</si>
  <si>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</si>
  <si>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</si>
  <si>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</si>
  <si>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</si>
  <si>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</si>
  <si>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</si>
  <si>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</si>
  <si>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</si>
  <si>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</si>
  <si>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</si>
  <si>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</si>
  <si>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</si>
  <si>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</si>
  <si>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</si>
  <si>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</si>
  <si>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</si>
  <si>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</si>
  <si>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</si>
  <si>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</si>
  <si>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</si>
  <si>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</si>
  <si>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</si>
  <si>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</si>
  <si>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</si>
  <si>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</si>
  <si>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</si>
  <si>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</si>
  <si>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</si>
  <si>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</si>
  <si>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</si>
  <si>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</si>
  <si>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</si>
  <si>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</si>
  <si>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</si>
  <si>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</si>
  <si>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</si>
  <si>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</si>
  <si>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</si>
  <si>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</si>
  <si>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</si>
  <si>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</si>
  <si>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</si>
  <si>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</si>
  <si>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</si>
  <si>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</si>
  <si>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</si>
  <si>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</si>
  <si>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</si>
  <si>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</si>
  <si>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</si>
  <si>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</si>
  <si>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</si>
  <si>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</si>
  <si>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</si>
  <si>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</si>
  <si>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</si>
  <si>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</si>
  <si>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</si>
  <si>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</si>
  <si>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</si>
  <si>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</si>
  <si>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</si>
  <si>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</si>
  <si>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</si>
  <si>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</si>
  <si>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</si>
  <si>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</si>
  <si>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</si>
  <si>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</si>
  <si>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</si>
  <si>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</si>
  <si>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</si>
  <si>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</si>
  <si>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</si>
  <si>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</si>
  <si>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</si>
  <si>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</si>
  <si>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</si>
  <si>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</si>
  <si>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</si>
  <si>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</si>
  <si>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</si>
  <si>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</si>
  <si>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</si>
  <si>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</si>
  <si>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</si>
  <si>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</si>
  <si>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</si>
  <si>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</si>
  <si>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</si>
  <si>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</si>
  <si>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</si>
  <si>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</si>
  <si>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</si>
  <si>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</si>
  <si>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</si>
  <si>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</si>
  <si>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</si>
  <si>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</si>
  <si>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</si>
  <si>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</si>
  <si>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</si>
  <si>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</si>
  <si>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</si>
  <si>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</si>
  <si>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</si>
  <si>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</si>
  <si>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</si>
  <si>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</si>
  <si>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</si>
  <si>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</si>
  <si>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</si>
  <si>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</si>
  <si>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</si>
  <si>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</si>
  <si>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</si>
  <si>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</si>
  <si>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</si>
  <si>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</si>
  <si>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</si>
  <si>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</si>
  <si>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</si>
  <si>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</si>
  <si>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</si>
  <si>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</si>
  <si>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</si>
  <si>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</si>
  <si>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</si>
  <si>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</si>
  <si>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</si>
  <si>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</si>
  <si>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</si>
  <si>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</si>
  <si>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</si>
  <si>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</si>
  <si>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</si>
  <si>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</si>
  <si>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</si>
  <si>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</si>
  <si>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</si>
  <si>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</si>
  <si>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</si>
  <si>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</si>
  <si>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</si>
  <si>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</si>
  <si>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</si>
  <si>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</si>
  <si>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</si>
  <si>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</si>
  <si>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</si>
  <si>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</si>
  <si>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</si>
  <si>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</si>
  <si>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</si>
  <si>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</si>
  <si>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</si>
  <si>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</si>
  <si>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</si>
  <si>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</si>
  <si>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</si>
  <si>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</si>
  <si>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</si>
  <si>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</si>
  <si>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</si>
  <si>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</si>
  <si>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</si>
  <si>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</si>
  <si>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</si>
  <si>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</si>
  <si>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</si>
  <si>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</si>
  <si>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</si>
  <si>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</si>
  <si>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</si>
  <si>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</si>
  <si>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</si>
  <si>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</si>
  <si>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</si>
  <si>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</si>
  <si>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</si>
  <si>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</si>
  <si>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</si>
  <si>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</si>
  <si>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</si>
  <si>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</si>
  <si>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</si>
  <si>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</si>
  <si>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</si>
  <si>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</si>
  <si>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</si>
  <si>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</si>
  <si>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</si>
  <si>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</si>
  <si>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</si>
  <si>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</si>
  <si>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</si>
  <si>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</si>
  <si>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</si>
  <si>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</si>
  <si>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</si>
  <si>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</si>
  <si>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</si>
  <si>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</si>
  <si>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</si>
  <si>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</si>
  <si>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</si>
  <si>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</si>
  <si>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</si>
  <si>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</si>
  <si>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</si>
  <si>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</si>
  <si>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</si>
  <si>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</si>
  <si>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</si>
  <si>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</si>
  <si>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</si>
  <si>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</si>
  <si>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</si>
  <si>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</si>
  <si>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</si>
  <si>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</si>
  <si>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</si>
  <si>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</si>
  <si>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</si>
  <si>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</si>
  <si>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</si>
  <si>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</si>
  <si>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</si>
  <si>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</si>
  <si>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</si>
  <si>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</si>
  <si>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</si>
  <si>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</si>
  <si>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</si>
  <si>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</si>
  <si>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</si>
  <si>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</si>
  <si>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</si>
  <si>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</si>
  <si>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</si>
  <si>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</si>
  <si>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</si>
  <si>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</si>
  <si>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</si>
  <si>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</si>
  <si>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</si>
  <si>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</si>
  <si>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</si>
  <si>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</si>
  <si>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</si>
  <si>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</si>
  <si>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</si>
  <si>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</si>
  <si>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</si>
  <si>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</si>
  <si>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</si>
  <si>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</si>
  <si>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</si>
  <si>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</si>
  <si>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</si>
  <si>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</si>
  <si>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</si>
  <si>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</si>
  <si>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</si>
  <si>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</si>
  <si>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</si>
  <si>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</si>
  <si>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</si>
  <si>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</si>
  <si>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</si>
  <si>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</si>
  <si>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</si>
  <si>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</si>
  <si>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</si>
  <si>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</si>
  <si>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</si>
  <si>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</si>
  <si>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</si>
  <si>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</si>
  <si>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</si>
  <si>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</si>
  <si>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</si>
  <si>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</si>
  <si>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</si>
  <si>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</si>
  <si>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</si>
  <si>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</si>
  <si>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</si>
  <si>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</si>
  <si>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</si>
  <si>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</si>
  <si>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</si>
  <si>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</si>
  <si>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</si>
  <si>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</si>
  <si>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</si>
  <si>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</si>
  <si>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</si>
  <si>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</si>
  <si>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</si>
  <si>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</si>
  <si>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</si>
  <si>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</si>
  <si>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</si>
  <si>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</si>
  <si>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</si>
  <si>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</si>
  <si>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</si>
  <si>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</si>
  <si>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</si>
  <si>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</si>
  <si>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</si>
  <si>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</si>
  <si>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</si>
  <si>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</si>
  <si>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</si>
  <si>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</si>
  <si>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</si>
  <si>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</si>
  <si>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</si>
  <si>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</si>
  <si>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</si>
  <si>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</si>
  <si>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</si>
  <si>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</si>
  <si>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</si>
  <si>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</si>
  <si>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</si>
  <si>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</si>
  <si>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</si>
  <si>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</si>
  <si>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</si>
  <si>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</si>
  <si>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</si>
  <si>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</si>
  <si>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</si>
  <si>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</si>
  <si>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</si>
  <si>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</si>
  <si>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</si>
  <si>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</si>
  <si>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</si>
  <si>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</si>
  <si>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</si>
  <si>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</si>
  <si>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</si>
  <si>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</si>
  <si>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</si>
  <si>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</si>
  <si>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</si>
  <si>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</si>
  <si>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</si>
  <si>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</si>
  <si>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</si>
  <si>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</si>
  <si>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</si>
  <si>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</si>
  <si>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</si>
  <si>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</si>
  <si>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</si>
  <si>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</si>
  <si>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</si>
  <si>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</si>
  <si>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</si>
  <si>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</si>
  <si>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</si>
  <si>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</si>
  <si>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</si>
  <si>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</si>
  <si>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</si>
  <si>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</si>
  <si>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</si>
  <si>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</si>
  <si>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</si>
  <si>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</si>
  <si>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</si>
  <si>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</si>
  <si>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</si>
  <si>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</si>
  <si>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</si>
  <si>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</si>
  <si>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</si>
  <si>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</si>
  <si>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</si>
  <si>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</si>
  <si>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</si>
  <si>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</si>
  <si>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</si>
  <si>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</si>
  <si>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</si>
  <si>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</si>
  <si>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</si>
  <si>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</si>
  <si>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</si>
  <si>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</si>
  <si>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</si>
  <si>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</si>
  <si>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</si>
  <si>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</si>
  <si>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</si>
  <si>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</si>
  <si>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</si>
  <si>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</si>
  <si>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</si>
  <si>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</si>
  <si>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</si>
  <si>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</si>
  <si>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</si>
  <si>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</si>
  <si>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</si>
  <si>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</si>
  <si>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</si>
  <si>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</si>
  <si>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</si>
  <si>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</si>
  <si>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</si>
  <si>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</si>
  <si>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</si>
  <si>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</si>
  <si>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</si>
  <si>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</si>
  <si>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</si>
  <si>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</si>
  <si>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</si>
  <si>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</si>
  <si>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</si>
  <si>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</si>
  <si>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</si>
  <si>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</si>
  <si>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</si>
  <si>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</si>
  <si>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</si>
  <si>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</si>
  <si>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</si>
  <si>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</si>
  <si>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</si>
  <si>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</si>
  <si>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</si>
  <si>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</si>
  <si>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</si>
  <si>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</si>
  <si>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</si>
  <si>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</si>
  <si>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</si>
  <si>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</si>
  <si>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</si>
  <si>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</si>
  <si>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</si>
  <si>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</si>
  <si>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</si>
  <si>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</si>
  <si>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</si>
  <si>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</si>
  <si>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</si>
  <si>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</si>
  <si>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</si>
  <si>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</si>
  <si>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</si>
  <si>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</si>
  <si>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</si>
  <si>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</si>
  <si>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</si>
  <si>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</si>
  <si>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</si>
  <si>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</si>
  <si>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</si>
  <si>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</si>
  <si>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</si>
  <si>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</si>
  <si>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</si>
  <si>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</si>
  <si>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</si>
  <si>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</si>
  <si>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</si>
  <si>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</si>
  <si>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</si>
  <si>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</si>
  <si>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</si>
  <si>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</si>
  <si>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</si>
  <si>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</si>
  <si>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</si>
  <si>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</si>
  <si>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</si>
  <si>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</si>
  <si>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</si>
  <si>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</si>
  <si>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</si>
  <si>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</si>
  <si>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</si>
  <si>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</si>
  <si>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</si>
  <si>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</si>
  <si>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</si>
  <si>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</si>
  <si>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</si>
  <si>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</si>
  <si>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</si>
  <si>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</si>
  <si>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</si>
  <si>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</si>
  <si>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</si>
  <si>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</si>
  <si>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</si>
  <si>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</si>
  <si>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</si>
  <si>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</si>
  <si>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</si>
  <si>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</si>
  <si>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</si>
  <si>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</si>
  <si>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</si>
  <si>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</si>
  <si>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</si>
  <si>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</si>
  <si>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</si>
  <si>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</si>
  <si>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</si>
  <si>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</si>
  <si>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</si>
  <si>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</si>
  <si>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</si>
  <si>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</si>
  <si>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</si>
  <si>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</si>
  <si>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</si>
  <si>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</si>
  <si>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</si>
  <si>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</si>
  <si>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</si>
  <si>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</si>
  <si>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</si>
  <si>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</si>
  <si>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</si>
  <si>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</si>
  <si>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</si>
  <si>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</si>
  <si>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</si>
  <si>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</si>
  <si>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</si>
  <si>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</si>
  <si>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</si>
  <si>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</si>
  <si>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</si>
  <si>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</si>
  <si>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</si>
  <si>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</si>
  <si>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</si>
  <si>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</si>
  <si>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</si>
  <si>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</si>
  <si>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</si>
  <si>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</si>
  <si>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</si>
  <si>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</si>
  <si>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</si>
  <si>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</si>
  <si>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</si>
  <si>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</si>
  <si>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</si>
  <si>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</si>
  <si>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</si>
  <si>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</si>
  <si>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</si>
  <si>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</si>
  <si>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</si>
  <si>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</si>
  <si>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</si>
  <si>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</si>
  <si>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</si>
  <si>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</si>
  <si>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</si>
  <si>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</si>
  <si>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335-64-00612</t>
  </si>
  <si>
    <t>610-27-80486</t>
  </si>
  <si>
    <t>514-13-78458</t>
  </si>
  <si>
    <t>479-17-01687</t>
  </si>
  <si>
    <t>863-26-00658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</si>
  <si>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</si>
  <si>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</si>
  <si>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</si>
  <si>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</si>
  <si>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</si>
  <si>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</si>
  <si>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</si>
  <si>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</si>
  <si>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</si>
  <si>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</si>
  <si>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</si>
  <si>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</si>
  <si>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</si>
  <si>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</si>
  <si>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</si>
  <si>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</si>
  <si>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</si>
  <si>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487-18-00463</t>
  </si>
  <si>
    <t>252-86-02898</t>
  </si>
  <si>
    <t>575-05-01551</t>
  </si>
  <si>
    <t>128-27-57166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</si>
  <si>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</si>
  <si>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</si>
  <si>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</si>
  <si>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</si>
  <si>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</si>
  <si>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</si>
  <si>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</si>
  <si>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</si>
  <si>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</si>
  <si>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</si>
  <si>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</si>
  <si>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</si>
  <si>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</si>
  <si>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</si>
  <si>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</si>
  <si>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</si>
  <si>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</si>
  <si>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</si>
  <si>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</si>
  <si>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</si>
  <si>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</si>
  <si>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</si>
  <si>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</si>
  <si>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</si>
  <si>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</si>
  <si>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</si>
  <si>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</si>
  <si>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</si>
  <si>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</si>
  <si>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</si>
  <si>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502-03-26657</t>
  </si>
  <si>
    <t>733-13-01545</t>
  </si>
  <si>
    <t>808-22-01934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</si>
  <si>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</si>
  <si>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</si>
  <si>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</si>
  <si>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</si>
  <si>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</si>
  <si>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</si>
  <si>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</si>
  <si>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</si>
  <si>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</si>
  <si>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</si>
  <si>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</si>
  <si>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</si>
  <si>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</si>
  <si>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</si>
  <si>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</si>
  <si>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</si>
  <si>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</si>
  <si>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</si>
  <si>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</si>
  <si>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</si>
  <si>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</si>
  <si>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</si>
  <si>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</si>
  <si>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</si>
  <si>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</si>
  <si>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</si>
  <si>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</si>
  <si>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</si>
  <si>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</si>
  <si>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</si>
  <si>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</si>
  <si>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</si>
  <si>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</si>
  <si>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</si>
  <si>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</si>
  <si>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</si>
  <si>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</si>
  <si>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</si>
  <si>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</si>
  <si>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</si>
  <si>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</si>
  <si>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</si>
  <si>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</si>
  <si>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</si>
  <si>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</si>
  <si>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</si>
  <si>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</si>
  <si>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</si>
  <si>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</si>
  <si>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</si>
  <si>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</si>
  <si>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</si>
  <si>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</si>
  <si>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</si>
  <si>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</si>
  <si>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</si>
  <si>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</si>
  <si>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</si>
  <si>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</si>
  <si>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</si>
  <si>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</si>
  <si>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</si>
  <si>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</si>
  <si>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</si>
  <si>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</si>
  <si>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</si>
  <si>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</si>
  <si>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</si>
  <si>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</si>
  <si>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</si>
  <si>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</si>
  <si>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</si>
  <si>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</si>
  <si>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</si>
  <si>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</si>
  <si>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</si>
  <si>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</si>
  <si>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</si>
  <si>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</si>
  <si>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</si>
  <si>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</si>
  <si>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</si>
  <si>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</si>
  <si>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</si>
  <si>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</si>
  <si>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</si>
  <si>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</si>
  <si>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</si>
  <si>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</si>
  <si>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</si>
  <si>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</si>
  <si>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</si>
  <si>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</si>
  <si>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</si>
  <si>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</si>
  <si>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</si>
  <si>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</si>
  <si>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</si>
  <si>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</si>
  <si>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</si>
  <si>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</si>
  <si>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</si>
  <si>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</si>
  <si>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</si>
  <si>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</si>
  <si>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</si>
  <si>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</si>
  <si>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</si>
  <si>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</si>
  <si>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</si>
  <si>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</si>
  <si>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</si>
  <si>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</si>
  <si>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</si>
  <si>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</si>
  <si>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</si>
  <si>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</si>
  <si>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</si>
  <si>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</si>
  <si>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</si>
  <si>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</si>
  <si>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</si>
  <si>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</si>
  <si>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</si>
  <si>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</si>
  <si>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</si>
  <si>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</si>
  <si>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</si>
  <si>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</si>
  <si>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</si>
  <si>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</si>
  <si>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</si>
  <si>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</si>
  <si>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</si>
  <si>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</si>
  <si>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</si>
  <si>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</si>
  <si>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</si>
  <si>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</si>
  <si>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</si>
  <si>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</si>
  <si>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</si>
  <si>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</si>
  <si>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</si>
  <si>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</si>
  <si>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</si>
  <si>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</si>
  <si>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</si>
  <si>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</si>
  <si>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</si>
  <si>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</si>
  <si>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</si>
  <si>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</si>
  <si>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</si>
  <si>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</si>
  <si>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</si>
  <si>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</si>
  <si>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</si>
  <si>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</si>
  <si>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</si>
  <si>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</si>
  <si>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</si>
  <si>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</si>
  <si>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</si>
  <si>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</si>
  <si>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</si>
  <si>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</si>
  <si>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</si>
  <si>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</si>
  <si>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</si>
  <si>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</si>
  <si>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</si>
  <si>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</si>
  <si>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</si>
  <si>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</si>
  <si>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</si>
  <si>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</si>
  <si>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</si>
  <si>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</si>
  <si>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</si>
  <si>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</si>
  <si>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</si>
  <si>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</si>
  <si>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</si>
  <si>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</si>
  <si>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</si>
  <si>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</si>
  <si>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</si>
  <si>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</si>
  <si>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</si>
  <si>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</si>
  <si>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</si>
  <si>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</si>
  <si>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</si>
  <si>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</si>
  <si>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</si>
  <si>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</si>
  <si>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</si>
  <si>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</si>
  <si>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</si>
  <si>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</si>
  <si>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</si>
  <si>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</si>
  <si>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</si>
  <si>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</si>
  <si>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</si>
  <si>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</si>
  <si>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</si>
  <si>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</si>
  <si>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</si>
  <si>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</si>
  <si>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</si>
  <si>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</si>
  <si>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</si>
  <si>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</si>
  <si>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</si>
  <si>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</si>
  <si>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</si>
  <si>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</si>
  <si>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</si>
  <si>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</si>
  <si>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</si>
  <si>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</si>
  <si>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</si>
  <si>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</si>
  <si>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</si>
  <si>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</si>
  <si>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</si>
  <si>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</si>
  <si>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</si>
  <si>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</si>
  <si>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</si>
  <si>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</si>
  <si>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</si>
  <si>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</si>
  <si>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</si>
  <si>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</si>
  <si>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</si>
  <si>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</si>
  <si>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</si>
  <si>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</si>
  <si>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</si>
  <si>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</si>
  <si>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</si>
  <si>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</si>
  <si>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</si>
  <si>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</si>
  <si>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</si>
  <si>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</si>
  <si>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</si>
  <si>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</si>
  <si>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</si>
  <si>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</si>
  <si>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</si>
  <si>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</si>
  <si>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</si>
  <si>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</si>
  <si>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</si>
  <si>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</si>
  <si>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</si>
  <si>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</si>
  <si>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</si>
  <si>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</si>
  <si>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</si>
  <si>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</si>
  <si>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</si>
  <si>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</si>
  <si>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</si>
  <si>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</si>
  <si>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</si>
  <si>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</si>
  <si>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</si>
  <si>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</si>
  <si>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</si>
  <si>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</si>
  <si>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</si>
  <si>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</si>
  <si>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</si>
  <si>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</si>
  <si>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</si>
  <si>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</si>
  <si>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</si>
  <si>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</si>
  <si>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</si>
  <si>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</si>
  <si>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</si>
  <si>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</si>
  <si>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</si>
  <si>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</si>
  <si>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</si>
  <si>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</si>
  <si>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</si>
  <si>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</si>
  <si>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</si>
  <si>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</si>
  <si>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</si>
  <si>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</si>
  <si>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</si>
  <si>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</si>
  <si>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</si>
  <si>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</si>
  <si>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</si>
  <si>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</si>
  <si>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</si>
  <si>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</si>
  <si>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</si>
  <si>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</si>
  <si>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</si>
  <si>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</si>
  <si>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</si>
  <si>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</si>
  <si>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</si>
  <si>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</si>
  <si>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</si>
  <si>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</si>
  <si>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</si>
  <si>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</si>
  <si>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</si>
  <si>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</si>
  <si>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</si>
  <si>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</si>
  <si>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</si>
  <si>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</si>
  <si>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</si>
  <si>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</si>
  <si>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</si>
  <si>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</si>
  <si>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</si>
  <si>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</si>
  <si>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</si>
  <si>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</si>
  <si>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</si>
  <si>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</si>
  <si>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</si>
  <si>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</si>
  <si>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</si>
  <si>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</si>
  <si>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</si>
  <si>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</si>
  <si>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</si>
  <si>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</si>
  <si>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</si>
  <si>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</si>
  <si>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</si>
  <si>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</si>
  <si>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</si>
  <si>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</si>
  <si>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</si>
  <si>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</si>
  <si>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</si>
  <si>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</si>
  <si>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</si>
  <si>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</si>
  <si>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</si>
  <si>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</si>
  <si>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</si>
  <si>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</si>
  <si>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</si>
  <si>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</si>
  <si>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</si>
  <si>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</si>
  <si>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</si>
  <si>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</si>
  <si>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</si>
  <si>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</si>
  <si>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</si>
  <si>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</si>
  <si>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</si>
  <si>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</si>
  <si>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</si>
  <si>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</si>
  <si>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</si>
  <si>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</si>
  <si>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</si>
  <si>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</si>
  <si>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</si>
  <si>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</si>
  <si>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</si>
  <si>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</si>
  <si>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</si>
  <si>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</si>
  <si>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</si>
  <si>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</si>
  <si>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</si>
  <si>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</si>
  <si>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</si>
  <si>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</si>
  <si>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</si>
  <si>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</si>
  <si>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</si>
  <si>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</si>
  <si>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</si>
  <si>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</si>
  <si>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</si>
  <si>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</si>
  <si>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</si>
  <si>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</si>
  <si>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</si>
  <si>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</si>
  <si>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</si>
  <si>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</si>
  <si>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</si>
  <si>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</si>
  <si>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</si>
  <si>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</si>
  <si>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</si>
  <si>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</si>
  <si>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</si>
  <si>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</si>
  <si>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</si>
  <si>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</si>
  <si>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</si>
  <si>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</si>
  <si>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</si>
  <si>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</si>
  <si>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</si>
  <si>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</si>
  <si>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</si>
  <si>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</si>
  <si>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</si>
  <si>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</si>
  <si>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</si>
  <si>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</si>
  <si>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</si>
  <si>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</si>
  <si>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</si>
  <si>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</si>
  <si>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</si>
  <si>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</si>
  <si>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</si>
  <si>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</si>
  <si>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</si>
  <si>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</si>
  <si>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</si>
  <si>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</si>
  <si>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</si>
  <si>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</si>
  <si>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</si>
  <si>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</si>
  <si>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</si>
  <si>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</si>
  <si>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</si>
  <si>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</si>
  <si>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</si>
  <si>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</si>
  <si>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</si>
  <si>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</si>
  <si>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</si>
  <si>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</si>
  <si>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</si>
  <si>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</si>
  <si>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</si>
  <si>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</si>
  <si>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</si>
  <si>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</si>
  <si>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</si>
  <si>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</si>
  <si>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</si>
  <si>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</si>
  <si>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</si>
  <si>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</si>
  <si>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</si>
  <si>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</si>
  <si>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</si>
  <si>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</si>
  <si>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</si>
  <si>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</si>
  <si>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</si>
  <si>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</si>
  <si>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</si>
  <si>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</si>
  <si>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</si>
  <si>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</si>
  <si>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</si>
  <si>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</si>
  <si>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</si>
  <si>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</si>
  <si>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</si>
  <si>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</si>
  <si>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</si>
  <si>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</si>
  <si>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</si>
  <si>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</si>
  <si>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</si>
  <si>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</si>
  <si>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</si>
  <si>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</si>
  <si>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</si>
  <si>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</si>
  <si>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</si>
  <si>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</si>
  <si>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</si>
  <si>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</si>
  <si>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</si>
  <si>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</si>
  <si>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</si>
  <si>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</si>
  <si>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</si>
  <si>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</si>
  <si>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</si>
  <si>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</si>
  <si>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</si>
  <si>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</si>
  <si>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</si>
  <si>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</si>
  <si>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</si>
  <si>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</si>
  <si>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</si>
  <si>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</si>
  <si>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</si>
  <si>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</si>
  <si>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</si>
  <si>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</si>
  <si>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</si>
  <si>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</si>
  <si>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</si>
  <si>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</si>
  <si>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</si>
  <si>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</si>
  <si>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</si>
  <si>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</si>
  <si>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</si>
  <si>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</si>
  <si>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</si>
  <si>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</si>
  <si>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</si>
  <si>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</si>
  <si>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</si>
  <si>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</si>
  <si>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</si>
  <si>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</si>
  <si>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</si>
  <si>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</si>
  <si>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</si>
  <si>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</si>
  <si>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</si>
  <si>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</si>
  <si>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</si>
  <si>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</si>
  <si>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</si>
  <si>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</si>
  <si>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</si>
  <si>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</si>
  <si>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</si>
  <si>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</si>
  <si>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</si>
  <si>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</si>
  <si>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</si>
  <si>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</si>
  <si>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</si>
  <si>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</si>
  <si>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</si>
  <si>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</si>
  <si>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</si>
  <si>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</si>
  <si>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</si>
  <si>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</si>
  <si>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</si>
  <si>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</si>
  <si>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</si>
  <si>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</si>
  <si>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</si>
  <si>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</si>
  <si>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</si>
  <si>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</si>
  <si>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</si>
  <si>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</si>
  <si>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</si>
  <si>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</si>
  <si>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</si>
  <si>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</si>
  <si>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</si>
  <si>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</si>
  <si>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</si>
  <si>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</si>
  <si>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</si>
  <si>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</si>
  <si>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</si>
  <si>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</si>
  <si>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</si>
  <si>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</si>
  <si>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</si>
  <si>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</si>
  <si>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</si>
  <si>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</si>
  <si>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</si>
  <si>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</si>
  <si>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</si>
  <si>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</si>
  <si>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</si>
  <si>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</si>
  <si>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</si>
  <si>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</si>
  <si>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</si>
  <si>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</si>
  <si>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</si>
  <si>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</si>
  <si>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</si>
  <si>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</si>
  <si>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</si>
  <si>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</si>
  <si>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</si>
  <si>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</si>
  <si>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</si>
  <si>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</si>
  <si>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</si>
  <si>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</si>
  <si>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</si>
  <si>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</si>
  <si>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</si>
  <si>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</si>
  <si>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</si>
  <si>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</si>
  <si>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</si>
  <si>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</si>
  <si>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</si>
  <si>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</si>
  <si>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</si>
  <si>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</si>
  <si>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</si>
  <si>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</si>
  <si>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</si>
  <si>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</si>
  <si>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</si>
  <si>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</si>
  <si>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</si>
  <si>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</si>
  <si>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</si>
  <si>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</si>
  <si>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</si>
  <si>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</si>
  <si>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</si>
  <si>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</si>
  <si>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</si>
  <si>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</si>
  <si>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</si>
  <si>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</si>
  <si>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</si>
  <si>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</si>
  <si>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</si>
  <si>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</si>
  <si>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</si>
  <si>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</si>
  <si>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</si>
  <si>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</si>
  <si>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</si>
  <si>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</si>
  <si>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</si>
  <si>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</si>
  <si>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</si>
  <si>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</si>
  <si>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</si>
  <si>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</si>
  <si>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</si>
  <si>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</si>
  <si>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</si>
  <si>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</si>
  <si>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</si>
  <si>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</si>
  <si>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</si>
  <si>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</si>
  <si>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</si>
  <si>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</si>
  <si>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</si>
  <si>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</si>
  <si>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</si>
  <si>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</si>
  <si>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</si>
  <si>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</si>
  <si>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</si>
  <si>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</si>
  <si>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</si>
  <si>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</si>
  <si>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</si>
  <si>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</si>
  <si>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</si>
  <si>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</si>
  <si>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</si>
  <si>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</si>
  <si>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</si>
  <si>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</si>
  <si>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</si>
  <si>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</si>
  <si>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</si>
  <si>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</si>
  <si>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</si>
  <si>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</si>
  <si>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</si>
  <si>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</si>
  <si>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</si>
  <si>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</si>
  <si>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</si>
  <si>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</si>
  <si>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</si>
  <si>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</si>
  <si>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</si>
  <si>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</si>
  <si>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</si>
  <si>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</si>
  <si>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</si>
  <si>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</si>
  <si>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</si>
  <si>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</si>
  <si>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</si>
  <si>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</si>
  <si>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</si>
  <si>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</si>
  <si>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</si>
  <si>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</si>
  <si>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</si>
  <si>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</si>
  <si>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</si>
  <si>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</si>
  <si>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</si>
  <si>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</si>
  <si>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</si>
  <si>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</si>
  <si>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</si>
  <si>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</si>
  <si>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</si>
  <si>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</si>
  <si>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</si>
  <si>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</si>
  <si>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</si>
  <si>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</si>
  <si>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</si>
  <si>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</si>
  <si>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</si>
  <si>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</si>
  <si>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</si>
  <si>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</si>
  <si>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</si>
  <si>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</si>
  <si>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</si>
  <si>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</si>
  <si>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</si>
  <si>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</si>
  <si>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</si>
  <si>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</si>
  <si>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</si>
  <si>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</si>
  <si>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</si>
  <si>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</si>
  <si>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</si>
  <si>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</si>
  <si>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</si>
  <si>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</si>
  <si>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</si>
  <si>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</si>
  <si>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</si>
  <si>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</si>
  <si>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</si>
  <si>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</si>
  <si>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</si>
  <si>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</si>
  <si>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</si>
  <si>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</si>
  <si>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대구광역시 달서구 호산동로 6-8</t>
    <phoneticPr fontId="2" type="noConversion"/>
  </si>
  <si>
    <t>010-8854-0599</t>
    <phoneticPr fontId="2" type="noConversion"/>
  </si>
  <si>
    <t>DIFF_Coupling</t>
    <phoneticPr fontId="2" type="noConversion"/>
  </si>
  <si>
    <t>연화오토(대구)_260629_101548.xlsx</t>
  </si>
  <si>
    <t>연화오토(대구)_260629_101548.xlsx</t>
    <phoneticPr fontId="2" type="noConversion"/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</si>
  <si>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</si>
  <si>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</si>
  <si>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</si>
  <si>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o</t>
    <phoneticPr fontId="2" type="noConversion"/>
  </si>
  <si>
    <t>카드</t>
    <phoneticPr fontId="2" type="noConversion"/>
  </si>
  <si>
    <t>?</t>
    <phoneticPr fontId="2" type="noConversion"/>
  </si>
  <si>
    <t>?</t>
    <phoneticPr fontId="2" type="noConversion"/>
  </si>
  <si>
    <t>O</t>
    <phoneticPr fontId="2" type="noConversion"/>
  </si>
  <si>
    <t>655-12-01549</t>
    <phoneticPr fontId="2" type="noConversion"/>
  </si>
  <si>
    <t>502-46-31614</t>
    <phoneticPr fontId="2" type="noConversion"/>
  </si>
  <si>
    <t>504-20-50427</t>
    <phoneticPr fontId="2" type="noConversion"/>
  </si>
  <si>
    <t>444-37-00623</t>
    <phoneticPr fontId="2" type="noConversion"/>
  </si>
  <si>
    <t>503-81-99146</t>
    <phoneticPr fontId="2" type="noConversion"/>
  </si>
  <si>
    <t>894-39-00502</t>
    <phoneticPr fontId="2" type="noConversion"/>
  </si>
  <si>
    <t>402-16-96829</t>
    <phoneticPr fontId="2" type="noConversion"/>
  </si>
  <si>
    <t>642-15-02067</t>
    <phoneticPr fontId="2" type="noConversion"/>
  </si>
  <si>
    <t>128-38-89285</t>
    <phoneticPr fontId="2" type="noConversion"/>
  </si>
  <si>
    <t>510-17-66808</t>
    <phoneticPr fontId="2" type="noConversion"/>
  </si>
  <si>
    <t>513-03-90974</t>
    <phoneticPr fontId="2" type="noConversion"/>
  </si>
  <si>
    <t>414-08-92495</t>
    <phoneticPr fontId="2" type="noConversion"/>
  </si>
  <si>
    <t>502-20-82511</t>
    <phoneticPr fontId="2" type="noConversion"/>
  </si>
  <si>
    <t>131-04-78284</t>
    <phoneticPr fontId="2" type="noConversion"/>
  </si>
  <si>
    <t>605-38-42114</t>
    <phoneticPr fontId="2" type="noConversion"/>
  </si>
  <si>
    <t>403-32-00568</t>
    <phoneticPr fontId="2" type="noConversion"/>
  </si>
  <si>
    <t>505-16-57561</t>
    <phoneticPr fontId="2" type="noConversion"/>
  </si>
  <si>
    <t>617-28-84743</t>
    <phoneticPr fontId="2" type="noConversion"/>
  </si>
  <si>
    <t>606-32-91668</t>
    <phoneticPr fontId="2" type="noConversion"/>
  </si>
  <si>
    <t>309-06-23713</t>
    <phoneticPr fontId="2" type="noConversion"/>
  </si>
  <si>
    <t>148-03-00813</t>
    <phoneticPr fontId="2" type="noConversion"/>
  </si>
  <si>
    <t>408-33-91630</t>
    <phoneticPr fontId="2" type="noConversion"/>
  </si>
  <si>
    <t>515-06-05848</t>
    <phoneticPr fontId="2" type="noConversion"/>
  </si>
  <si>
    <t>125-25-66018</t>
    <phoneticPr fontId="2" type="noConversion"/>
  </si>
  <si>
    <t>779-81-01346</t>
    <phoneticPr fontId="2" type="noConversion"/>
  </si>
  <si>
    <t>550-51-00676</t>
    <phoneticPr fontId="2" type="noConversion"/>
  </si>
  <si>
    <t>504-13-79367</t>
    <phoneticPr fontId="2" type="noConversion"/>
  </si>
  <si>
    <t>502-24-19452</t>
    <phoneticPr fontId="2" type="noConversion"/>
  </si>
  <si>
    <t>511-04-99073</t>
    <phoneticPr fontId="2" type="noConversion"/>
  </si>
  <si>
    <t>877-63-00588</t>
    <phoneticPr fontId="2" type="noConversion"/>
  </si>
  <si>
    <t>418-04-41461</t>
    <phoneticPr fontId="2" type="noConversion"/>
  </si>
  <si>
    <t>510-03-85884</t>
    <phoneticPr fontId="2" type="noConversion"/>
  </si>
  <si>
    <t>502-11-86077</t>
    <phoneticPr fontId="2" type="noConversion"/>
  </si>
  <si>
    <t>419-37-00781</t>
    <phoneticPr fontId="2" type="noConversion"/>
  </si>
  <si>
    <t>848-34-00917</t>
    <phoneticPr fontId="2" type="noConversion"/>
  </si>
  <si>
    <t>303-10-87695</t>
    <phoneticPr fontId="2" type="noConversion"/>
  </si>
  <si>
    <t>305-25-81444</t>
    <phoneticPr fontId="2" type="noConversion"/>
  </si>
  <si>
    <t>343-37-00223</t>
    <phoneticPr fontId="2" type="noConversion"/>
  </si>
  <si>
    <t>609-12-77876</t>
    <phoneticPr fontId="2" type="noConversion"/>
  </si>
  <si>
    <t>562-03-01527</t>
    <phoneticPr fontId="2" type="noConversion"/>
  </si>
  <si>
    <t>398-08-02366</t>
    <phoneticPr fontId="2" type="noConversion"/>
  </si>
  <si>
    <t>831-07-01474</t>
    <phoneticPr fontId="2" type="noConversion"/>
  </si>
  <si>
    <t>514-25-29722</t>
    <phoneticPr fontId="2" type="noConversion"/>
  </si>
  <si>
    <t>410-17-34118</t>
    <phoneticPr fontId="2" type="noConversion"/>
  </si>
  <si>
    <t>610-40-15252</t>
    <phoneticPr fontId="2" type="noConversion"/>
  </si>
  <si>
    <t>505-03-80437</t>
    <phoneticPr fontId="2" type="noConversion"/>
  </si>
  <si>
    <t>402-23-16615</t>
    <phoneticPr fontId="2" type="noConversion"/>
  </si>
  <si>
    <t>488-12-01084</t>
    <phoneticPr fontId="2" type="noConversion"/>
  </si>
  <si>
    <t>504-13-11275</t>
    <phoneticPr fontId="2" type="noConversion"/>
  </si>
  <si>
    <t>615-16-13685</t>
    <phoneticPr fontId="2" type="noConversion"/>
  </si>
  <si>
    <t>324-46-00336</t>
    <phoneticPr fontId="2" type="noConversion"/>
  </si>
  <si>
    <t>119-38-01209</t>
    <phoneticPr fontId="2" type="noConversion"/>
  </si>
  <si>
    <t>606-34-50171</t>
    <phoneticPr fontId="2" type="noConversion"/>
  </si>
  <si>
    <t>363-59-00215</t>
    <phoneticPr fontId="2" type="noConversion"/>
  </si>
  <si>
    <t>137-10-37507</t>
    <phoneticPr fontId="2" type="noConversion"/>
  </si>
  <si>
    <t>177-21-01610</t>
    <phoneticPr fontId="2" type="noConversion"/>
  </si>
  <si>
    <t>504-17-47320</t>
    <phoneticPr fontId="2" type="noConversion"/>
  </si>
  <si>
    <t>452-03-01462</t>
    <phoneticPr fontId="2" type="noConversion"/>
  </si>
  <si>
    <t>615-12-95791</t>
    <phoneticPr fontId="2" type="noConversion"/>
  </si>
  <si>
    <t>455-19-00065</t>
    <phoneticPr fontId="2" type="noConversion"/>
  </si>
  <si>
    <t>514-33-03163</t>
    <phoneticPr fontId="2" type="noConversion"/>
  </si>
  <si>
    <t>893-05-02026</t>
    <phoneticPr fontId="2" type="noConversion"/>
  </si>
  <si>
    <t>508-06-46860</t>
    <phoneticPr fontId="2" type="noConversion"/>
  </si>
  <si>
    <t>669-06-02978</t>
    <phoneticPr fontId="2" type="noConversion"/>
  </si>
  <si>
    <t>416-04-31443</t>
    <phoneticPr fontId="2" type="noConversion"/>
  </si>
  <si>
    <t>214-30-06027</t>
    <phoneticPr fontId="2" type="noConversion"/>
  </si>
  <si>
    <t>416-18-25671</t>
    <phoneticPr fontId="2" type="noConversion"/>
  </si>
  <si>
    <t>204-09-46300</t>
    <phoneticPr fontId="2" type="noConversion"/>
  </si>
  <si>
    <t>619-15-56543</t>
    <phoneticPr fontId="2" type="noConversion"/>
  </si>
  <si>
    <t>306-03-22602</t>
    <phoneticPr fontId="2" type="noConversion"/>
  </si>
  <si>
    <t>857-40-00547</t>
    <phoneticPr fontId="2" type="noConversion"/>
  </si>
  <si>
    <t>304-01-59400</t>
    <phoneticPr fontId="2" type="noConversion"/>
  </si>
  <si>
    <t>229-03-74690</t>
    <phoneticPr fontId="2" type="noConversion"/>
  </si>
  <si>
    <t>502-14-88867</t>
    <phoneticPr fontId="2" type="noConversion"/>
  </si>
  <si>
    <t>502-31-45472</t>
    <phoneticPr fontId="2" type="noConversion"/>
  </si>
  <si>
    <t>594-88-01889</t>
    <phoneticPr fontId="2" type="noConversion"/>
  </si>
  <si>
    <t>603-10-76759</t>
    <phoneticPr fontId="2" type="noConversion"/>
  </si>
  <si>
    <t>130-39-16540</t>
    <phoneticPr fontId="2" type="noConversion"/>
  </si>
  <si>
    <t>484-21-00620</t>
    <phoneticPr fontId="2" type="noConversion"/>
  </si>
  <si>
    <t>373-05-02181</t>
    <phoneticPr fontId="2" type="noConversion"/>
  </si>
  <si>
    <t>409-41-96365</t>
    <phoneticPr fontId="2" type="noConversion"/>
  </si>
  <si>
    <t>148-16-01826</t>
    <phoneticPr fontId="2" type="noConversion"/>
  </si>
  <si>
    <t>410-04-25453</t>
    <phoneticPr fontId="2" type="noConversion"/>
  </si>
  <si>
    <t>424-12-02658</t>
    <phoneticPr fontId="2" type="noConversion"/>
  </si>
  <si>
    <t>504-28-36116</t>
    <phoneticPr fontId="2" type="noConversion"/>
  </si>
  <si>
    <t>206-30-41284</t>
    <phoneticPr fontId="2" type="noConversion"/>
  </si>
  <si>
    <t>621-61-00467</t>
    <phoneticPr fontId="2" type="noConversion"/>
  </si>
  <si>
    <t>549-86-00945</t>
    <phoneticPr fontId="2" type="noConversion"/>
  </si>
  <si>
    <t>501-27-91957</t>
    <phoneticPr fontId="2" type="noConversion"/>
  </si>
  <si>
    <t>502-18-25399</t>
    <phoneticPr fontId="2" type="noConversion"/>
  </si>
  <si>
    <t>609-22-59334</t>
    <phoneticPr fontId="2" type="noConversion"/>
  </si>
  <si>
    <t>123-05-58606</t>
    <phoneticPr fontId="2" type="noConversion"/>
  </si>
  <si>
    <t>653-74-00182</t>
    <phoneticPr fontId="2" type="noConversion"/>
  </si>
  <si>
    <t>411-08-87601</t>
    <phoneticPr fontId="2" type="noConversion"/>
  </si>
  <si>
    <t>205-01-87593</t>
    <phoneticPr fontId="2" type="noConversion"/>
  </si>
  <si>
    <t>107-15-06798</t>
    <phoneticPr fontId="2" type="noConversion"/>
  </si>
  <si>
    <t>472-15-00422</t>
    <phoneticPr fontId="2" type="noConversion"/>
  </si>
  <si>
    <t>608-10-98568</t>
    <phoneticPr fontId="2" type="noConversion"/>
  </si>
  <si>
    <t>608-15-54172</t>
    <phoneticPr fontId="2" type="noConversion"/>
  </si>
  <si>
    <t>503-17-11931</t>
    <phoneticPr fontId="2" type="noConversion"/>
  </si>
  <si>
    <t>276-44-00445</t>
    <phoneticPr fontId="2" type="noConversion"/>
  </si>
  <si>
    <t>851-69-00405</t>
    <phoneticPr fontId="2" type="noConversion"/>
  </si>
  <si>
    <t>461-68-00092</t>
    <phoneticPr fontId="2" type="noConversion"/>
  </si>
  <si>
    <t>383-27-01629</t>
    <phoneticPr fontId="2" type="noConversion"/>
  </si>
  <si>
    <t>587-85-02308</t>
    <phoneticPr fontId="2" type="noConversion"/>
  </si>
  <si>
    <t>620-10-33056</t>
    <phoneticPr fontId="2" type="noConversion"/>
  </si>
  <si>
    <t>599-46-00420</t>
    <phoneticPr fontId="2" type="noConversion"/>
  </si>
  <si>
    <t>899-49-00374</t>
    <phoneticPr fontId="2" type="noConversion"/>
  </si>
  <si>
    <t>227-18-35303</t>
    <phoneticPr fontId="2" type="noConversion"/>
  </si>
  <si>
    <t>221-08-81246</t>
    <phoneticPr fontId="2" type="noConversion"/>
  </si>
  <si>
    <t>446-03-00298</t>
    <phoneticPr fontId="2" type="noConversion"/>
  </si>
  <si>
    <t>583-55-00276</t>
    <phoneticPr fontId="2" type="noConversion"/>
  </si>
  <si>
    <t>133-08-86060</t>
    <phoneticPr fontId="2" type="noConversion"/>
  </si>
  <si>
    <t>111-01-95217</t>
    <phoneticPr fontId="2" type="noConversion"/>
  </si>
  <si>
    <t>791-57-00769</t>
    <phoneticPr fontId="2" type="noConversion"/>
  </si>
  <si>
    <t>610-18-97746</t>
    <phoneticPr fontId="2" type="noConversion"/>
  </si>
  <si>
    <t>224-16-65556</t>
    <phoneticPr fontId="2" type="noConversion"/>
  </si>
  <si>
    <t>609-21-10974</t>
    <phoneticPr fontId="2" type="noConversion"/>
  </si>
  <si>
    <t>611-05-29632</t>
    <phoneticPr fontId="2" type="noConversion"/>
  </si>
  <si>
    <t>ㅇ</t>
    <phoneticPr fontId="2" type="noConversion"/>
  </si>
  <si>
    <t>카드</t>
    <phoneticPr fontId="2" type="noConversion"/>
  </si>
  <si>
    <t>대기</t>
    <phoneticPr fontId="2" type="noConversion"/>
  </si>
  <si>
    <t>카드</t>
    <phoneticPr fontId="2" type="noConversion"/>
  </si>
  <si>
    <t>o</t>
    <phoneticPr fontId="2" type="noConversion"/>
  </si>
  <si>
    <t>?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</si>
</sst>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5953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46200</v>
      </c>
      <c r="U2" s="361"/>
    </row>
    <row r="3" spans="1:21" ht="24.95" customHeight="1">
      <c r="A3" s="372" t="s">
        <v>1148</v>
      </c>
      <c r="B3" s="37" t="s">
        <v>58</v>
      </c>
      <c r="C3" s="375" t="s">
        <v>1288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5989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5990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5991</v>
      </c>
      <c r="B8" s="397"/>
      <c r="C8" s="397"/>
      <c r="D8" s="397"/>
      <c r="E8" s="398"/>
      <c r="F8" s="399"/>
      <c r="G8" s="400"/>
      <c r="H8" s="400"/>
      <c r="I8" s="401"/>
      <c r="J8" s="407">
        <v>850000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850000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850000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850000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849999.90000000037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연화오토(대구)</v>
      </c>
      <c r="R21" s="440"/>
      <c r="S21" s="440"/>
      <c r="T21" s="440"/>
      <c r="U21" s="441"/>
    </row>
    <row r="22" spans="1:21" ht="20.100000000000001" customHeight="1">
      <c r="A22" s="481" t="s">
        <v>5993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46200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연화오토(대구)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대구광역시 달서구 호산동로 6-8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010-8854-0599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DIFF_Coupling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850000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850000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850000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850000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849999.90000000037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연화오토(대구)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4388"/>
  <sheetViews>
    <sheetView tabSelected="1" workbookViewId="0">
      <pane xSplit="1" ySplit="1" topLeftCell="B3684" activePane="bottomRight" state="frozen"/>
      <selection activeCell="N26" sqref="N26"/>
      <selection pane="topRight" activeCell="N26" sqref="N26"/>
      <selection pane="bottomLeft" activeCell="N26" sqref="N26"/>
      <selection pane="bottomRight" activeCell="C3711" sqref="C371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5" style="257" customWidth="1"/>
    <col min="16" max="16" width="6.25" style="282" customWidth="1"/>
    <col min="17" max="17" width="8.3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4391</v>
      </c>
    </row>
    <row r="2" spans="1:18" hidden="1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 hidden="1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 hidden="1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 hidden="1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 hidden="1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 hidden="1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 hidden="1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 hidden="1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 hidden="1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 hidden="1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 hidden="1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 hidden="1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 hidden="1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 hidden="1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 hidden="1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 hidden="1">
      <c r="A17" s="263">
        <v>16</v>
      </c>
      <c r="B17" s="263"/>
      <c r="C17" s="256">
        <v>45720</v>
      </c>
      <c r="D17" s="282" t="s">
        <v>4967</v>
      </c>
      <c r="G17" s="282" t="s">
        <v>4968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 hidden="1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 hidden="1">
      <c r="A19" s="263">
        <v>18</v>
      </c>
      <c r="B19" s="263"/>
      <c r="C19" s="256">
        <v>45717</v>
      </c>
      <c r="D19" s="282" t="s">
        <v>5019</v>
      </c>
      <c r="G19" s="282" t="s">
        <v>5020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 hidden="1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 hidden="1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 hidden="1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 hidden="1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 hidden="1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 hidden="1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 hidden="1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 hidden="1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 hidden="1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 hidden="1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 hidden="1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 hidden="1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 hidden="1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 hidden="1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 hidden="1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 hidden="1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 hidden="1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 hidden="1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 hidden="1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 hidden="1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 hidden="1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 hidden="1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 hidden="1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 hidden="1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 hidden="1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 hidden="1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 hidden="1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 hidden="1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 hidden="1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 hidden="1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 hidden="1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 hidden="1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 hidden="1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 hidden="1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 hidden="1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 hidden="1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 hidden="1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 hidden="1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 hidden="1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 hidden="1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 hidden="1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 hidden="1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 hidden="1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 hidden="1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 hidden="1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 hidden="1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 hidden="1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 hidden="1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 hidden="1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 hidden="1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 hidden="1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 hidden="1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 hidden="1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 hidden="1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 hidden="1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 hidden="1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 hidden="1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 hidden="1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 hidden="1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 hidden="1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 hidden="1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 hidden="1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 hidden="1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 hidden="1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 hidden="1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 hidden="1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 hidden="1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 hidden="1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 hidden="1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 hidden="1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 hidden="1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 hidden="1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 hidden="1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 hidden="1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 hidden="1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 hidden="1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 hidden="1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 hidden="1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 hidden="1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 hidden="1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 hidden="1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 hidden="1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 hidden="1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 hidden="1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 hidden="1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 hidden="1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 hidden="1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 hidden="1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 hidden="1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 hidden="1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 hidden="1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 hidden="1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 hidden="1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 hidden="1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 hidden="1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 hidden="1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 hidden="1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 hidden="1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 hidden="1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 hidden="1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 hidden="1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 hidden="1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 hidden="1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 hidden="1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 hidden="1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 hidden="1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 hidden="1">
      <c r="A633" s="263">
        <v>632</v>
      </c>
      <c r="B633" s="263">
        <v>77</v>
      </c>
      <c r="C633" s="256">
        <v>46146</v>
      </c>
      <c r="D633" s="282" t="s">
        <v>5237</v>
      </c>
      <c r="E633" s="282" t="s">
        <v>3806</v>
      </c>
      <c r="F633" s="284" t="s">
        <v>4654</v>
      </c>
      <c r="G633" s="282" t="s">
        <v>5238</v>
      </c>
      <c r="I633" s="257">
        <v>1050000</v>
      </c>
      <c r="J633" s="261">
        <v>1</v>
      </c>
      <c r="M633" s="257">
        <v>1050000</v>
      </c>
      <c r="O633" s="257" t="s">
        <v>5235</v>
      </c>
      <c r="P633" s="261" t="s">
        <v>4978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 hidden="1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 hidden="1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 hidden="1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 hidden="1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 hidden="1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 hidden="1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 hidden="1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 hidden="1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 hidden="1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 hidden="1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 hidden="1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 hidden="1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 hidden="1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 ht="33" hidden="1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 hidden="1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 hidden="1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 hidden="1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 hidden="1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 hidden="1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 hidden="1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 hidden="1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 hidden="1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 hidden="1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 hidden="1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 hidden="1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 hidden="1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 hidden="1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 hidden="1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 hidden="1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 hidden="1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 hidden="1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 hidden="1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 hidden="1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 hidden="1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 hidden="1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 hidden="1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 hidden="1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 hidden="1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 hidden="1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 hidden="1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 hidden="1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 hidden="1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t="66" hidden="1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 hidden="1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 hidden="1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 hidden="1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 hidden="1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 hidden="1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 hidden="1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 hidden="1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 hidden="1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 hidden="1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 hidden="1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 hidden="1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 hidden="1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 hidden="1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 hidden="1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 hidden="1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 hidden="1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 hidden="1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 hidden="1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 hidden="1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 hidden="1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 hidden="1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 hidden="1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 hidden="1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 hidden="1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 hidden="1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3900</v>
      </c>
      <c r="N1940" s="257">
        <v>-1950000</v>
      </c>
    </row>
    <row r="1941" spans="1:16" hidden="1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 hidden="1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 hidden="1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 hidden="1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 hidden="1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 hidden="1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 hidden="1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 hidden="1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 hidden="1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 hidden="1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 hidden="1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 hidden="1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 hidden="1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 hidden="1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 hidden="1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 hidden="1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 hidden="1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 hidden="1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 hidden="1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 hidden="1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 hidden="1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 hidden="1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 hidden="1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 hidden="1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 hidden="1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 hidden="1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 hidden="1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 hidden="1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 hidden="1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 hidden="1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 hidden="1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 hidden="1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 hidden="1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 hidden="1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 hidden="1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 hidden="1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 hidden="1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 hidden="1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 hidden="1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 hidden="1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 hidden="1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 hidden="1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 hidden="1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 hidden="1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 hidden="1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 hidden="1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 hidden="1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 hidden="1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 hidden="1">
      <c r="A2026" s="263">
        <v>2025</v>
      </c>
      <c r="C2026" s="256">
        <v>45955</v>
      </c>
      <c r="D2026" s="282" t="s">
        <v>3861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 hidden="1">
      <c r="A2027" s="263">
        <v>2026</v>
      </c>
      <c r="C2027" s="256">
        <v>45955</v>
      </c>
      <c r="D2027" s="282" t="s">
        <v>3861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 hidden="1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 hidden="1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 hidden="1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 hidden="1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 hidden="1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 hidden="1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 hidden="1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 hidden="1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 hidden="1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 hidden="1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 hidden="1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 hidden="1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 hidden="1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 hidden="1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 hidden="1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 hidden="1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 hidden="1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 hidden="1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 hidden="1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 hidden="1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 hidden="1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 hidden="1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 hidden="1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 hidden="1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 hidden="1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 hidden="1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 hidden="1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 hidden="1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 hidden="1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 hidden="1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 hidden="1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 hidden="1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 hidden="1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 hidden="1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 hidden="1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 hidden="1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 hidden="1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 hidden="1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 hidden="1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 hidden="1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 hidden="1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 hidden="1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 hidden="1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 hidden="1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 hidden="1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 hidden="1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 hidden="1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 hidden="1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 hidden="1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 hidden="1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 hidden="1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 hidden="1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 hidden="1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 hidden="1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 hidden="1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 hidden="1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 hidden="1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 hidden="1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 hidden="1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 hidden="1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82.5" hidden="1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 hidden="1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 hidden="1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 hidden="1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 hidden="1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 hidden="1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 hidden="1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 hidden="1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 hidden="1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 hidden="1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 hidden="1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 hidden="1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 hidden="1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 hidden="1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 hidden="1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 hidden="1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 hidden="1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 hidden="1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 hidden="1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 hidden="1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 hidden="1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 hidden="1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 hidden="1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 hidden="1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 hidden="1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 hidden="1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 hidden="1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 hidden="1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 hidden="1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 hidden="1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 hidden="1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 hidden="1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 hidden="1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 hidden="1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 hidden="1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 hidden="1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 hidden="1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 hidden="1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 hidden="1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 hidden="1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 hidden="1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 hidden="1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 hidden="1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 hidden="1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 hidden="1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 hidden="1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 hidden="1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 hidden="1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 hidden="1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 hidden="1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 hidden="1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 hidden="1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 hidden="1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 hidden="1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 hidden="1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 hidden="1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 hidden="1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 hidden="1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 hidden="1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 hidden="1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 hidden="1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 hidden="1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 hidden="1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 hidden="1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 hidden="1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 hidden="1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 hidden="1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 hidden="1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 hidden="1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 hidden="1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 hidden="1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 hidden="1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 hidden="1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 hidden="1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 hidden="1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 hidden="1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 hidden="1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 hidden="1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 hidden="1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 hidden="1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 hidden="1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 hidden="1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 hidden="1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 hidden="1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 hidden="1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 hidden="1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 hidden="1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 hidden="1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 hidden="1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 hidden="1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 hidden="1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 hidden="1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 hidden="1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 hidden="1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 hidden="1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 hidden="1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 hidden="1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 hidden="1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 hidden="1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 hidden="1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 hidden="1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 hidden="1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 hidden="1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 hidden="1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 hidden="1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 hidden="1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 hidden="1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 hidden="1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 hidden="1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 hidden="1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 hidden="1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 hidden="1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 hidden="1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 hidden="1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 hidden="1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 hidden="1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 hidden="1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 hidden="1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 hidden="1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 hidden="1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 hidden="1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 hidden="1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 hidden="1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 hidden="1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 hidden="1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 hidden="1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 hidden="1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 hidden="1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 hidden="1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 hidden="1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 hidden="1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 hidden="1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 hidden="1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 hidden="1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 hidden="1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 hidden="1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 hidden="1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 hidden="1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 hidden="1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 hidden="1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 hidden="1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 hidden="1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 hidden="1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 hidden="1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 hidden="1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 hidden="1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 hidden="1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 hidden="1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 hidden="1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 hidden="1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 hidden="1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 hidden="1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 hidden="1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 hidden="1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 hidden="1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 hidden="1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 hidden="1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 hidden="1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 hidden="1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 hidden="1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 hidden="1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 hidden="1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 hidden="1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 hidden="1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 hidden="1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 hidden="1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 hidden="1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 hidden="1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 hidden="1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 hidden="1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 hidden="1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 hidden="1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 hidden="1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 hidden="1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 hidden="1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 hidden="1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 hidden="1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 hidden="1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 hidden="1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 hidden="1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 hidden="1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 hidden="1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 hidden="1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 hidden="1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 hidden="1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 hidden="1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 hidden="1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 hidden="1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 hidden="1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 hidden="1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 hidden="1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 hidden="1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 hidden="1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 hidden="1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 hidden="1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 hidden="1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 hidden="1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 hidden="1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 hidden="1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 hidden="1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 hidden="1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 hidden="1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 hidden="1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 hidden="1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 hidden="1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 hidden="1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 hidden="1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 hidden="1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 hidden="1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 hidden="1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 hidden="1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 hidden="1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 hidden="1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 hidden="1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 hidden="1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 hidden="1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 hidden="1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 hidden="1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 hidden="1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 hidden="1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 hidden="1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 hidden="1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 hidden="1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 hidden="1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 hidden="1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 hidden="1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 hidden="1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 hidden="1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 hidden="1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 hidden="1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 hidden="1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 hidden="1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 hidden="1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 hidden="1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 hidden="1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4039</v>
      </c>
      <c r="H2553" s="261" t="s">
        <v>4040</v>
      </c>
      <c r="J2553" s="261">
        <v>1</v>
      </c>
    </row>
    <row r="2554" spans="1:14" hidden="1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 hidden="1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 hidden="1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 hidden="1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 hidden="1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 hidden="1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 hidden="1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 hidden="1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 hidden="1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 hidden="1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 hidden="1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 hidden="1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 hidden="1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 hidden="1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 hidden="1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 hidden="1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 hidden="1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 hidden="1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 hidden="1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 hidden="1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 hidden="1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 hidden="1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 hidden="1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 hidden="1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 hidden="1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 hidden="1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 hidden="1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 hidden="1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 hidden="1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 hidden="1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 hidden="1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 hidden="1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 hidden="1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 hidden="1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 hidden="1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 hidden="1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 hidden="1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 hidden="1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 hidden="1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 hidden="1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 hidden="1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 hidden="1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 hidden="1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 hidden="1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 hidden="1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 hidden="1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 hidden="1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 hidden="1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 hidden="1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 hidden="1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 hidden="1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 hidden="1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 hidden="1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 hidden="1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 hidden="1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 hidden="1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 hidden="1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 hidden="1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 hidden="1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 hidden="1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 hidden="1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 hidden="1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8" hidden="1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8" hidden="1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8" hidden="1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8" hidden="1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8" hidden="1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8" hidden="1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8" hidden="1">
      <c r="A2663" s="263">
        <v>2662</v>
      </c>
      <c r="C2663" s="256">
        <v>46024</v>
      </c>
      <c r="D2663" s="282" t="s">
        <v>1512</v>
      </c>
      <c r="E2663" s="261">
        <f>_xlfn.XLOOKUP(D2663,거래처!B:B,거래처!D:D," ")</f>
        <v>0</v>
      </c>
      <c r="G2663" s="282" t="s">
        <v>3675</v>
      </c>
      <c r="N2663" s="257">
        <v>-5950000</v>
      </c>
      <c r="R2663">
        <v>12</v>
      </c>
    </row>
    <row r="2664" spans="1:18" hidden="1">
      <c r="A2664" s="263">
        <v>2663</v>
      </c>
      <c r="C2664" s="256">
        <v>46024</v>
      </c>
      <c r="D2664" s="282" t="s">
        <v>1557</v>
      </c>
      <c r="E2664" s="261" t="str">
        <f>_xlfn.XLOOKUP(D2664,거래처!B:B,거래처!D:D," ")</f>
        <v>122-01-63748</v>
      </c>
      <c r="G2664" s="282" t="s">
        <v>4003</v>
      </c>
      <c r="N2664" s="257">
        <v>-825000</v>
      </c>
      <c r="R2664">
        <v>12</v>
      </c>
    </row>
    <row r="2665" spans="1:18" hidden="1">
      <c r="A2665" s="263">
        <v>2664</v>
      </c>
      <c r="C2665" s="256">
        <v>46024</v>
      </c>
      <c r="D2665" s="282" t="s">
        <v>1007</v>
      </c>
      <c r="E2665" s="261" t="str">
        <f>_xlfn.XLOOKUP(D2665,거래처!B:B,거래처!D:D," ")</f>
        <v>302-01-83388</v>
      </c>
      <c r="G2665" s="282" t="s">
        <v>3707</v>
      </c>
      <c r="N2665" s="257">
        <v>-2090000</v>
      </c>
      <c r="R2665">
        <v>12</v>
      </c>
    </row>
    <row r="2666" spans="1:18" hidden="1">
      <c r="A2666" s="263">
        <v>2665</v>
      </c>
      <c r="C2666" s="256">
        <v>46022</v>
      </c>
      <c r="D2666" s="282" t="s">
        <v>1548</v>
      </c>
      <c r="E2666" s="261" t="str">
        <f>_xlfn.XLOOKUP(D2666,거래처!B:B,거래처!D:D," ")</f>
        <v>416-09-29452</v>
      </c>
      <c r="G2666" s="282" t="s">
        <v>4009</v>
      </c>
      <c r="N2666" s="257">
        <v>-393501</v>
      </c>
    </row>
    <row r="2667" spans="1:18" hidden="1">
      <c r="A2667" s="263">
        <v>2666</v>
      </c>
      <c r="C2667" s="256">
        <v>46024</v>
      </c>
      <c r="D2667" s="282" t="s">
        <v>1762</v>
      </c>
      <c r="E2667" s="261" t="str">
        <f>_xlfn.XLOOKUP(D2667,거래처!B:B,거래처!D:D," ")</f>
        <v>410-17-34118</v>
      </c>
      <c r="G2667" s="282" t="s">
        <v>3636</v>
      </c>
      <c r="N2667" s="257">
        <v>-3740000</v>
      </c>
      <c r="R2667">
        <v>12</v>
      </c>
    </row>
    <row r="2668" spans="1:18" hidden="1">
      <c r="A2668" s="263">
        <v>2667</v>
      </c>
      <c r="C2668" s="256">
        <v>46024</v>
      </c>
      <c r="D2668" s="282" t="s">
        <v>3883</v>
      </c>
      <c r="E2668" s="261" t="str">
        <f>_xlfn.XLOOKUP(D2668,거래처!B:B,거래처!D:D," ")</f>
        <v>375-87-00088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8" hidden="1">
      <c r="A2669" s="263">
        <v>2668</v>
      </c>
      <c r="C2669" s="256">
        <v>46024</v>
      </c>
      <c r="D2669" s="282" t="s">
        <v>1045</v>
      </c>
      <c r="E2669" s="261" t="str">
        <f>_xlfn.XLOOKUP(D2669,거래처!B:B,거래처!D:D," ")</f>
        <v>621-19-34070</v>
      </c>
      <c r="G2669" s="282" t="s">
        <v>1184</v>
      </c>
      <c r="H2669" s="261" t="s">
        <v>5883</v>
      </c>
      <c r="I2669" s="257">
        <v>1200000</v>
      </c>
      <c r="J2669" s="261">
        <v>1</v>
      </c>
      <c r="M2669" s="257">
        <v>1200000</v>
      </c>
    </row>
    <row r="2670" spans="1:18" hidden="1">
      <c r="A2670" s="263">
        <v>2669</v>
      </c>
      <c r="C2670" s="256">
        <v>46024</v>
      </c>
      <c r="D2670" s="282" t="s">
        <v>3884</v>
      </c>
      <c r="E2670" s="261" t="str">
        <f>_xlfn.XLOOKUP(D2670,거래처!B:B,거래처!D:D," ")</f>
        <v>851-69-00405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8" hidden="1">
      <c r="A2671" s="263">
        <v>2670</v>
      </c>
      <c r="C2671" s="256">
        <v>46024</v>
      </c>
      <c r="D2671" s="282" t="s">
        <v>1567</v>
      </c>
      <c r="E2671" s="261" t="str">
        <f>_xlfn.XLOOKUP(D2671,거래처!B:B,거래처!D:D," ")</f>
        <v>410-26-92600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8" hidden="1">
      <c r="A2672" s="263">
        <v>2671</v>
      </c>
      <c r="C2672" s="256">
        <v>46024</v>
      </c>
      <c r="D2672" s="282" t="s">
        <v>1567</v>
      </c>
      <c r="E2672" s="261" t="str">
        <f>_xlfn.XLOOKUP(D2672,거래처!B:B,거래처!D:D," ")</f>
        <v>410-26-92600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 hidden="1">
      <c r="A2673" s="263">
        <v>2672</v>
      </c>
      <c r="C2673" s="256">
        <v>46024</v>
      </c>
      <c r="D2673" s="282" t="s">
        <v>1567</v>
      </c>
      <c r="E2673" s="261" t="str">
        <f>_xlfn.XLOOKUP(D2673,거래처!B:B,거래처!D:D," ")</f>
        <v>410-26-92600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 hidden="1">
      <c r="A2674" s="263">
        <v>2673</v>
      </c>
      <c r="C2674" s="256">
        <v>46024</v>
      </c>
      <c r="D2674" s="282" t="s">
        <v>1567</v>
      </c>
      <c r="E2674" s="261" t="str">
        <f>_xlfn.XLOOKUP(D2674,거래처!B:B,거래처!D:D," ")</f>
        <v>410-26-92600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 hidden="1">
      <c r="A2675" s="263">
        <v>2674</v>
      </c>
      <c r="C2675" s="256">
        <v>46024</v>
      </c>
      <c r="D2675" s="282" t="s">
        <v>3854</v>
      </c>
      <c r="E2675" s="261" t="str">
        <f>_xlfn.XLOOKUP(D2675,거래처!B:B,거래처!D:D," ")</f>
        <v>549-86-00945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 hidden="1">
      <c r="A2676" s="263">
        <v>2675</v>
      </c>
      <c r="C2676" s="256">
        <v>46024</v>
      </c>
      <c r="D2676" s="282" t="s">
        <v>1319</v>
      </c>
      <c r="E2676" s="261" t="str">
        <f>_xlfn.XLOOKUP(D2676,거래처!B:B,거래처!D:D," ")</f>
        <v>514-25-29722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 hidden="1">
      <c r="A2677" s="263">
        <v>2676</v>
      </c>
      <c r="C2677" s="256">
        <v>46024</v>
      </c>
      <c r="D2677" s="282" t="s">
        <v>1705</v>
      </c>
      <c r="E2677" s="261" t="str">
        <f>_xlfn.XLOOKUP(D2677,거래처!B:B,거래처!D:D," ")</f>
        <v>410-27-15314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 hidden="1">
      <c r="A2678" s="263">
        <v>2677</v>
      </c>
      <c r="C2678" s="256">
        <v>46024</v>
      </c>
      <c r="D2678" s="282" t="s">
        <v>1705</v>
      </c>
      <c r="E2678" s="261" t="str">
        <f>_xlfn.XLOOKUP(D2678,거래처!B:B,거래처!D:D," ")</f>
        <v>410-27-15314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 hidden="1">
      <c r="A2679" s="263">
        <v>2678</v>
      </c>
      <c r="C2679" s="256">
        <v>46024</v>
      </c>
      <c r="D2679" s="282" t="s">
        <v>1705</v>
      </c>
      <c r="E2679" s="261" t="str">
        <f>_xlfn.XLOOKUP(D2679,거래처!B:B,거래처!D:D," ")</f>
        <v>410-27-15314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 hidden="1">
      <c r="A2680" s="263">
        <v>2679</v>
      </c>
      <c r="C2680" s="256">
        <v>46024</v>
      </c>
      <c r="D2680" s="282" t="s">
        <v>1705</v>
      </c>
      <c r="E2680" s="261" t="str">
        <f>_xlfn.XLOOKUP(D2680,거래처!B:B,거래처!D:D," ")</f>
        <v>410-27-15314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 hidden="1">
      <c r="A2681" s="263">
        <v>2680</v>
      </c>
      <c r="C2681" s="256">
        <v>46024</v>
      </c>
      <c r="D2681" s="282" t="s">
        <v>3883</v>
      </c>
      <c r="E2681" s="261" t="str">
        <f>_xlfn.XLOOKUP(D2681,거래처!B:B,거래처!D:D," ")</f>
        <v>375-87-00088</v>
      </c>
      <c r="G2681" s="282" t="s">
        <v>4075</v>
      </c>
      <c r="N2681" s="257">
        <v>-1500000</v>
      </c>
      <c r="R2681" t="s">
        <v>5988</v>
      </c>
    </row>
    <row r="2682" spans="1:18" hidden="1">
      <c r="A2682" s="263">
        <v>2681</v>
      </c>
      <c r="C2682" s="256">
        <v>46024</v>
      </c>
      <c r="D2682" s="282" t="s">
        <v>3884</v>
      </c>
      <c r="E2682" s="261" t="str">
        <f>_xlfn.XLOOKUP(D2682,거래처!B:B,거래처!D:D," ")</f>
        <v>851-69-00405</v>
      </c>
      <c r="G2682" s="282" t="s">
        <v>4076</v>
      </c>
      <c r="N2682" s="257">
        <v>-300000</v>
      </c>
      <c r="R2682" t="s">
        <v>5988</v>
      </c>
    </row>
    <row r="2683" spans="1:18" hidden="1">
      <c r="A2683" s="263">
        <v>2682</v>
      </c>
      <c r="C2683" s="256">
        <v>46025</v>
      </c>
      <c r="D2683" s="282" t="s">
        <v>1459</v>
      </c>
      <c r="E2683" s="261" t="str">
        <f>_xlfn.XLOOKUP(D2683,거래처!B:B,거래처!D:D," ")</f>
        <v>418-04-41461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 hidden="1">
      <c r="A2684" s="263">
        <v>2683</v>
      </c>
      <c r="C2684" s="256">
        <v>46027</v>
      </c>
      <c r="D2684" s="282" t="s">
        <v>1045</v>
      </c>
      <c r="E2684" s="261" t="str">
        <f>_xlfn.XLOOKUP(D2684,거래처!B:B,거래처!D:D," ")</f>
        <v>621-19-34070</v>
      </c>
      <c r="G2684" s="282" t="s">
        <v>3739</v>
      </c>
      <c r="N2684" s="257">
        <v>-1200000</v>
      </c>
      <c r="R2684" t="s">
        <v>5988</v>
      </c>
    </row>
    <row r="2685" spans="1:18" hidden="1">
      <c r="A2685" s="263">
        <v>2684</v>
      </c>
      <c r="C2685" s="256">
        <v>46027</v>
      </c>
      <c r="D2685" s="282" t="s">
        <v>3885</v>
      </c>
      <c r="E2685" s="261" t="str">
        <f>_xlfn.XLOOKUP(D2685,거래처!B:B,거래처!D:D," ")</f>
        <v>130-39-16540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 hidden="1">
      <c r="A2686" s="263">
        <v>2685</v>
      </c>
      <c r="C2686" s="256">
        <v>46027</v>
      </c>
      <c r="D2686" s="282" t="s">
        <v>1569</v>
      </c>
      <c r="E2686" s="261" t="str">
        <f>_xlfn.XLOOKUP(D2686,거래처!B:B,거래처!D:D," ")</f>
        <v>312-13-58007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 hidden="1">
      <c r="A2687" s="263">
        <v>2686</v>
      </c>
      <c r="C2687" s="256">
        <v>46027</v>
      </c>
      <c r="D2687" s="282" t="s">
        <v>1569</v>
      </c>
      <c r="E2687" s="261" t="str">
        <f>_xlfn.XLOOKUP(D2687,거래처!B:B,거래처!D:D," ")</f>
        <v>312-13-58007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 hidden="1">
      <c r="A2688" s="263">
        <v>2687</v>
      </c>
      <c r="C2688" s="256">
        <v>46027</v>
      </c>
      <c r="D2688" s="282" t="s">
        <v>1747</v>
      </c>
      <c r="E2688" s="261" t="str">
        <f>_xlfn.XLOOKUP(D2688,거래처!B:B,거래처!D:D," ")</f>
        <v>609-23-97505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 hidden="1">
      <c r="A2689" s="263">
        <v>2688</v>
      </c>
      <c r="C2689" s="256">
        <v>46027</v>
      </c>
      <c r="D2689" s="282" t="s">
        <v>1444</v>
      </c>
      <c r="E2689" s="261" t="str">
        <f>_xlfn.XLOOKUP(D2689,거래처!B:B,거래처!D:D," ")</f>
        <v>487-18-00463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 hidden="1">
      <c r="A2690" s="263">
        <v>2689</v>
      </c>
      <c r="C2690" s="256">
        <v>46027</v>
      </c>
      <c r="D2690" s="282" t="s">
        <v>2096</v>
      </c>
      <c r="E2690" s="261" t="str">
        <f>_xlfn.XLOOKUP(D2690,거래처!B:B,거래처!D:D," ")</f>
        <v>455-19-00065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 hidden="1">
      <c r="A2691" s="263">
        <v>2690</v>
      </c>
      <c r="C2691" s="256">
        <v>46027</v>
      </c>
      <c r="D2691" s="282" t="s">
        <v>1132</v>
      </c>
      <c r="E2691" s="261">
        <f>_xlfn.XLOOKUP(D2691,거래처!B:B,거래처!D:D," ")</f>
        <v>0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 hidden="1">
      <c r="A2692" s="263">
        <v>2691</v>
      </c>
      <c r="C2692" s="256">
        <v>46027</v>
      </c>
      <c r="D2692" s="282" t="s">
        <v>1132</v>
      </c>
      <c r="E2692" s="261">
        <f>_xlfn.XLOOKUP(D2692,거래처!B:B,거래처!D:D," ")</f>
        <v>0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 hidden="1">
      <c r="A2693" s="263">
        <v>2692</v>
      </c>
      <c r="C2693" s="256">
        <v>46027</v>
      </c>
      <c r="D2693" s="282" t="s">
        <v>3003</v>
      </c>
      <c r="E2693" s="261" t="str">
        <f>_xlfn.XLOOKUP(D2693,거래처!B:B,거래처!D:D," ")</f>
        <v>130-39-16540</v>
      </c>
      <c r="G2693" s="282" t="s">
        <v>4079</v>
      </c>
      <c r="N2693" s="257">
        <v>-1200000</v>
      </c>
      <c r="R2693" t="s">
        <v>5988</v>
      </c>
    </row>
    <row r="2694" spans="1:18" hidden="1">
      <c r="A2694" s="263">
        <v>2693</v>
      </c>
      <c r="C2694" s="256">
        <v>46028</v>
      </c>
      <c r="D2694" s="282" t="s">
        <v>1705</v>
      </c>
      <c r="E2694" s="261" t="str">
        <f>_xlfn.XLOOKUP(D2694,거래처!B:B,거래처!D:D," ")</f>
        <v>410-27-15314</v>
      </c>
      <c r="G2694" s="282" t="s">
        <v>4080</v>
      </c>
      <c r="N2694" s="257">
        <v>-2458500</v>
      </c>
      <c r="R2694" t="s">
        <v>5997</v>
      </c>
    </row>
    <row r="2695" spans="1:18" hidden="1">
      <c r="A2695" s="263">
        <v>2694</v>
      </c>
      <c r="C2695" s="256">
        <v>46028</v>
      </c>
      <c r="D2695" s="282" t="s">
        <v>1569</v>
      </c>
      <c r="E2695" s="261" t="str">
        <f>_xlfn.XLOOKUP(D2695,거래처!B:B,거래처!D:D," ")</f>
        <v>312-13-58007</v>
      </c>
      <c r="G2695" s="282" t="s">
        <v>3756</v>
      </c>
      <c r="N2695" s="257">
        <v>-1350000</v>
      </c>
      <c r="R2695" t="s">
        <v>5997</v>
      </c>
    </row>
    <row r="2696" spans="1:18" hidden="1">
      <c r="A2696" s="263">
        <v>2695</v>
      </c>
      <c r="C2696" s="256">
        <v>46028</v>
      </c>
      <c r="D2696" s="282" t="s">
        <v>2537</v>
      </c>
      <c r="E2696" s="261" t="str">
        <f>_xlfn.XLOOKUP(D2696,거래처!B:B,거래처!D:D," ")</f>
        <v>142-15-02330</v>
      </c>
      <c r="G2696" s="282" t="s">
        <v>3985</v>
      </c>
      <c r="N2696" s="257">
        <v>-420000</v>
      </c>
      <c r="R2696">
        <v>12</v>
      </c>
    </row>
    <row r="2697" spans="1:18" hidden="1">
      <c r="A2697" s="263">
        <v>2696</v>
      </c>
      <c r="C2697" s="256">
        <v>46028</v>
      </c>
      <c r="D2697" s="282" t="s">
        <v>2096</v>
      </c>
      <c r="E2697" s="261" t="str">
        <f>_xlfn.XLOOKUP(D2697,거래처!B:B,거래처!D:D," ")</f>
        <v>455-19-00065</v>
      </c>
      <c r="G2697" s="282" t="s">
        <v>5987</v>
      </c>
      <c r="N2697" s="257">
        <v>-600000</v>
      </c>
      <c r="R2697" t="s">
        <v>5997</v>
      </c>
    </row>
    <row r="2698" spans="1:18" hidden="1">
      <c r="A2698" s="263">
        <v>2697</v>
      </c>
      <c r="C2698" s="256">
        <v>46028</v>
      </c>
      <c r="D2698" s="282" t="s">
        <v>972</v>
      </c>
      <c r="E2698" s="261" t="str">
        <f>_xlfn.XLOOKUP(D2698,거래처!B:B,거래처!D:D," ")</f>
        <v>863-26-00658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 hidden="1">
      <c r="A2699" s="263">
        <v>2698</v>
      </c>
      <c r="C2699" s="256">
        <v>46028</v>
      </c>
      <c r="D2699" s="282" t="s">
        <v>972</v>
      </c>
      <c r="E2699" s="261" t="str">
        <f>_xlfn.XLOOKUP(D2699,거래처!B:B,거래처!D:D," ")</f>
        <v>863-26-00658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 hidden="1">
      <c r="A2700" s="263">
        <v>2699</v>
      </c>
      <c r="C2700" s="256">
        <v>46028</v>
      </c>
      <c r="D2700" s="282" t="s">
        <v>1551</v>
      </c>
      <c r="E2700" s="261" t="str">
        <f>_xlfn.XLOOKUP(D2700,거래처!B:B,거래처!D:D," ")</f>
        <v>503-07-45581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 hidden="1">
      <c r="A2701" s="263">
        <v>2700</v>
      </c>
      <c r="C2701" s="256">
        <v>46028</v>
      </c>
      <c r="D2701" s="282" t="s">
        <v>1512</v>
      </c>
      <c r="E2701" s="261">
        <f>_xlfn.XLOOKUP(D2701,거래처!B:B,거래처!D:D," ")</f>
        <v>0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 hidden="1">
      <c r="A2702" s="263">
        <v>2701</v>
      </c>
      <c r="C2702" s="256">
        <v>46028</v>
      </c>
      <c r="D2702" s="282" t="s">
        <v>1370</v>
      </c>
      <c r="E2702" s="261" t="str">
        <f>_xlfn.XLOOKUP(D2702,거래처!B:B,거래처!D:D," ")</f>
        <v>177-01-03420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 hidden="1">
      <c r="A2703" s="263">
        <v>2702</v>
      </c>
      <c r="C2703" s="256">
        <v>46028</v>
      </c>
      <c r="D2703" s="282" t="s">
        <v>1975</v>
      </c>
      <c r="E2703" s="261">
        <f>_xlfn.XLOOKUP(D2703,거래처!B:B,거래처!D:D," ")</f>
        <v>0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 hidden="1">
      <c r="A2704" s="263">
        <v>2703</v>
      </c>
      <c r="C2704" s="256">
        <v>46028</v>
      </c>
      <c r="D2704" s="282" t="s">
        <v>1456</v>
      </c>
      <c r="E2704" s="261" t="str">
        <f>_xlfn.XLOOKUP(D2704,거래처!B:B,거래처!D:D," ")</f>
        <v>363-59-00215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8" hidden="1">
      <c r="A2705" s="263">
        <v>2704</v>
      </c>
      <c r="C2705" s="256">
        <v>46028</v>
      </c>
      <c r="D2705" s="282" t="s">
        <v>1548</v>
      </c>
      <c r="E2705" s="261" t="str">
        <f>_xlfn.XLOOKUP(D2705,거래처!B:B,거래처!D:D," ")</f>
        <v>416-09-29452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8" hidden="1">
      <c r="A2706" s="263">
        <v>2705</v>
      </c>
      <c r="C2706" s="256">
        <v>46028</v>
      </c>
      <c r="D2706" s="282" t="s">
        <v>1548</v>
      </c>
      <c r="E2706" s="261" t="str">
        <f>_xlfn.XLOOKUP(D2706,거래처!B:B,거래처!D:D," ")</f>
        <v>416-09-29452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8" hidden="1">
      <c r="A2707" s="263">
        <v>2706</v>
      </c>
      <c r="C2707" s="256">
        <v>46028</v>
      </c>
      <c r="D2707" s="282" t="s">
        <v>972</v>
      </c>
      <c r="E2707" s="261" t="str">
        <f>_xlfn.XLOOKUP(D2707,거래처!B:B,거래처!D:D," ")</f>
        <v>863-26-00658</v>
      </c>
      <c r="G2707" s="282" t="s">
        <v>3968</v>
      </c>
      <c r="N2707" s="257">
        <v>-1400000</v>
      </c>
      <c r="R2707" t="s">
        <v>5997</v>
      </c>
    </row>
    <row r="2708" spans="1:18" hidden="1">
      <c r="A2708" s="263">
        <v>2707</v>
      </c>
      <c r="C2708" s="256">
        <v>46028</v>
      </c>
      <c r="D2708" s="282" t="s">
        <v>1975</v>
      </c>
      <c r="E2708" s="261">
        <f>_xlfn.XLOOKUP(D2708,거래처!B:B,거래처!D:D," ")</f>
        <v>0</v>
      </c>
      <c r="G2708" s="282" t="s">
        <v>4021</v>
      </c>
      <c r="N2708" s="257">
        <v>-600000</v>
      </c>
      <c r="R2708" t="s">
        <v>5997</v>
      </c>
    </row>
    <row r="2709" spans="1:18" hidden="1">
      <c r="A2709" s="263">
        <v>2708</v>
      </c>
      <c r="C2709" s="256">
        <v>46029</v>
      </c>
      <c r="D2709" s="282" t="s">
        <v>1427</v>
      </c>
      <c r="E2709" s="261" t="str">
        <f>_xlfn.XLOOKUP(D2709,거래처!B:B,거래처!D:D," ")</f>
        <v>514-25-29722</v>
      </c>
      <c r="G2709" s="282" t="s">
        <v>4083</v>
      </c>
      <c r="N2709" s="257">
        <v>-1100000</v>
      </c>
      <c r="R2709" t="s">
        <v>5997</v>
      </c>
    </row>
    <row r="2710" spans="1:18" hidden="1">
      <c r="A2710" s="263">
        <v>2709</v>
      </c>
      <c r="C2710" s="256">
        <v>46029</v>
      </c>
      <c r="D2710" s="282" t="s">
        <v>3881</v>
      </c>
      <c r="E2710" s="261" t="str">
        <f>_xlfn.XLOOKUP(D2710,거래처!B:B,거래처!D:D," ")</f>
        <v>808-22-01934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8" hidden="1">
      <c r="A2711" s="263">
        <v>2710</v>
      </c>
      <c r="C2711" s="256">
        <v>46029</v>
      </c>
      <c r="D2711" s="282" t="s">
        <v>3881</v>
      </c>
      <c r="E2711" s="261" t="str">
        <f>_xlfn.XLOOKUP(D2711,거래처!B:B,거래처!D:D," ")</f>
        <v>808-22-01934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8" hidden="1">
      <c r="A2712" s="263">
        <v>2711</v>
      </c>
      <c r="C2712" s="256">
        <v>46029</v>
      </c>
      <c r="D2712" s="282" t="s">
        <v>1010</v>
      </c>
      <c r="E2712" s="261" t="str">
        <f>_xlfn.XLOOKUP(D2712,거래처!B:B,거래처!D:D," ")</f>
        <v>488-12-01084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8" hidden="1">
      <c r="A2713" s="263">
        <v>2712</v>
      </c>
      <c r="C2713" s="256">
        <v>46029</v>
      </c>
      <c r="D2713" s="282" t="s">
        <v>1551</v>
      </c>
      <c r="E2713" s="261" t="str">
        <f>_xlfn.XLOOKUP(D2713,거래처!B:B,거래처!D:D," ")</f>
        <v>503-07-45581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8" hidden="1">
      <c r="A2714" s="263">
        <v>2713</v>
      </c>
      <c r="C2714" s="256">
        <v>46029</v>
      </c>
      <c r="D2714" s="282" t="s">
        <v>1551</v>
      </c>
      <c r="E2714" s="261" t="str">
        <f>_xlfn.XLOOKUP(D2714,거래처!B:B,거래처!D:D," ")</f>
        <v>503-07-45581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8" hidden="1">
      <c r="A2715" s="263">
        <v>2714</v>
      </c>
      <c r="C2715" s="256">
        <v>46029</v>
      </c>
      <c r="D2715" s="282" t="s">
        <v>1551</v>
      </c>
      <c r="E2715" s="261" t="str">
        <f>_xlfn.XLOOKUP(D2715,거래처!B:B,거래처!D:D," ")</f>
        <v>503-07-45581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8" hidden="1">
      <c r="A2716" s="263">
        <v>2715</v>
      </c>
      <c r="C2716" s="256">
        <v>46029</v>
      </c>
      <c r="D2716" s="282" t="s">
        <v>1551</v>
      </c>
      <c r="E2716" s="261" t="str">
        <f>_xlfn.XLOOKUP(D2716,거래처!B:B,거래처!D:D," ")</f>
        <v>503-07-45581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8" hidden="1">
      <c r="A2717" s="263">
        <v>2716</v>
      </c>
      <c r="C2717" s="256">
        <v>46029</v>
      </c>
      <c r="D2717" s="282" t="s">
        <v>1569</v>
      </c>
      <c r="E2717" s="261" t="str">
        <f>_xlfn.XLOOKUP(D2717,거래처!B:B,거래처!D:D," ")</f>
        <v>312-13-58007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8" hidden="1">
      <c r="A2718" s="263">
        <v>2717</v>
      </c>
      <c r="C2718" s="256">
        <v>46029</v>
      </c>
      <c r="D2718" s="282" t="s">
        <v>3881</v>
      </c>
      <c r="E2718" s="261" t="str">
        <f>_xlfn.XLOOKUP(D2718,거래처!B:B,거래처!D:D," ")</f>
        <v>808-22-01934</v>
      </c>
      <c r="G2718" s="282" t="s">
        <v>4087</v>
      </c>
      <c r="N2718" s="257">
        <v>-440000</v>
      </c>
      <c r="R2718" t="s">
        <v>5997</v>
      </c>
    </row>
    <row r="2719" spans="1:18" hidden="1">
      <c r="A2719" s="263">
        <v>2718</v>
      </c>
      <c r="C2719" s="256">
        <v>46030</v>
      </c>
      <c r="D2719" s="282" t="s">
        <v>1569</v>
      </c>
      <c r="E2719" s="261" t="str">
        <f>_xlfn.XLOOKUP(D2719,거래처!B:B,거래처!D:D," ")</f>
        <v>312-13-58007</v>
      </c>
      <c r="G2719" s="282" t="s">
        <v>3756</v>
      </c>
      <c r="N2719" s="257">
        <v>-1550000</v>
      </c>
      <c r="R2719" t="s">
        <v>5997</v>
      </c>
    </row>
    <row r="2720" spans="1:18" hidden="1">
      <c r="A2720" s="263">
        <v>2719</v>
      </c>
      <c r="C2720" s="256">
        <v>46030</v>
      </c>
      <c r="D2720" s="282" t="s">
        <v>1415</v>
      </c>
      <c r="E2720" s="261" t="str">
        <f>_xlfn.XLOOKUP(D2720,거래처!B:B,거래처!D:D," ")</f>
        <v>504-20-50427</v>
      </c>
      <c r="G2720" s="282" t="s">
        <v>4088</v>
      </c>
      <c r="N2720" s="257">
        <v>-300000</v>
      </c>
      <c r="R2720" t="s">
        <v>5997</v>
      </c>
    </row>
    <row r="2721" spans="1:18" hidden="1">
      <c r="A2721" s="263">
        <v>2720</v>
      </c>
      <c r="C2721" s="256">
        <v>46030</v>
      </c>
      <c r="D2721" s="282" t="s">
        <v>1415</v>
      </c>
      <c r="E2721" s="261" t="str">
        <f>_xlfn.XLOOKUP(D2721,거래처!B:B,거래처!D:D," ")</f>
        <v>504-20-50427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8" hidden="1">
      <c r="A2722" s="263">
        <v>2721</v>
      </c>
      <c r="C2722" s="256">
        <v>46030</v>
      </c>
      <c r="D2722" s="282" t="s">
        <v>1415</v>
      </c>
      <c r="E2722" s="261" t="str">
        <f>_xlfn.XLOOKUP(D2722,거래처!B:B,거래처!D:D," ")</f>
        <v>504-20-50427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8" hidden="1">
      <c r="A2723" s="263">
        <v>2722</v>
      </c>
      <c r="C2723" s="256">
        <v>46030</v>
      </c>
      <c r="D2723" s="282" t="s">
        <v>3886</v>
      </c>
      <c r="E2723" s="261" t="str">
        <f>_xlfn.XLOOKUP(D2723,거래처!B:B,거래처!D:D," ")</f>
        <v>514-33-03163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8" hidden="1">
      <c r="A2724" s="263">
        <v>2723</v>
      </c>
      <c r="C2724" s="256">
        <v>46030</v>
      </c>
      <c r="D2724" s="282" t="s">
        <v>3886</v>
      </c>
      <c r="E2724" s="261" t="str">
        <f>_xlfn.XLOOKUP(D2724,거래처!B:B,거래처!D:D," ")</f>
        <v>514-33-03163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8" hidden="1">
      <c r="A2725" s="263">
        <v>2724</v>
      </c>
      <c r="C2725" s="256">
        <v>46030</v>
      </c>
      <c r="D2725" s="282" t="s">
        <v>1822</v>
      </c>
      <c r="E2725" s="261" t="str">
        <f>_xlfn.XLOOKUP(D2725,거래처!B:B,거래처!D:D," ")</f>
        <v>309-06-23713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8" hidden="1">
      <c r="A2726" s="263">
        <v>2725</v>
      </c>
      <c r="C2726" s="256">
        <v>46030</v>
      </c>
      <c r="D2726" s="282" t="s">
        <v>1370</v>
      </c>
      <c r="E2726" s="261" t="str">
        <f>_xlfn.XLOOKUP(D2726,거래처!B:B,거래처!D:D," ")</f>
        <v>177-01-03420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8" hidden="1">
      <c r="A2727" s="263">
        <v>2726</v>
      </c>
      <c r="C2727" s="256">
        <v>46030</v>
      </c>
      <c r="D2727" s="282" t="s">
        <v>1370</v>
      </c>
      <c r="E2727" s="261" t="str">
        <f>_xlfn.XLOOKUP(D2727,거래처!B:B,거래처!D:D," ")</f>
        <v>177-01-03420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8" hidden="1">
      <c r="A2728" s="263">
        <v>2727</v>
      </c>
      <c r="C2728" s="256">
        <v>46030</v>
      </c>
      <c r="D2728" s="282" t="s">
        <v>1370</v>
      </c>
      <c r="E2728" s="261" t="str">
        <f>_xlfn.XLOOKUP(D2728,거래처!B:B,거래처!D:D," ")</f>
        <v>177-01-03420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8" hidden="1">
      <c r="A2729" s="263">
        <v>2728</v>
      </c>
      <c r="C2729" s="256">
        <v>46030</v>
      </c>
      <c r="D2729" s="282" t="s">
        <v>1370</v>
      </c>
      <c r="E2729" s="261" t="str">
        <f>_xlfn.XLOOKUP(D2729,거래처!B:B,거래처!D:D," ")</f>
        <v>177-01-03420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8" hidden="1">
      <c r="A2730" s="263">
        <v>2729</v>
      </c>
      <c r="C2730" s="256">
        <v>46030</v>
      </c>
      <c r="D2730" s="282" t="s">
        <v>1370</v>
      </c>
      <c r="E2730" s="261" t="str">
        <f>_xlfn.XLOOKUP(D2730,거래처!B:B,거래처!D:D," ")</f>
        <v>177-01-03420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8" hidden="1">
      <c r="A2731" s="263">
        <v>2730</v>
      </c>
      <c r="C2731" s="256">
        <v>46030</v>
      </c>
      <c r="D2731" s="282" t="s">
        <v>5876</v>
      </c>
      <c r="E2731" s="261" t="str">
        <f>_xlfn.XLOOKUP(D2731,거래처!B:B,거래처!D:D," ")</f>
        <v>363-59-00215</v>
      </c>
      <c r="G2731" s="282" t="s">
        <v>5877</v>
      </c>
      <c r="I2731" s="257">
        <v>900000</v>
      </c>
      <c r="J2731" s="261">
        <v>1</v>
      </c>
      <c r="M2731" s="257">
        <v>900000</v>
      </c>
    </row>
    <row r="2732" spans="1:18" hidden="1">
      <c r="A2732" s="263">
        <v>2731</v>
      </c>
      <c r="C2732" s="256">
        <v>46030</v>
      </c>
      <c r="D2732" s="282" t="s">
        <v>1822</v>
      </c>
      <c r="E2732" s="261" t="str">
        <f>_xlfn.XLOOKUP(D2732,거래처!B:B,거래처!D:D," ")</f>
        <v>309-06-23713</v>
      </c>
      <c r="G2732" s="282" t="s">
        <v>4090</v>
      </c>
      <c r="N2732" s="257">
        <v>-1600000</v>
      </c>
      <c r="R2732" t="s">
        <v>5997</v>
      </c>
    </row>
    <row r="2733" spans="1:18" hidden="1">
      <c r="A2733" s="263">
        <v>2732</v>
      </c>
      <c r="C2733" s="256">
        <v>46031</v>
      </c>
      <c r="D2733" s="282" t="s">
        <v>1456</v>
      </c>
      <c r="E2733" s="261" t="str">
        <f>_xlfn.XLOOKUP(D2733,거래처!B:B,거래처!D:D," ")</f>
        <v>363-59-00215</v>
      </c>
      <c r="G2733" s="282" t="s">
        <v>3903</v>
      </c>
      <c r="N2733" s="257">
        <v>-1850000</v>
      </c>
      <c r="R2733" t="s">
        <v>5997</v>
      </c>
    </row>
    <row r="2734" spans="1:18" hidden="1">
      <c r="A2734" s="263">
        <v>2733</v>
      </c>
      <c r="C2734" s="256">
        <v>46031</v>
      </c>
      <c r="D2734" s="282" t="s">
        <v>1567</v>
      </c>
      <c r="E2734" s="261" t="str">
        <f>_xlfn.XLOOKUP(D2734,거래처!B:B,거래처!D:D," ")</f>
        <v>410-26-92600</v>
      </c>
      <c r="G2734" s="282" t="s">
        <v>3994</v>
      </c>
      <c r="N2734" s="257">
        <v>-600000</v>
      </c>
      <c r="R2734" t="s">
        <v>5997</v>
      </c>
    </row>
    <row r="2735" spans="1:18" hidden="1">
      <c r="A2735" s="263">
        <v>2734</v>
      </c>
      <c r="C2735" s="256">
        <v>46031</v>
      </c>
      <c r="D2735" s="282" t="s">
        <v>3887</v>
      </c>
      <c r="E2735" s="261" t="str">
        <f>_xlfn.XLOOKUP(D2735,거래처!B:B,거래처!D:D," ")</f>
        <v>514-33-03163</v>
      </c>
      <c r="G2735" s="282" t="s">
        <v>4091</v>
      </c>
      <c r="N2735" s="257">
        <v>-2827000</v>
      </c>
    </row>
    <row r="2736" spans="1:18" hidden="1">
      <c r="A2736" s="263">
        <v>2735</v>
      </c>
      <c r="C2736" s="256">
        <v>46031</v>
      </c>
      <c r="D2736" s="282" t="s">
        <v>1680</v>
      </c>
      <c r="E2736" s="261" t="str">
        <f>_xlfn.XLOOKUP(D2736,거래처!B:B,거래처!D:D," ")</f>
        <v>848-34-00917</v>
      </c>
      <c r="G2736" s="282" t="s">
        <v>4092</v>
      </c>
      <c r="N2736" s="257">
        <v>-2500000</v>
      </c>
      <c r="R2736" t="s">
        <v>5997</v>
      </c>
    </row>
    <row r="2737" spans="1:18" hidden="1">
      <c r="A2737" s="263">
        <v>2736</v>
      </c>
      <c r="C2737" s="256">
        <v>46031</v>
      </c>
      <c r="D2737" s="282" t="s">
        <v>1849</v>
      </c>
      <c r="E2737" s="261" t="str">
        <f>_xlfn.XLOOKUP(D2737,거래처!B:B,거래처!D:D," ")</f>
        <v>894-39-00502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8" hidden="1">
      <c r="A2738" s="263">
        <v>2737</v>
      </c>
      <c r="C2738" s="256">
        <v>46031</v>
      </c>
      <c r="D2738" s="282" t="s">
        <v>1415</v>
      </c>
      <c r="E2738" s="261" t="str">
        <f>_xlfn.XLOOKUP(D2738,거래처!B:B,거래처!D:D," ")</f>
        <v>504-20-50427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8" hidden="1">
      <c r="A2739" s="263">
        <v>2738</v>
      </c>
      <c r="C2739" s="256">
        <v>46031</v>
      </c>
      <c r="D2739" s="282" t="s">
        <v>1415</v>
      </c>
      <c r="E2739" s="261" t="str">
        <f>_xlfn.XLOOKUP(D2739,거래처!B:B,거래처!D:D," ")</f>
        <v>504-20-50427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8" hidden="1">
      <c r="A2740" s="263">
        <v>2739</v>
      </c>
      <c r="C2740" s="256">
        <v>46031</v>
      </c>
      <c r="D2740" s="282" t="s">
        <v>1415</v>
      </c>
      <c r="E2740" s="261" t="str">
        <f>_xlfn.XLOOKUP(D2740,거래처!B:B,거래처!D:D," ")</f>
        <v>504-20-50427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8" hidden="1">
      <c r="A2741" s="263">
        <v>2740</v>
      </c>
      <c r="C2741" s="256">
        <v>46031</v>
      </c>
      <c r="D2741" s="282" t="s">
        <v>1551</v>
      </c>
      <c r="E2741" s="261" t="str">
        <f>_xlfn.XLOOKUP(D2741,거래처!B:B,거래처!D:D," ")</f>
        <v>503-07-45581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8" hidden="1">
      <c r="A2742" s="263">
        <v>2741</v>
      </c>
      <c r="C2742" s="256">
        <v>46031</v>
      </c>
      <c r="D2742" s="282" t="s">
        <v>1858</v>
      </c>
      <c r="E2742" s="261" t="str">
        <f>_xlfn.XLOOKUP(D2742,거래처!B:B,거래처!D:D," ")</f>
        <v>863-26-00658</v>
      </c>
      <c r="F2742" s="284" t="s">
        <v>4161</v>
      </c>
      <c r="G2742" s="282" t="s">
        <v>4095</v>
      </c>
      <c r="H2742" s="261" t="s">
        <v>4096</v>
      </c>
      <c r="J2742" s="261">
        <v>1</v>
      </c>
    </row>
    <row r="2743" spans="1:18" hidden="1">
      <c r="A2743" s="263">
        <v>2742</v>
      </c>
      <c r="C2743" s="256">
        <v>46031</v>
      </c>
      <c r="D2743" s="282" t="s">
        <v>1931</v>
      </c>
      <c r="E2743" s="261" t="str">
        <f>_xlfn.XLOOKUP(D2743,거래처!B:B,거래처!D:D," ")</f>
        <v>831-07-01474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8" hidden="1">
      <c r="A2744" s="263">
        <v>2743</v>
      </c>
      <c r="C2744" s="256">
        <v>46031</v>
      </c>
      <c r="D2744" s="282" t="s">
        <v>1931</v>
      </c>
      <c r="E2744" s="261" t="str">
        <f>_xlfn.XLOOKUP(D2744,거래처!B:B,거래처!D:D," ")</f>
        <v>831-07-01474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8" hidden="1">
      <c r="A2745" s="263">
        <v>2744</v>
      </c>
      <c r="C2745" s="256">
        <v>46031</v>
      </c>
      <c r="D2745" s="282" t="s">
        <v>1931</v>
      </c>
      <c r="E2745" s="261" t="str">
        <f>_xlfn.XLOOKUP(D2745,거래처!B:B,거래처!D:D," ")</f>
        <v>831-07-01474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8" hidden="1">
      <c r="A2746" s="263">
        <v>2745</v>
      </c>
      <c r="C2746" s="256">
        <v>46031</v>
      </c>
      <c r="D2746" s="282" t="s">
        <v>1931</v>
      </c>
      <c r="E2746" s="261" t="str">
        <f>_xlfn.XLOOKUP(D2746,거래처!B:B,거래처!D:D," ")</f>
        <v>831-07-01474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8" hidden="1">
      <c r="A2747" s="263">
        <v>2746</v>
      </c>
      <c r="C2747" s="256">
        <v>46031</v>
      </c>
      <c r="D2747" s="282" t="s">
        <v>1705</v>
      </c>
      <c r="E2747" s="261" t="str">
        <f>_xlfn.XLOOKUP(D2747,거래처!B:B,거래처!D:D," ")</f>
        <v>410-27-15314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8" hidden="1">
      <c r="A2748" s="263">
        <v>2747</v>
      </c>
      <c r="C2748" s="256">
        <v>46031</v>
      </c>
      <c r="D2748" s="282" t="s">
        <v>1705</v>
      </c>
      <c r="E2748" s="261" t="str">
        <f>_xlfn.XLOOKUP(D2748,거래처!B:B,거래처!D:D," ")</f>
        <v>410-27-15314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8" hidden="1">
      <c r="A2749" s="263">
        <v>2748</v>
      </c>
      <c r="C2749" s="256">
        <v>46032</v>
      </c>
      <c r="D2749" s="282" t="s">
        <v>1512</v>
      </c>
      <c r="E2749" s="261">
        <f>_xlfn.XLOOKUP(D2749,거래처!B:B,거래처!D:D," ")</f>
        <v>0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8" hidden="1">
      <c r="A2750" s="263">
        <v>2749</v>
      </c>
      <c r="C2750" s="256">
        <v>46032</v>
      </c>
      <c r="D2750" s="282" t="s">
        <v>1680</v>
      </c>
      <c r="E2750" s="261" t="str">
        <f>_xlfn.XLOOKUP(D2750,거래처!B:B,거래처!D:D," ")</f>
        <v>848-34-00917</v>
      </c>
      <c r="G2750" s="282" t="s">
        <v>3959</v>
      </c>
      <c r="N2750" s="257">
        <v>-5172000</v>
      </c>
      <c r="R2750" t="s">
        <v>5997</v>
      </c>
    </row>
    <row r="2751" spans="1:18" hidden="1">
      <c r="A2751" s="263">
        <v>2750</v>
      </c>
      <c r="C2751" s="256">
        <v>46034</v>
      </c>
      <c r="D2751" s="282" t="s">
        <v>1931</v>
      </c>
      <c r="E2751" s="261" t="str">
        <f>_xlfn.XLOOKUP(D2751,거래처!B:B,거래처!D:D," ")</f>
        <v>831-07-01474</v>
      </c>
      <c r="G2751" s="282" t="s">
        <v>4083</v>
      </c>
      <c r="N2751" s="257">
        <v>-2150000</v>
      </c>
      <c r="R2751" t="s">
        <v>5997</v>
      </c>
    </row>
    <row r="2752" spans="1:18" hidden="1">
      <c r="A2752" s="263">
        <v>2751</v>
      </c>
      <c r="C2752" s="256">
        <v>46034</v>
      </c>
      <c r="D2752" s="282" t="s">
        <v>1438</v>
      </c>
      <c r="E2752" s="261" t="str">
        <f>_xlfn.XLOOKUP(D2752,거래처!B:B,거래처!D:D," ")</f>
        <v>220-02-21340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 hidden="1">
      <c r="A2753" s="263">
        <v>2752</v>
      </c>
      <c r="C2753" s="256">
        <v>46034</v>
      </c>
      <c r="D2753" s="282" t="s">
        <v>1747</v>
      </c>
      <c r="E2753" s="261" t="str">
        <f>_xlfn.XLOOKUP(D2753,거래처!B:B,거래처!D:D," ")</f>
        <v>609-23-97505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 hidden="1">
      <c r="A2754" s="263">
        <v>2753</v>
      </c>
      <c r="C2754" s="256">
        <v>46034</v>
      </c>
      <c r="D2754" s="282" t="s">
        <v>1045</v>
      </c>
      <c r="E2754" s="261" t="str">
        <f>_xlfn.XLOOKUP(D2754,거래처!B:B,거래처!D:D," ")</f>
        <v>621-19-34070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 hidden="1">
      <c r="A2755" s="263">
        <v>2754</v>
      </c>
      <c r="C2755" s="256">
        <v>46034</v>
      </c>
      <c r="D2755" s="282" t="s">
        <v>1370</v>
      </c>
      <c r="E2755" s="261" t="str">
        <f>_xlfn.XLOOKUP(D2755,거래처!B:B,거래처!D:D," ")</f>
        <v>177-01-03420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 hidden="1">
      <c r="A2756" s="263">
        <v>2755</v>
      </c>
      <c r="C2756" s="256">
        <v>46034</v>
      </c>
      <c r="D2756" s="282" t="s">
        <v>1277</v>
      </c>
      <c r="E2756" s="261" t="str">
        <f>_xlfn.XLOOKUP(D2756,거래처!B:B,거래처!D:D," ")</f>
        <v>881-07-00034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 hidden="1">
      <c r="A2757" s="263">
        <v>2756</v>
      </c>
      <c r="C2757" s="256">
        <v>46034</v>
      </c>
      <c r="D2757" s="282" t="s">
        <v>1277</v>
      </c>
      <c r="E2757" s="261" t="str">
        <f>_xlfn.XLOOKUP(D2757,거래처!B:B,거래처!D:D," ")</f>
        <v>881-07-00034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 hidden="1">
      <c r="A2758" s="263">
        <v>2757</v>
      </c>
      <c r="C2758" s="256">
        <v>46034</v>
      </c>
      <c r="D2758" s="282" t="s">
        <v>1018</v>
      </c>
      <c r="E2758" s="261" t="str">
        <f>_xlfn.XLOOKUP(D2758,거래처!B:B,거래처!D:D," ")</f>
        <v>505-03-80437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 hidden="1">
      <c r="A2759" s="263">
        <v>2758</v>
      </c>
      <c r="C2759" s="256">
        <v>46034</v>
      </c>
      <c r="D2759" s="282" t="s">
        <v>3191</v>
      </c>
      <c r="E2759" s="261" t="str">
        <f>_xlfn.XLOOKUP(D2759,거래처!B:B,거래처!D:D," ")</f>
        <v>148-16-01826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 hidden="1">
      <c r="A2760" s="263">
        <v>2759</v>
      </c>
      <c r="C2760" s="256">
        <v>46034</v>
      </c>
      <c r="D2760" s="282" t="s">
        <v>2206</v>
      </c>
      <c r="E2760" s="261" t="str">
        <f>_xlfn.XLOOKUP(D2760,거래처!B:B,거래처!D:D," ")</f>
        <v>893-05-02026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 hidden="1">
      <c r="A2761" s="263">
        <v>2760</v>
      </c>
      <c r="C2761" s="256">
        <v>46034</v>
      </c>
      <c r="D2761" s="282" t="s">
        <v>3888</v>
      </c>
      <c r="E2761" s="261" t="str">
        <f>_xlfn.XLOOKUP(D2761,거래처!B:B,거래처!D:D," ")</f>
        <v>461-68-00092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 hidden="1">
      <c r="A2762" s="263">
        <v>2761</v>
      </c>
      <c r="C2762" s="256">
        <v>46034</v>
      </c>
      <c r="D2762" s="282" t="s">
        <v>1010</v>
      </c>
      <c r="E2762" s="261" t="str">
        <f>_xlfn.XLOOKUP(D2762,거래처!B:B,거래처!D:D," ")</f>
        <v>488-12-01084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 hidden="1">
      <c r="A2763" s="263">
        <v>2762</v>
      </c>
      <c r="C2763" s="256">
        <v>46035</v>
      </c>
      <c r="D2763" s="282" t="s">
        <v>1438</v>
      </c>
      <c r="E2763" s="261" t="str">
        <f>_xlfn.XLOOKUP(D2763,거래처!B:B,거래처!D:D," ")</f>
        <v>220-02-21340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 hidden="1">
      <c r="A2764" s="263">
        <v>2763</v>
      </c>
      <c r="C2764" s="256">
        <v>46035</v>
      </c>
      <c r="D2764" s="282" t="s">
        <v>1551</v>
      </c>
      <c r="E2764" s="261" t="str">
        <f>_xlfn.XLOOKUP(D2764,거래처!B:B,거래처!D:D," ")</f>
        <v>503-07-45581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 hidden="1">
      <c r="A2765" s="263">
        <v>2764</v>
      </c>
      <c r="C2765" s="256">
        <v>46035</v>
      </c>
      <c r="D2765" s="282" t="s">
        <v>3124</v>
      </c>
      <c r="E2765" s="261" t="str">
        <f>_xlfn.XLOOKUP(D2765,거래처!B:B,거래처!D:D," ")</f>
        <v>444-37-00623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 hidden="1">
      <c r="A2766" s="263">
        <v>2765</v>
      </c>
      <c r="C2766" s="256">
        <v>46035</v>
      </c>
      <c r="D2766" s="282" t="s">
        <v>1415</v>
      </c>
      <c r="E2766" s="261" t="str">
        <f>_xlfn.XLOOKUP(D2766,거래처!B:B,거래처!D:D," ")</f>
        <v>504-20-50427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 hidden="1">
      <c r="A2767" s="263">
        <v>2766</v>
      </c>
      <c r="C2767" s="256">
        <v>46035</v>
      </c>
      <c r="D2767" s="282" t="s">
        <v>1415</v>
      </c>
      <c r="E2767" s="261" t="str">
        <f>_xlfn.XLOOKUP(D2767,거래처!B:B,거래처!D:D," ")</f>
        <v>504-20-50427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 hidden="1">
      <c r="A2768" s="263">
        <v>2767</v>
      </c>
      <c r="C2768" s="256">
        <v>46035</v>
      </c>
      <c r="D2768" s="282" t="s">
        <v>1415</v>
      </c>
      <c r="E2768" s="261" t="str">
        <f>_xlfn.XLOOKUP(D2768,거래처!B:B,거래처!D:D," ")</f>
        <v>504-20-50427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8" hidden="1">
      <c r="A2769" s="263">
        <v>2768</v>
      </c>
      <c r="C2769" s="256">
        <v>46035</v>
      </c>
      <c r="D2769" s="282" t="s">
        <v>1415</v>
      </c>
      <c r="E2769" s="261" t="str">
        <f>_xlfn.XLOOKUP(D2769,거래처!B:B,거래처!D:D," ")</f>
        <v>504-20-50427</v>
      </c>
      <c r="G2769" s="282" t="s">
        <v>4097</v>
      </c>
      <c r="N2769" s="257">
        <v>-500000</v>
      </c>
      <c r="R2769" t="s">
        <v>5997</v>
      </c>
    </row>
    <row r="2770" spans="1:18" hidden="1">
      <c r="A2770" s="263">
        <v>2769</v>
      </c>
      <c r="C2770" s="256">
        <v>46035</v>
      </c>
      <c r="D2770" s="282" t="s">
        <v>3889</v>
      </c>
      <c r="E2770" s="261">
        <f>_xlfn.XLOOKUP(D2770,거래처!B:B,거래처!D:D," ")</f>
        <v>0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8" hidden="1">
      <c r="A2771" s="263">
        <v>2770</v>
      </c>
      <c r="C2771" s="256">
        <v>46035</v>
      </c>
      <c r="D2771" s="282" t="s">
        <v>1429</v>
      </c>
      <c r="E2771" s="261" t="str">
        <f>_xlfn.XLOOKUP(D2771,거래처!B:B,거래처!D:D," ")</f>
        <v>503-21-16291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8" hidden="1">
      <c r="A2772" s="263">
        <v>2771</v>
      </c>
      <c r="C2772" s="256">
        <v>46035</v>
      </c>
      <c r="D2772" s="282" t="s">
        <v>1429</v>
      </c>
      <c r="E2772" s="261" t="str">
        <f>_xlfn.XLOOKUP(D2772,거래처!B:B,거래처!D:D," ")</f>
        <v>503-21-16291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8" hidden="1">
      <c r="A2773" s="263">
        <v>2772</v>
      </c>
      <c r="C2773" s="256">
        <v>46035</v>
      </c>
      <c r="D2773" s="282" t="s">
        <v>1277</v>
      </c>
      <c r="E2773" s="261" t="str">
        <f>_xlfn.XLOOKUP(D2773,거래처!B:B,거래처!D:D," ")</f>
        <v>881-07-00034</v>
      </c>
      <c r="G2773" s="282" t="s">
        <v>2116</v>
      </c>
      <c r="N2773" s="257">
        <v>-368500</v>
      </c>
      <c r="R2773" t="s">
        <v>5997</v>
      </c>
    </row>
    <row r="2774" spans="1:18" hidden="1">
      <c r="A2774" s="263">
        <v>2773</v>
      </c>
      <c r="C2774" s="256">
        <v>46035</v>
      </c>
      <c r="D2774" s="282" t="s">
        <v>1420</v>
      </c>
      <c r="E2774" s="261" t="str">
        <f>_xlfn.XLOOKUP(D2774,거래처!B:B,거래처!D:D," ")</f>
        <v>502-11-86077</v>
      </c>
      <c r="G2774" s="282" t="s">
        <v>3911</v>
      </c>
      <c r="N2774" s="257">
        <v>-627000</v>
      </c>
      <c r="R2774" t="s">
        <v>5997</v>
      </c>
    </row>
    <row r="2775" spans="1:18" hidden="1">
      <c r="A2775" s="263">
        <v>2774</v>
      </c>
      <c r="C2775" s="256">
        <v>46035</v>
      </c>
      <c r="D2775" s="282" t="s">
        <v>1525</v>
      </c>
      <c r="E2775" s="261" t="str">
        <f>_xlfn.XLOOKUP(D2775,거래처!B:B,거래처!D:D," ")</f>
        <v>196-87-02353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8" hidden="1">
      <c r="A2776" s="263">
        <v>2775</v>
      </c>
      <c r="C2776" s="256">
        <v>46036</v>
      </c>
      <c r="D2776" s="282" t="s">
        <v>3888</v>
      </c>
      <c r="E2776" s="261" t="str">
        <f>_xlfn.XLOOKUP(D2776,거래처!B:B,거래처!D:D," ")</f>
        <v>461-68-00092</v>
      </c>
      <c r="G2776" s="282" t="s">
        <v>4101</v>
      </c>
      <c r="N2776" s="257">
        <v>-200000</v>
      </c>
      <c r="R2776" t="s">
        <v>5997</v>
      </c>
    </row>
    <row r="2777" spans="1:18" hidden="1">
      <c r="A2777" s="263">
        <v>2776</v>
      </c>
      <c r="C2777" s="256">
        <v>46036</v>
      </c>
      <c r="D2777" s="282" t="s">
        <v>3124</v>
      </c>
      <c r="E2777" s="261" t="str">
        <f>_xlfn.XLOOKUP(D2777,거래처!B:B,거래처!D:D," ")</f>
        <v>444-37-00623</v>
      </c>
      <c r="G2777" s="282" t="s">
        <v>4102</v>
      </c>
      <c r="N2777" s="257">
        <v>-1600000</v>
      </c>
      <c r="R2777" t="s">
        <v>5997</v>
      </c>
    </row>
    <row r="2778" spans="1:18" hidden="1">
      <c r="A2778" s="263">
        <v>2777</v>
      </c>
      <c r="C2778" s="256">
        <v>46036</v>
      </c>
      <c r="D2778" s="282" t="s">
        <v>2206</v>
      </c>
      <c r="E2778" s="261" t="str">
        <f>_xlfn.XLOOKUP(D2778,거래처!B:B,거래처!D:D," ")</f>
        <v>893-05-02026</v>
      </c>
      <c r="G2778" s="282" t="s">
        <v>3981</v>
      </c>
      <c r="N2778" s="257">
        <v>-1050000</v>
      </c>
      <c r="R2778" t="s">
        <v>5997</v>
      </c>
    </row>
    <row r="2779" spans="1:18" hidden="1">
      <c r="A2779" s="263">
        <v>2778</v>
      </c>
      <c r="C2779" s="256">
        <v>46036</v>
      </c>
      <c r="D2779" s="282" t="s">
        <v>3072</v>
      </c>
      <c r="E2779" s="261" t="str">
        <f>_xlfn.XLOOKUP(D2779,거래처!B:B,거래처!D:D," ")</f>
        <v>402-16-96829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8" hidden="1">
      <c r="A2780" s="263">
        <v>2779</v>
      </c>
      <c r="C2780" s="256">
        <v>46036</v>
      </c>
      <c r="D2780" s="282" t="s">
        <v>1007</v>
      </c>
      <c r="E2780" s="261" t="str">
        <f>_xlfn.XLOOKUP(D2780,거래처!B:B,거래처!D:D," ")</f>
        <v>302-01-83388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8" hidden="1">
      <c r="A2781" s="263">
        <v>2780</v>
      </c>
      <c r="C2781" s="256">
        <v>46036</v>
      </c>
      <c r="D2781" s="282" t="s">
        <v>3778</v>
      </c>
      <c r="E2781" s="261" t="str">
        <f>_xlfn.XLOOKUP(D2781,거래처!B:B,거래처!D:D," ")</f>
        <v>610-40-15252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8" hidden="1">
      <c r="A2782" s="263">
        <v>2781</v>
      </c>
      <c r="C2782" s="256">
        <v>46036</v>
      </c>
      <c r="D2782" s="282" t="s">
        <v>3778</v>
      </c>
      <c r="E2782" s="261" t="str">
        <f>_xlfn.XLOOKUP(D2782,거래처!B:B,거래처!D:D," ")</f>
        <v>610-40-15252</v>
      </c>
      <c r="G2782" s="282" t="s">
        <v>3784</v>
      </c>
      <c r="N2782" s="257">
        <v>-1760000</v>
      </c>
      <c r="R2782" t="s">
        <v>5997</v>
      </c>
    </row>
    <row r="2783" spans="1:18" hidden="1">
      <c r="A2783" s="263">
        <v>2782</v>
      </c>
      <c r="C2783" s="256">
        <v>46036</v>
      </c>
      <c r="D2783" s="282" t="s">
        <v>3072</v>
      </c>
      <c r="E2783" s="261" t="str">
        <f>_xlfn.XLOOKUP(D2783,거래처!B:B,거래처!D:D," ")</f>
        <v>402-16-96829</v>
      </c>
      <c r="G2783" s="282" t="s">
        <v>4104</v>
      </c>
      <c r="N2783" s="257">
        <v>-396000</v>
      </c>
      <c r="R2783" t="s">
        <v>5997</v>
      </c>
    </row>
    <row r="2784" spans="1:18" hidden="1">
      <c r="A2784" s="263">
        <v>2783</v>
      </c>
      <c r="C2784" s="256">
        <v>46036</v>
      </c>
      <c r="D2784" s="282" t="s">
        <v>3191</v>
      </c>
      <c r="E2784" s="261" t="str">
        <f>_xlfn.XLOOKUP(D2784,거래처!B:B,거래처!D:D," ")</f>
        <v>148-16-01826</v>
      </c>
      <c r="G2784" s="282" t="s">
        <v>3788</v>
      </c>
      <c r="N2784" s="257">
        <v>-1100000</v>
      </c>
      <c r="R2784" t="s">
        <v>5997</v>
      </c>
    </row>
    <row r="2785" spans="1:18" hidden="1">
      <c r="A2785" s="263">
        <v>2784</v>
      </c>
      <c r="C2785" s="256">
        <v>46037</v>
      </c>
      <c r="D2785" s="282" t="s">
        <v>2750</v>
      </c>
      <c r="E2785" s="261">
        <f>_xlfn.XLOOKUP(D2785,거래처!B:B,거래처!D:D," ")</f>
        <v>0</v>
      </c>
      <c r="G2785" s="282" t="s">
        <v>4105</v>
      </c>
      <c r="N2785" s="257">
        <v>-900000</v>
      </c>
      <c r="R2785" t="s">
        <v>5997</v>
      </c>
    </row>
    <row r="2786" spans="1:18" hidden="1">
      <c r="A2786" s="263">
        <v>2785</v>
      </c>
      <c r="C2786" s="256">
        <v>46037</v>
      </c>
      <c r="D2786" s="282" t="s">
        <v>1705</v>
      </c>
      <c r="E2786" s="261" t="str">
        <f>_xlfn.XLOOKUP(D2786,거래처!B:B,거래처!D:D," ")</f>
        <v>410-27-15314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8" hidden="1">
      <c r="A2787" s="263">
        <v>2786</v>
      </c>
      <c r="C2787" s="256">
        <v>46037</v>
      </c>
      <c r="D2787" s="282" t="s">
        <v>1705</v>
      </c>
      <c r="E2787" s="261" t="str">
        <f>_xlfn.XLOOKUP(D2787,거래처!B:B,거래처!D:D," ")</f>
        <v>410-27-15314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8" hidden="1">
      <c r="A2788" s="263">
        <v>2787</v>
      </c>
      <c r="C2788" s="256">
        <v>46037</v>
      </c>
      <c r="D2788" s="282" t="s">
        <v>1705</v>
      </c>
      <c r="E2788" s="261" t="str">
        <f>_xlfn.XLOOKUP(D2788,거래처!B:B,거래처!D:D," ")</f>
        <v>410-27-15314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8" hidden="1">
      <c r="A2789" s="263">
        <v>2788</v>
      </c>
      <c r="C2789" s="256">
        <v>46037</v>
      </c>
      <c r="D2789" s="282" t="s">
        <v>2675</v>
      </c>
      <c r="E2789" s="261" t="str">
        <f>_xlfn.XLOOKUP(D2789,거래처!B:B,거래처!D:D," ")</f>
        <v>204-09-46300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8" hidden="1">
      <c r="A2790" s="263">
        <v>2789</v>
      </c>
      <c r="C2790" s="256">
        <v>46037</v>
      </c>
      <c r="D2790" s="282" t="s">
        <v>2675</v>
      </c>
      <c r="E2790" s="261" t="str">
        <f>_xlfn.XLOOKUP(D2790,거래처!B:B,거래처!D:D," ")</f>
        <v>204-09-46300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8" hidden="1">
      <c r="A2791" s="263">
        <v>2790</v>
      </c>
      <c r="C2791" s="256">
        <v>46037</v>
      </c>
      <c r="D2791" s="282" t="s">
        <v>2675</v>
      </c>
      <c r="E2791" s="261" t="str">
        <f>_xlfn.XLOOKUP(D2791,거래처!B:B,거래처!D:D," ")</f>
        <v>204-09-46300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8" hidden="1">
      <c r="A2792" s="263">
        <v>2791</v>
      </c>
      <c r="C2792" s="256">
        <v>46037</v>
      </c>
      <c r="D2792" s="282" t="s">
        <v>1440</v>
      </c>
      <c r="E2792" s="261" t="str">
        <f>_xlfn.XLOOKUP(D2792,거래처!B:B,거래처!D:D," ")</f>
        <v>877-63-00588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8" hidden="1">
      <c r="A2793" s="263">
        <v>2792</v>
      </c>
      <c r="C2793" s="256">
        <v>46037</v>
      </c>
      <c r="D2793" s="282" t="s">
        <v>1018</v>
      </c>
      <c r="E2793" s="261" t="str">
        <f>_xlfn.XLOOKUP(D2793,거래처!B:B,거래처!D:D," ")</f>
        <v>505-03-80437</v>
      </c>
      <c r="G2793" s="282" t="s">
        <v>4076</v>
      </c>
      <c r="N2793" s="257">
        <v>-1600000</v>
      </c>
      <c r="R2793" t="s">
        <v>5997</v>
      </c>
    </row>
    <row r="2794" spans="1:18" hidden="1">
      <c r="A2794" s="263">
        <v>2793</v>
      </c>
      <c r="C2794" s="256">
        <v>46037</v>
      </c>
      <c r="D2794" s="282" t="s">
        <v>1525</v>
      </c>
      <c r="E2794" s="261" t="str">
        <f>_xlfn.XLOOKUP(D2794,거래처!B:B,거래처!D:D," ")</f>
        <v>196-87-02353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8" hidden="1">
      <c r="A2795" s="263">
        <v>2794</v>
      </c>
      <c r="C2795" s="256">
        <v>46038</v>
      </c>
      <c r="D2795" s="282" t="s">
        <v>3072</v>
      </c>
      <c r="E2795" s="261" t="str">
        <f>_xlfn.XLOOKUP(D2795,거래처!B:B,거래처!D:D," ")</f>
        <v>402-16-96829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8" hidden="1">
      <c r="A2796" s="263">
        <v>2795</v>
      </c>
      <c r="C2796" s="256">
        <v>46038</v>
      </c>
      <c r="D2796" s="282" t="s">
        <v>1260</v>
      </c>
      <c r="E2796" s="261" t="str">
        <f>_xlfn.XLOOKUP(D2796,거래처!B:B,거래처!D:D," ")</f>
        <v>504-20-50427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8" hidden="1">
      <c r="A2797" s="263">
        <v>2796</v>
      </c>
      <c r="C2797" s="256">
        <v>46038</v>
      </c>
      <c r="D2797" s="282" t="s">
        <v>1415</v>
      </c>
      <c r="E2797" s="261" t="str">
        <f>_xlfn.XLOOKUP(D2797,거래처!B:B,거래처!D:D," ")</f>
        <v>504-20-50427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8" hidden="1">
      <c r="A2798" s="263">
        <v>2797</v>
      </c>
      <c r="C2798" s="256">
        <v>46038</v>
      </c>
      <c r="D2798" s="282" t="s">
        <v>1415</v>
      </c>
      <c r="E2798" s="261" t="str">
        <f>_xlfn.XLOOKUP(D2798,거래처!B:B,거래처!D:D," ")</f>
        <v>504-20-50427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8" hidden="1">
      <c r="A2799" s="263">
        <v>2798</v>
      </c>
      <c r="C2799" s="256">
        <v>46038</v>
      </c>
      <c r="D2799" s="282" t="s">
        <v>1370</v>
      </c>
      <c r="E2799" s="261" t="str">
        <f>_xlfn.XLOOKUP(D2799,거래처!B:B,거래처!D:D," ")</f>
        <v>177-01-03420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8" hidden="1">
      <c r="A2800" s="263">
        <v>2799</v>
      </c>
      <c r="C2800" s="256">
        <v>46038</v>
      </c>
      <c r="D2800" s="282" t="s">
        <v>3778</v>
      </c>
      <c r="E2800" s="261" t="str">
        <f>_xlfn.XLOOKUP(D2800,거래처!B:B,거래처!D:D," ")</f>
        <v>610-40-15252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8" hidden="1">
      <c r="A2801" s="263">
        <v>2800</v>
      </c>
      <c r="C2801" s="256">
        <v>46038</v>
      </c>
      <c r="D2801" s="282" t="s">
        <v>3778</v>
      </c>
      <c r="E2801" s="261" t="str">
        <f>_xlfn.XLOOKUP(D2801,거래처!B:B,거래처!D:D," ")</f>
        <v>610-40-15252</v>
      </c>
      <c r="G2801" s="282" t="s">
        <v>4106</v>
      </c>
      <c r="N2801" s="257">
        <v>-1100000</v>
      </c>
      <c r="R2801" t="s">
        <v>5997</v>
      </c>
    </row>
    <row r="2802" spans="1:18" hidden="1">
      <c r="A2802" s="263">
        <v>2801</v>
      </c>
      <c r="C2802" s="256">
        <v>46039</v>
      </c>
      <c r="D2802" s="282" t="s">
        <v>3882</v>
      </c>
      <c r="E2802" s="261" t="str">
        <f>_xlfn.XLOOKUP(D2802,거래처!B:B,거래처!D:D," ")</f>
        <v>205-01-87593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8" hidden="1">
      <c r="A2803" s="263">
        <v>2802</v>
      </c>
      <c r="C2803" s="256">
        <v>46039</v>
      </c>
      <c r="D2803" s="282" t="s">
        <v>3882</v>
      </c>
      <c r="E2803" s="261" t="str">
        <f>_xlfn.XLOOKUP(D2803,거래처!B:B,거래처!D:D," ")</f>
        <v>205-01-87593</v>
      </c>
      <c r="G2803" s="282" t="s">
        <v>4053</v>
      </c>
      <c r="N2803" s="257">
        <v>-1100000</v>
      </c>
      <c r="Q2803" s="282" t="s">
        <v>4140</v>
      </c>
      <c r="R2803" t="s">
        <v>5997</v>
      </c>
    </row>
    <row r="2804" spans="1:18" hidden="1">
      <c r="A2804" s="263">
        <v>2803</v>
      </c>
      <c r="C2804" s="256">
        <v>46039</v>
      </c>
      <c r="D2804" s="282" t="s">
        <v>3124</v>
      </c>
      <c r="E2804" s="261" t="str">
        <f>_xlfn.XLOOKUP(D2804,거래처!B:B,거래처!D:D," ")</f>
        <v>444-37-00623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8" hidden="1">
      <c r="A2805" s="263">
        <v>2804</v>
      </c>
      <c r="C2805" s="256">
        <v>46041</v>
      </c>
      <c r="D2805" s="282" t="s">
        <v>2557</v>
      </c>
      <c r="E2805" s="261" t="str">
        <f>_xlfn.XLOOKUP(D2805,거래처!B:B,거래처!D:D," ")</f>
        <v>128-38-89285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8" hidden="1">
      <c r="A2806" s="263">
        <v>2805</v>
      </c>
      <c r="C2806" s="256">
        <v>46041</v>
      </c>
      <c r="D2806" s="282" t="s">
        <v>1132</v>
      </c>
      <c r="E2806" s="261">
        <f>_xlfn.XLOOKUP(D2806,거래처!B:B,거래처!D:D," ")</f>
        <v>0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8" hidden="1">
      <c r="A2807" s="263">
        <v>2806</v>
      </c>
      <c r="C2807" s="256">
        <v>46041</v>
      </c>
      <c r="D2807" s="282" t="s">
        <v>1444</v>
      </c>
      <c r="E2807" s="261" t="str">
        <f>_xlfn.XLOOKUP(D2807,거래처!B:B,거래처!D:D," ")</f>
        <v>487-18-00463</v>
      </c>
      <c r="G2807" s="282" t="s">
        <v>4013</v>
      </c>
      <c r="N2807" s="257">
        <v>-1100000</v>
      </c>
      <c r="R2807" t="s">
        <v>5997</v>
      </c>
    </row>
    <row r="2808" spans="1:18" hidden="1">
      <c r="A2808" s="263">
        <v>2807</v>
      </c>
      <c r="C2808" s="256">
        <v>46038</v>
      </c>
      <c r="D2808" s="282" t="s">
        <v>3072</v>
      </c>
      <c r="E2808" s="261" t="str">
        <f>_xlfn.XLOOKUP(D2808,거래처!B:B,거래처!D:D," ")</f>
        <v>402-16-96829</v>
      </c>
      <c r="G2808" s="282" t="s">
        <v>4056</v>
      </c>
      <c r="N2808" s="257">
        <v>-400000</v>
      </c>
      <c r="R2808" t="s">
        <v>5997</v>
      </c>
    </row>
    <row r="2809" spans="1:18" hidden="1">
      <c r="A2809" s="263">
        <v>2808</v>
      </c>
      <c r="C2809" s="256">
        <v>46042</v>
      </c>
      <c r="D2809" s="282" t="s">
        <v>2675</v>
      </c>
      <c r="E2809" s="261" t="str">
        <f>_xlfn.XLOOKUP(D2809,거래처!B:B,거래처!D:D," ")</f>
        <v>204-09-46300</v>
      </c>
      <c r="G2809" s="282" t="s">
        <v>3625</v>
      </c>
      <c r="N2809" s="257">
        <v>-2150000</v>
      </c>
      <c r="R2809" t="s">
        <v>5997</v>
      </c>
    </row>
    <row r="2810" spans="1:18" hidden="1">
      <c r="A2810" s="263">
        <v>2809</v>
      </c>
      <c r="C2810" s="256">
        <v>46042</v>
      </c>
      <c r="D2810" s="282" t="s">
        <v>1370</v>
      </c>
      <c r="E2810" s="261" t="str">
        <f>_xlfn.XLOOKUP(D2810,거래처!B:B,거래처!D:D," ")</f>
        <v>177-01-03420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8" hidden="1">
      <c r="A2811" s="263">
        <v>2810</v>
      </c>
      <c r="C2811" s="256">
        <v>46042</v>
      </c>
      <c r="D2811" s="282" t="s">
        <v>1413</v>
      </c>
      <c r="E2811" s="261" t="str">
        <f>_xlfn.XLOOKUP(D2811,거래처!B:B,거래처!D:D," ")</f>
        <v>195-18-00360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8" hidden="1">
      <c r="A2812" s="263">
        <v>2811</v>
      </c>
      <c r="C2812" s="256">
        <v>46042</v>
      </c>
      <c r="D2812" s="282" t="s">
        <v>1370</v>
      </c>
      <c r="E2812" s="261" t="str">
        <f>_xlfn.XLOOKUP(D2812,거래처!B:B,거래처!D:D," ")</f>
        <v>177-01-03420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8" hidden="1">
      <c r="A2813" s="263">
        <v>2812</v>
      </c>
      <c r="B2813" s="58">
        <v>16</v>
      </c>
      <c r="C2813" s="256">
        <v>46042</v>
      </c>
      <c r="D2813" s="282" t="s">
        <v>1370</v>
      </c>
      <c r="E2813" s="261" t="str">
        <f>_xlfn.XLOOKUP(D2813,거래처!B:B,거래처!D:D," ")</f>
        <v>177-01-03420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8" hidden="1">
      <c r="A2814" s="263">
        <v>2813</v>
      </c>
      <c r="B2814" s="307">
        <v>46050</v>
      </c>
      <c r="C2814" s="256">
        <v>46042</v>
      </c>
      <c r="D2814" s="282" t="s">
        <v>1362</v>
      </c>
      <c r="E2814" s="261" t="str">
        <f>_xlfn.XLOOKUP(D2814,거래처!B:B,거래처!D:D," ")</f>
        <v>418-10-00781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8" hidden="1">
      <c r="A2815" s="263">
        <v>2814</v>
      </c>
      <c r="C2815" s="256">
        <v>46042</v>
      </c>
      <c r="D2815" s="282" t="s">
        <v>972</v>
      </c>
      <c r="E2815" s="261" t="str">
        <f>_xlfn.XLOOKUP(D2815,거래처!B:B,거래처!D:D," ")</f>
        <v>863-26-00658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8" hidden="1">
      <c r="A2816" s="263">
        <v>2815</v>
      </c>
      <c r="C2816" s="256">
        <v>46042</v>
      </c>
      <c r="D2816" s="282" t="s">
        <v>2719</v>
      </c>
      <c r="E2816" s="261" t="str">
        <f>_xlfn.XLOOKUP(D2816,거래처!B:B,거래처!D:D," ")</f>
        <v>619-15-56543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8" hidden="1">
      <c r="A2817" s="263">
        <v>2816</v>
      </c>
      <c r="C2817" s="256">
        <v>46042</v>
      </c>
      <c r="D2817" s="282" t="s">
        <v>972</v>
      </c>
      <c r="E2817" s="261" t="str">
        <f>_xlfn.XLOOKUP(D2817,거래처!B:B,거래처!D:D," ")</f>
        <v>863-26-00658</v>
      </c>
      <c r="G2817" s="282" t="s">
        <v>3968</v>
      </c>
      <c r="N2817" s="257">
        <v>-1870000</v>
      </c>
      <c r="R2817" t="s">
        <v>5997</v>
      </c>
    </row>
    <row r="2818" spans="1:18" hidden="1">
      <c r="A2818" s="263">
        <v>2817</v>
      </c>
      <c r="C2818" s="256">
        <v>46042</v>
      </c>
      <c r="D2818" s="282" t="s">
        <v>3858</v>
      </c>
      <c r="E2818" s="261">
        <f>_xlfn.XLOOKUP(D2818,거래처!B:B,거래처!D:D," ")</f>
        <v>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8" hidden="1">
      <c r="A2819" s="263">
        <v>2818</v>
      </c>
      <c r="C2819" s="256">
        <v>46042</v>
      </c>
      <c r="D2819" s="282" t="s">
        <v>3858</v>
      </c>
      <c r="E2819" s="261">
        <f>_xlfn.XLOOKUP(D2819,거래처!B:B,거래처!D:D," ")</f>
        <v>0</v>
      </c>
      <c r="G2819" s="282" t="s">
        <v>4164</v>
      </c>
      <c r="N2819" s="257">
        <v>-150000</v>
      </c>
      <c r="R2819" t="s">
        <v>5997</v>
      </c>
    </row>
    <row r="2820" spans="1:18" hidden="1">
      <c r="A2820" s="263">
        <v>2819</v>
      </c>
      <c r="C2820" s="256">
        <v>46042</v>
      </c>
      <c r="D2820" s="282" t="s">
        <v>1680</v>
      </c>
      <c r="E2820" s="261" t="str">
        <f>_xlfn.XLOOKUP(D2820,거래처!B:B,거래처!D:D," ")</f>
        <v>848-34-00917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8" hidden="1">
      <c r="A2821" s="263">
        <v>2820</v>
      </c>
      <c r="C2821" s="256">
        <v>46043</v>
      </c>
      <c r="D2821" s="282" t="s">
        <v>1816</v>
      </c>
      <c r="E2821" s="261" t="str">
        <f>_xlfn.XLOOKUP(D2821,거래처!B:B,거래처!D:D," ")</f>
        <v>617-28-84743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8" hidden="1">
      <c r="A2822" s="263">
        <v>2821</v>
      </c>
      <c r="C2822" s="256">
        <v>46043</v>
      </c>
      <c r="D2822" s="282" t="s">
        <v>3878</v>
      </c>
      <c r="E2822" s="261" t="str">
        <f>_xlfn.XLOOKUP(D2822,거래처!B:B,거래처!D:D," ")</f>
        <v>608-15-54172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8" hidden="1">
      <c r="A2823" s="263">
        <v>2822</v>
      </c>
      <c r="C2823" s="256">
        <v>46043</v>
      </c>
      <c r="D2823" s="282" t="s">
        <v>1344</v>
      </c>
      <c r="E2823" s="261" t="str">
        <f>_xlfn.XLOOKUP(D2823,거래처!B:B,거래처!D:D," ")</f>
        <v>510-03-85884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8" hidden="1">
      <c r="A2824" s="263">
        <v>2823</v>
      </c>
      <c r="C2824" s="256">
        <v>46043</v>
      </c>
      <c r="D2824" s="282" t="s">
        <v>3866</v>
      </c>
      <c r="E2824" s="261" t="str">
        <f>_xlfn.XLOOKUP(D2824,거래처!B:B,거래처!D:D," ")</f>
        <v>119-38-01209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8" hidden="1">
      <c r="A2825" s="263">
        <v>2824</v>
      </c>
      <c r="C2825" s="256">
        <v>46043</v>
      </c>
      <c r="D2825" s="282" t="s">
        <v>1705</v>
      </c>
      <c r="E2825" s="261" t="str">
        <f>_xlfn.XLOOKUP(D2825,거래처!B:B,거래처!D:D," ")</f>
        <v>410-27-15314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8" hidden="1">
      <c r="A2826" s="263">
        <v>2825</v>
      </c>
      <c r="C2826" s="256">
        <v>46043</v>
      </c>
      <c r="D2826" s="282" t="s">
        <v>1705</v>
      </c>
      <c r="E2826" s="261" t="str">
        <f>_xlfn.XLOOKUP(D2826,거래처!B:B,거래처!D:D," ")</f>
        <v>410-27-15314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8" hidden="1">
      <c r="A2827" s="263">
        <v>2826</v>
      </c>
      <c r="C2827" s="256">
        <v>46044</v>
      </c>
      <c r="D2827" s="282" t="s">
        <v>1822</v>
      </c>
      <c r="E2827" s="261" t="str">
        <f>_xlfn.XLOOKUP(D2827,거래처!B:B,거래처!D:D," ")</f>
        <v>309-06-23713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8" hidden="1">
      <c r="A2828" s="263">
        <v>2827</v>
      </c>
      <c r="C2828" s="256">
        <v>46044</v>
      </c>
      <c r="D2828" s="282" t="s">
        <v>1512</v>
      </c>
      <c r="E2828" s="261">
        <f>_xlfn.XLOOKUP(D2828,거래처!B:B,거래처!D:D," ")</f>
        <v>0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8" hidden="1">
      <c r="A2829" s="263">
        <v>2828</v>
      </c>
      <c r="C2829" s="256">
        <v>46044</v>
      </c>
      <c r="D2829" s="282" t="s">
        <v>1512</v>
      </c>
      <c r="E2829" s="261">
        <f>_xlfn.XLOOKUP(D2829,거래처!B:B,거래처!D:D," ")</f>
        <v>0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8" hidden="1">
      <c r="A2830" s="263">
        <v>2829</v>
      </c>
      <c r="C2830" s="256">
        <v>46044</v>
      </c>
      <c r="D2830" s="282" t="s">
        <v>1512</v>
      </c>
      <c r="E2830" s="261">
        <f>_xlfn.XLOOKUP(D2830,거래처!B:B,거래처!D:D," ")</f>
        <v>0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8" hidden="1">
      <c r="A2831" s="263">
        <v>2830</v>
      </c>
      <c r="C2831" s="256">
        <v>46044</v>
      </c>
      <c r="D2831" s="282" t="s">
        <v>1512</v>
      </c>
      <c r="E2831" s="261">
        <f>_xlfn.XLOOKUP(D2831,거래처!B:B,거래처!D:D," ")</f>
        <v>0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8" hidden="1">
      <c r="A2832" s="263">
        <v>2831</v>
      </c>
      <c r="C2832" s="256">
        <v>46044</v>
      </c>
      <c r="D2832" s="282" t="s">
        <v>1512</v>
      </c>
      <c r="E2832" s="261">
        <f>_xlfn.XLOOKUP(D2832,거래처!B:B,거래처!D:D," ")</f>
        <v>0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8" hidden="1">
      <c r="A2833" s="263">
        <v>2832</v>
      </c>
      <c r="C2833" s="256">
        <v>46044</v>
      </c>
      <c r="D2833" s="282" t="s">
        <v>1007</v>
      </c>
      <c r="E2833" s="261" t="str">
        <f>_xlfn.XLOOKUP(D2833,거래처!B:B,거래처!D:D," ")</f>
        <v>302-01-83388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8" hidden="1">
      <c r="A2834" s="263">
        <v>2833</v>
      </c>
      <c r="C2834" s="256">
        <v>46044</v>
      </c>
      <c r="D2834" s="282" t="s">
        <v>1007</v>
      </c>
      <c r="E2834" s="261" t="str">
        <f>_xlfn.XLOOKUP(D2834,거래처!B:B,거래처!D:D," ")</f>
        <v>302-01-83388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8" hidden="1">
      <c r="A2835" s="263">
        <v>2834</v>
      </c>
      <c r="C2835" s="256">
        <v>46044</v>
      </c>
      <c r="D2835" s="282" t="s">
        <v>1007</v>
      </c>
      <c r="E2835" s="261" t="str">
        <f>_xlfn.XLOOKUP(D2835,거래처!B:B,거래처!D:D," ")</f>
        <v>302-01-83388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8" hidden="1">
      <c r="A2836" s="263">
        <v>2835</v>
      </c>
      <c r="C2836" s="256">
        <v>46045</v>
      </c>
      <c r="D2836" s="282" t="s">
        <v>4156</v>
      </c>
      <c r="E2836" s="261" t="str">
        <f>_xlfn.XLOOKUP(D2836,거래처!B:B,거래처!D:D," ")</f>
        <v>383-27-01629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8" hidden="1">
      <c r="A2837" s="263">
        <v>2836</v>
      </c>
      <c r="C2837" s="256">
        <v>46045</v>
      </c>
      <c r="D2837" s="282" t="s">
        <v>1277</v>
      </c>
      <c r="E2837" s="261" t="str">
        <f>_xlfn.XLOOKUP(D2837,거래처!B:B,거래처!D:D," ")</f>
        <v>881-07-00034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8" hidden="1">
      <c r="A2838" s="263">
        <v>2837</v>
      </c>
      <c r="C2838" s="256">
        <v>46045</v>
      </c>
      <c r="D2838" s="282" t="s">
        <v>981</v>
      </c>
      <c r="E2838" s="261" t="str">
        <f>_xlfn.XLOOKUP(D2838,거래처!B:B,거래처!D:D," ")</f>
        <v>138-01-48780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8" hidden="1">
      <c r="A2839" s="263">
        <v>2838</v>
      </c>
      <c r="C2839" s="256">
        <v>46045</v>
      </c>
      <c r="D2839" s="282" t="s">
        <v>1010</v>
      </c>
      <c r="E2839" s="261" t="str">
        <f>_xlfn.XLOOKUP(D2839,거래처!B:B,거래처!D:D," ")</f>
        <v>488-12-01084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8" hidden="1">
      <c r="A2840" s="263">
        <v>2839</v>
      </c>
      <c r="C2840" s="256">
        <v>46045</v>
      </c>
      <c r="D2840" s="282" t="s">
        <v>1010</v>
      </c>
      <c r="E2840" s="261" t="str">
        <f>_xlfn.XLOOKUP(D2840,거래처!B:B,거래처!D:D," ")</f>
        <v>488-12-01084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8" hidden="1">
      <c r="A2841" s="263">
        <v>2840</v>
      </c>
      <c r="C2841" s="256">
        <v>46045</v>
      </c>
      <c r="D2841" s="282" t="s">
        <v>4157</v>
      </c>
      <c r="E2841" s="261" t="str">
        <f>_xlfn.XLOOKUP(D2841,거래처!B:B,거래처!D:D," ")</f>
        <v>148-03-00813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8" hidden="1">
      <c r="A2842" s="263">
        <v>2841</v>
      </c>
      <c r="C2842" s="256">
        <v>46045</v>
      </c>
      <c r="D2842" s="282" t="s">
        <v>4157</v>
      </c>
      <c r="E2842" s="261" t="str">
        <f>_xlfn.XLOOKUP(D2842,거래처!B:B,거래처!D:D," ")</f>
        <v>148-03-00813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8" hidden="1">
      <c r="A2843" s="263">
        <v>2842</v>
      </c>
      <c r="C2843" s="256">
        <v>46045</v>
      </c>
      <c r="D2843" s="282" t="s">
        <v>4156</v>
      </c>
      <c r="E2843" s="261" t="str">
        <f>_xlfn.XLOOKUP(D2843,거래처!B:B,거래처!D:D," ")</f>
        <v>383-27-01629</v>
      </c>
      <c r="G2843" s="282" t="s">
        <v>4167</v>
      </c>
      <c r="N2843" s="257">
        <v>-600000</v>
      </c>
      <c r="R2843" t="s">
        <v>5997</v>
      </c>
    </row>
    <row r="2844" spans="1:18" hidden="1">
      <c r="A2844" s="263">
        <v>2843</v>
      </c>
      <c r="C2844" s="256">
        <v>46045</v>
      </c>
      <c r="D2844" s="282" t="s">
        <v>1822</v>
      </c>
      <c r="E2844" s="261" t="str">
        <f>_xlfn.XLOOKUP(D2844,거래처!B:B,거래처!D:D," ")</f>
        <v>309-06-23713</v>
      </c>
      <c r="G2844" s="282" t="s">
        <v>4090</v>
      </c>
      <c r="N2844" s="257">
        <v>-1100000</v>
      </c>
      <c r="R2844" t="s">
        <v>5997</v>
      </c>
    </row>
    <row r="2845" spans="1:18" hidden="1">
      <c r="A2845" s="263">
        <v>2844</v>
      </c>
      <c r="C2845" s="256">
        <v>46045</v>
      </c>
      <c r="D2845" s="282" t="s">
        <v>1362</v>
      </c>
      <c r="E2845" s="261" t="str">
        <f>_xlfn.XLOOKUP(D2845,거래처!B:B,거래처!D:D," ")</f>
        <v>418-10-00781</v>
      </c>
      <c r="G2845" s="282" t="s">
        <v>3978</v>
      </c>
      <c r="N2845" s="257">
        <v>-1100000</v>
      </c>
      <c r="R2845" t="s">
        <v>5997</v>
      </c>
    </row>
    <row r="2846" spans="1:18" hidden="1">
      <c r="A2846" s="263">
        <v>2845</v>
      </c>
      <c r="C2846" s="256">
        <v>46045</v>
      </c>
      <c r="D2846" s="282" t="s">
        <v>1429</v>
      </c>
      <c r="E2846" s="261" t="str">
        <f>_xlfn.XLOOKUP(D2846,거래처!B:B,거래처!D:D," ")</f>
        <v>503-21-16291</v>
      </c>
      <c r="G2846" s="282" t="s">
        <v>4168</v>
      </c>
      <c r="N2846" s="257">
        <v>-2720000</v>
      </c>
      <c r="R2846" t="s">
        <v>5997</v>
      </c>
    </row>
    <row r="2847" spans="1:18" hidden="1">
      <c r="A2847" s="263">
        <v>2846</v>
      </c>
      <c r="C2847" s="256">
        <v>46045</v>
      </c>
      <c r="D2847" s="282" t="s">
        <v>3866</v>
      </c>
      <c r="E2847" s="261" t="str">
        <f>_xlfn.XLOOKUP(D2847,거래처!B:B,거래처!D:D," ")</f>
        <v>119-38-01209</v>
      </c>
      <c r="G2847" s="282" t="s">
        <v>4169</v>
      </c>
      <c r="N2847" s="257">
        <v>-400000</v>
      </c>
      <c r="R2847" t="s">
        <v>5997</v>
      </c>
    </row>
    <row r="2848" spans="1:18" hidden="1">
      <c r="A2848" s="263">
        <v>2847</v>
      </c>
      <c r="C2848" s="256">
        <v>46045</v>
      </c>
      <c r="D2848" s="282" t="s">
        <v>2719</v>
      </c>
      <c r="E2848" s="261" t="str">
        <f>_xlfn.XLOOKUP(D2848,거래처!B:B,거래처!D:D," ")</f>
        <v>619-15-56543</v>
      </c>
      <c r="G2848" s="282" t="s">
        <v>4170</v>
      </c>
      <c r="N2848" s="257">
        <v>-650000</v>
      </c>
      <c r="R2848" t="s">
        <v>5997</v>
      </c>
    </row>
    <row r="2849" spans="1:18" hidden="1">
      <c r="A2849" s="263">
        <v>2848</v>
      </c>
      <c r="C2849" s="256">
        <v>46045</v>
      </c>
      <c r="D2849" s="282" t="s">
        <v>3124</v>
      </c>
      <c r="E2849" s="261" t="str">
        <f>_xlfn.XLOOKUP(D2849,거래처!B:B,거래처!D:D," ")</f>
        <v>444-37-00623</v>
      </c>
      <c r="G2849" s="282" t="s">
        <v>3947</v>
      </c>
      <c r="N2849" s="257">
        <v>-250000</v>
      </c>
      <c r="R2849" t="s">
        <v>5997</v>
      </c>
    </row>
    <row r="2850" spans="1:18" hidden="1">
      <c r="A2850" s="263">
        <v>2849</v>
      </c>
      <c r="C2850" s="256">
        <v>46045</v>
      </c>
      <c r="D2850" s="282" t="s">
        <v>1010</v>
      </c>
      <c r="E2850" s="261" t="str">
        <f>_xlfn.XLOOKUP(D2850,거래처!B:B,거래처!D:D," ")</f>
        <v>488-12-01084</v>
      </c>
      <c r="G2850" s="282" t="s">
        <v>4171</v>
      </c>
      <c r="N2850" s="257">
        <v>-500000</v>
      </c>
      <c r="R2850" t="s">
        <v>5997</v>
      </c>
    </row>
    <row r="2851" spans="1:18" hidden="1">
      <c r="A2851" s="263">
        <v>2850</v>
      </c>
      <c r="C2851" s="256">
        <v>46045</v>
      </c>
      <c r="D2851" s="282" t="s">
        <v>3878</v>
      </c>
      <c r="E2851" s="261" t="str">
        <f>_xlfn.XLOOKUP(D2851,거래처!B:B,거래처!D:D," ")</f>
        <v>608-15-54172</v>
      </c>
      <c r="G2851" s="282" t="s">
        <v>2006</v>
      </c>
      <c r="N2851" s="257">
        <v>-2750000</v>
      </c>
      <c r="R2851" t="s">
        <v>5998</v>
      </c>
    </row>
    <row r="2852" spans="1:18" hidden="1">
      <c r="A2852" s="263">
        <v>2851</v>
      </c>
      <c r="C2852" s="256">
        <v>46045</v>
      </c>
      <c r="D2852" s="282" t="s">
        <v>2421</v>
      </c>
      <c r="E2852" s="261">
        <f>_xlfn.XLOOKUP(D2852,거래처!B:B,거래처!D:D," ")</f>
        <v>0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8" hidden="1">
      <c r="A2853" s="263">
        <v>2852</v>
      </c>
      <c r="C2853" s="256">
        <v>46045</v>
      </c>
      <c r="D2853" s="282" t="s">
        <v>2421</v>
      </c>
      <c r="E2853" s="261">
        <f>_xlfn.XLOOKUP(D2853,거래처!B:B,거래처!D:D," ")</f>
        <v>0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8" hidden="1">
      <c r="A2854" s="263">
        <v>2853</v>
      </c>
      <c r="C2854" s="256">
        <v>46046</v>
      </c>
      <c r="D2854" s="282" t="s">
        <v>2421</v>
      </c>
      <c r="E2854" s="261">
        <f>_xlfn.XLOOKUP(D2854,거래처!B:B,거래처!D:D," ")</f>
        <v>0</v>
      </c>
      <c r="G2854" s="282" t="s">
        <v>3759</v>
      </c>
      <c r="N2854" s="257">
        <v>-300000</v>
      </c>
      <c r="R2854" t="s">
        <v>5997</v>
      </c>
    </row>
    <row r="2855" spans="1:18" hidden="1">
      <c r="A2855" s="263">
        <v>2854</v>
      </c>
      <c r="C2855" s="256">
        <v>46046</v>
      </c>
      <c r="D2855" s="282" t="s">
        <v>1277</v>
      </c>
      <c r="E2855" s="261" t="str">
        <f>_xlfn.XLOOKUP(D2855,거래처!B:B,거래처!D:D," ")</f>
        <v>881-07-00034</v>
      </c>
      <c r="G2855" s="282" t="s">
        <v>3939</v>
      </c>
      <c r="N2855" s="257">
        <v>-1815000</v>
      </c>
      <c r="R2855" t="s">
        <v>5997</v>
      </c>
    </row>
    <row r="2856" spans="1:18" hidden="1">
      <c r="A2856" s="263">
        <v>2855</v>
      </c>
      <c r="C2856" s="256">
        <v>46046</v>
      </c>
      <c r="D2856" s="282" t="s">
        <v>1440</v>
      </c>
      <c r="E2856" s="261" t="str">
        <f>_xlfn.XLOOKUP(D2856,거래처!B:B,거래처!D:D," ")</f>
        <v>877-63-00588</v>
      </c>
      <c r="G2856" s="282" t="s">
        <v>4007</v>
      </c>
      <c r="N2856" s="257">
        <v>-150000</v>
      </c>
      <c r="R2856" t="s">
        <v>5997</v>
      </c>
    </row>
    <row r="2857" spans="1:18" hidden="1">
      <c r="A2857" s="263">
        <v>2856</v>
      </c>
      <c r="C2857" s="256">
        <v>46046</v>
      </c>
      <c r="D2857" s="282" t="s">
        <v>1456</v>
      </c>
      <c r="E2857" s="261" t="str">
        <f>_xlfn.XLOOKUP(D2857,거래처!B:B,거래처!D:D," ")</f>
        <v>363-59-00215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8" hidden="1">
      <c r="A2858" s="263">
        <v>2857</v>
      </c>
      <c r="C2858" s="256">
        <v>46048</v>
      </c>
      <c r="D2858" s="282" t="s">
        <v>1370</v>
      </c>
      <c r="E2858" s="261" t="str">
        <f>_xlfn.XLOOKUP(D2858,거래처!B:B,거래처!D:D," ")</f>
        <v>177-01-03420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8" hidden="1">
      <c r="A2859" s="263">
        <v>2858</v>
      </c>
      <c r="C2859" s="256">
        <v>46048</v>
      </c>
      <c r="D2859" s="282" t="s">
        <v>1370</v>
      </c>
      <c r="E2859" s="261" t="str">
        <f>_xlfn.XLOOKUP(D2859,거래처!B:B,거래처!D:D," ")</f>
        <v>177-01-03420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8" hidden="1">
      <c r="A2860" s="263">
        <v>2859</v>
      </c>
      <c r="C2860" s="256">
        <v>46048</v>
      </c>
      <c r="D2860" s="282" t="s">
        <v>1370</v>
      </c>
      <c r="E2860" s="261" t="str">
        <f>_xlfn.XLOOKUP(D2860,거래처!B:B,거래처!D:D," ")</f>
        <v>177-01-03420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8" hidden="1">
      <c r="A2861" s="263">
        <v>2860</v>
      </c>
      <c r="C2861" s="256">
        <v>46048</v>
      </c>
      <c r="D2861" s="282" t="s">
        <v>1370</v>
      </c>
      <c r="E2861" s="261" t="str">
        <f>_xlfn.XLOOKUP(D2861,거래처!B:B,거래처!D:D," ")</f>
        <v>177-01-03420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8" hidden="1">
      <c r="A2862" s="263">
        <v>2861</v>
      </c>
      <c r="C2862" s="256">
        <v>46048</v>
      </c>
      <c r="D2862" s="282" t="s">
        <v>1370</v>
      </c>
      <c r="E2862" s="261" t="str">
        <f>_xlfn.XLOOKUP(D2862,거래처!B:B,거래처!D:D," ")</f>
        <v>177-01-03420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8" hidden="1">
      <c r="A2863" s="263">
        <v>2862</v>
      </c>
      <c r="C2863" s="256">
        <v>46048</v>
      </c>
      <c r="D2863" s="282" t="s">
        <v>1849</v>
      </c>
      <c r="E2863" s="261" t="str">
        <f>_xlfn.XLOOKUP(D2863,거래처!B:B,거래처!D:D," ")</f>
        <v>894-39-00502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8" hidden="1">
      <c r="A2864" s="263">
        <v>2863</v>
      </c>
      <c r="C2864" s="256">
        <v>46048</v>
      </c>
      <c r="D2864" s="282" t="s">
        <v>1849</v>
      </c>
      <c r="E2864" s="261" t="str">
        <f>_xlfn.XLOOKUP(D2864,거래처!B:B,거래처!D:D," ")</f>
        <v>894-39-00502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8" hidden="1">
      <c r="A2865" s="263">
        <v>2864</v>
      </c>
      <c r="C2865" s="256">
        <v>46048</v>
      </c>
      <c r="D2865" s="282" t="s">
        <v>1370</v>
      </c>
      <c r="E2865" s="261" t="str">
        <f>_xlfn.XLOOKUP(D2865,거래처!B:B,거래처!D:D," ")</f>
        <v>177-01-03420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8" hidden="1">
      <c r="A2866" s="263">
        <v>2865</v>
      </c>
      <c r="C2866" s="256">
        <v>46048</v>
      </c>
      <c r="D2866" s="282" t="s">
        <v>1209</v>
      </c>
      <c r="E2866" s="261" t="str">
        <f>_xlfn.XLOOKUP(D2866,거래처!B:B,거래처!D:D," ")</f>
        <v>502-23-76820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8" hidden="1">
      <c r="A2867" s="263">
        <v>2866</v>
      </c>
      <c r="C2867" s="256">
        <v>46048</v>
      </c>
      <c r="D2867" s="282" t="s">
        <v>981</v>
      </c>
      <c r="E2867" s="261" t="str">
        <f>_xlfn.XLOOKUP(D2867,거래처!B:B,거래처!D:D," ")</f>
        <v>138-01-48780</v>
      </c>
      <c r="G2867" s="282" t="s">
        <v>4173</v>
      </c>
      <c r="N2867" s="257">
        <v>-715000</v>
      </c>
      <c r="R2867" t="s">
        <v>5997</v>
      </c>
    </row>
    <row r="2868" spans="1:18" hidden="1">
      <c r="A2868" s="263">
        <v>2867</v>
      </c>
      <c r="C2868" s="256">
        <v>46049</v>
      </c>
      <c r="D2868" s="282" t="s">
        <v>1525</v>
      </c>
      <c r="E2868" s="261" t="str">
        <f>_xlfn.XLOOKUP(D2868,거래처!B:B,거래처!D:D," ")</f>
        <v>196-87-02353</v>
      </c>
      <c r="G2868" s="282" t="s">
        <v>4018</v>
      </c>
      <c r="N2868" s="257">
        <v>-1870000</v>
      </c>
      <c r="R2868" t="s">
        <v>5997</v>
      </c>
    </row>
    <row r="2869" spans="1:18" hidden="1">
      <c r="A2869" s="263">
        <v>2868</v>
      </c>
      <c r="C2869" s="256">
        <v>46049</v>
      </c>
      <c r="D2869" s="282" t="s">
        <v>1045</v>
      </c>
      <c r="E2869" s="261" t="str">
        <f>_xlfn.XLOOKUP(D2869,거래처!B:B,거래처!D:D," ")</f>
        <v>621-19-34070</v>
      </c>
      <c r="G2869" s="282" t="s">
        <v>3739</v>
      </c>
      <c r="N2869" s="257">
        <v>-580000</v>
      </c>
      <c r="R2869" t="s">
        <v>5997</v>
      </c>
    </row>
    <row r="2870" spans="1:18" hidden="1">
      <c r="A2870" s="263">
        <v>2869</v>
      </c>
      <c r="C2870" s="256">
        <v>46049</v>
      </c>
      <c r="D2870" s="282" t="s">
        <v>2557</v>
      </c>
      <c r="E2870" s="261" t="str">
        <f>_xlfn.XLOOKUP(D2870,거래처!B:B,거래처!D:D," ")</f>
        <v>128-38-89285</v>
      </c>
      <c r="G2870" s="282" t="s">
        <v>3731</v>
      </c>
      <c r="N2870" s="257">
        <v>-1870000</v>
      </c>
      <c r="R2870" t="s">
        <v>5997</v>
      </c>
    </row>
    <row r="2871" spans="1:18" hidden="1">
      <c r="A2871" s="263">
        <v>2870</v>
      </c>
      <c r="C2871" s="256">
        <v>46049</v>
      </c>
      <c r="D2871" s="282" t="s">
        <v>1816</v>
      </c>
      <c r="E2871" s="261" t="str">
        <f>_xlfn.XLOOKUP(D2871,거래처!B:B,거래처!D:D," ")</f>
        <v>617-28-84743</v>
      </c>
      <c r="G2871" s="282" t="s">
        <v>4174</v>
      </c>
      <c r="N2871" s="257">
        <v>-1200000</v>
      </c>
      <c r="R2871" t="s">
        <v>5997</v>
      </c>
    </row>
    <row r="2872" spans="1:18" hidden="1">
      <c r="A2872" s="263">
        <v>2871</v>
      </c>
      <c r="C2872" s="256">
        <v>46049</v>
      </c>
      <c r="D2872" s="282" t="s">
        <v>4158</v>
      </c>
      <c r="E2872" s="261" t="str">
        <f>_xlfn.XLOOKUP(D2872,거래처!B:B,거래처!D:D," ")</f>
        <v>587-85-02308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8" hidden="1">
      <c r="A2873" s="263">
        <v>2872</v>
      </c>
      <c r="C2873" s="256">
        <v>46049</v>
      </c>
      <c r="D2873" s="282" t="s">
        <v>4158</v>
      </c>
      <c r="E2873" s="261" t="str">
        <f>_xlfn.XLOOKUP(D2873,거래처!B:B,거래처!D:D," ")</f>
        <v>587-85-02308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8" hidden="1">
      <c r="A2874" s="263">
        <v>2873</v>
      </c>
      <c r="C2874" s="256">
        <v>46049</v>
      </c>
      <c r="D2874" s="282" t="s">
        <v>4158</v>
      </c>
      <c r="E2874" s="261" t="str">
        <f>_xlfn.XLOOKUP(D2874,거래처!B:B,거래처!D:D," ")</f>
        <v>587-85-02308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8" hidden="1">
      <c r="A2875" s="263">
        <v>2874</v>
      </c>
      <c r="C2875" s="256">
        <v>46049</v>
      </c>
      <c r="D2875" s="282" t="s">
        <v>3882</v>
      </c>
      <c r="E2875" s="261" t="str">
        <f>_xlfn.XLOOKUP(D2875,거래처!B:B,거래처!D:D," ")</f>
        <v>205-01-87593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8" hidden="1">
      <c r="A2876" s="263">
        <v>2875</v>
      </c>
      <c r="C2876" s="256">
        <v>46049</v>
      </c>
      <c r="D2876" s="282" t="s">
        <v>3882</v>
      </c>
      <c r="E2876" s="261" t="str">
        <f>_xlfn.XLOOKUP(D2876,거래처!B:B,거래처!D:D," ")</f>
        <v>205-01-87593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8" hidden="1">
      <c r="A2877" s="263">
        <v>2876</v>
      </c>
      <c r="C2877" s="256">
        <v>46049</v>
      </c>
      <c r="D2877" s="282" t="s">
        <v>3882</v>
      </c>
      <c r="E2877" s="261" t="str">
        <f>_xlfn.XLOOKUP(D2877,거래처!B:B,거래처!D:D," ")</f>
        <v>205-01-87593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8" hidden="1">
      <c r="A2878" s="263">
        <v>2877</v>
      </c>
      <c r="C2878" s="256">
        <v>46049</v>
      </c>
      <c r="D2878" s="282" t="s">
        <v>2093</v>
      </c>
      <c r="E2878" s="261" t="str">
        <f>_xlfn.XLOOKUP(D2878,거래처!B:B,거래처!D:D," ")</f>
        <v>562-03-01527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8" hidden="1">
      <c r="A2879" s="263">
        <v>2878</v>
      </c>
      <c r="C2879" s="256">
        <v>46049</v>
      </c>
      <c r="D2879" s="282" t="s">
        <v>1277</v>
      </c>
      <c r="E2879" s="261" t="str">
        <f>_xlfn.XLOOKUP(D2879,거래처!B:B,거래처!D:D," ")</f>
        <v>881-07-00034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8" hidden="1">
      <c r="A2880" s="263">
        <v>2879</v>
      </c>
      <c r="C2880" s="256">
        <v>46049</v>
      </c>
      <c r="D2880" s="282" t="s">
        <v>1277</v>
      </c>
      <c r="E2880" s="261" t="str">
        <f>_xlfn.XLOOKUP(D2880,거래처!B:B,거래처!D:D," ")</f>
        <v>881-07-00034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8" hidden="1">
      <c r="A2881" s="263">
        <v>2880</v>
      </c>
      <c r="C2881" s="256">
        <v>46049</v>
      </c>
      <c r="D2881" s="282" t="s">
        <v>1512</v>
      </c>
      <c r="E2881" s="261">
        <f>_xlfn.XLOOKUP(D2881,거래처!B:B,거래처!D:D," ")</f>
        <v>0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8" hidden="1">
      <c r="A2882" s="263">
        <v>2881</v>
      </c>
      <c r="C2882" s="256">
        <v>46049</v>
      </c>
      <c r="D2882" s="282" t="s">
        <v>2675</v>
      </c>
      <c r="E2882" s="261" t="str">
        <f>_xlfn.XLOOKUP(D2882,거래처!B:B,거래처!D:D," ")</f>
        <v>204-09-46300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8" hidden="1">
      <c r="A2883" s="263">
        <v>2882</v>
      </c>
      <c r="C2883" s="256">
        <v>46049</v>
      </c>
      <c r="D2883" s="282" t="s">
        <v>4158</v>
      </c>
      <c r="E2883" s="261" t="str">
        <f>_xlfn.XLOOKUP(D2883,거래처!B:B,거래처!D:D," ")</f>
        <v>587-85-02308</v>
      </c>
      <c r="G2883" s="282" t="s">
        <v>4176</v>
      </c>
      <c r="N2883" s="257">
        <v>-2035000</v>
      </c>
      <c r="R2883" t="s">
        <v>5997</v>
      </c>
    </row>
    <row r="2884" spans="1:18" hidden="1">
      <c r="A2884" s="263">
        <v>2883</v>
      </c>
      <c r="C2884" s="256">
        <v>46049</v>
      </c>
      <c r="D2884" s="282" t="s">
        <v>3882</v>
      </c>
      <c r="E2884" s="261" t="str">
        <f>_xlfn.XLOOKUP(D2884,거래처!B:B,거래처!D:D," ")</f>
        <v>205-01-87593</v>
      </c>
      <c r="G2884" s="282" t="s">
        <v>4177</v>
      </c>
      <c r="N2884" s="257">
        <v>-1760000</v>
      </c>
      <c r="R2884" t="s">
        <v>5997</v>
      </c>
    </row>
    <row r="2885" spans="1:18" hidden="1">
      <c r="A2885" s="263">
        <v>2884</v>
      </c>
      <c r="C2885" s="256">
        <v>46049</v>
      </c>
      <c r="D2885" s="282" t="s">
        <v>4157</v>
      </c>
      <c r="E2885" s="261" t="str">
        <f>_xlfn.XLOOKUP(D2885,거래처!B:B,거래처!D:D," ")</f>
        <v>148-03-00813</v>
      </c>
      <c r="G2885" s="282" t="s">
        <v>4178</v>
      </c>
      <c r="N2885" s="257">
        <v>-350000</v>
      </c>
      <c r="R2885" t="s">
        <v>5997</v>
      </c>
    </row>
    <row r="2886" spans="1:18" hidden="1">
      <c r="A2886" s="263">
        <v>2885</v>
      </c>
      <c r="C2886" s="256">
        <v>46050</v>
      </c>
      <c r="D2886" s="282" t="s">
        <v>1277</v>
      </c>
      <c r="E2886" s="261" t="str">
        <f>_xlfn.XLOOKUP(D2886,거래처!B:B,거래처!D:D," ")</f>
        <v>881-07-00034</v>
      </c>
      <c r="G2886" s="282" t="s">
        <v>3939</v>
      </c>
      <c r="N2886" s="257">
        <v>-737000</v>
      </c>
      <c r="R2886" t="s">
        <v>5997</v>
      </c>
    </row>
    <row r="2887" spans="1:18" hidden="1">
      <c r="A2887" s="263">
        <v>2886</v>
      </c>
      <c r="C2887" s="256">
        <v>46051</v>
      </c>
      <c r="D2887" s="282" t="s">
        <v>1931</v>
      </c>
      <c r="E2887" s="261" t="str">
        <f>_xlfn.XLOOKUP(D2887,거래처!B:B,거래처!D:D," ")</f>
        <v>831-07-01474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8" hidden="1">
      <c r="A2888" s="263">
        <v>2887</v>
      </c>
      <c r="C2888" s="256">
        <v>46051</v>
      </c>
      <c r="D2888" s="282" t="s">
        <v>2493</v>
      </c>
      <c r="E2888" s="261" t="str">
        <f>_xlfn.XLOOKUP(D2888,거래처!B:B,거래처!D:D," ")</f>
        <v>416-04-31443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8" hidden="1">
      <c r="A2889" s="263">
        <v>2888</v>
      </c>
      <c r="B2889" s="307">
        <v>46057</v>
      </c>
      <c r="C2889" s="256">
        <v>46051</v>
      </c>
      <c r="D2889" s="282" t="s">
        <v>1370</v>
      </c>
      <c r="E2889" s="261" t="str">
        <f>_xlfn.XLOOKUP(D2889,거래처!B:B,거래처!D:D," ")</f>
        <v>177-01-03420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8" hidden="1">
      <c r="A2890" s="263">
        <v>2889</v>
      </c>
      <c r="C2890" s="256">
        <v>46051</v>
      </c>
      <c r="D2890" s="282" t="s">
        <v>1567</v>
      </c>
      <c r="E2890" s="261" t="str">
        <f>_xlfn.XLOOKUP(D2890,거래처!B:B,거래처!D:D," ")</f>
        <v>410-26-92600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8" hidden="1">
      <c r="A2891" s="263">
        <v>2890</v>
      </c>
      <c r="C2891" s="256">
        <v>46050</v>
      </c>
      <c r="D2891" s="282" t="s">
        <v>1551</v>
      </c>
      <c r="E2891" s="261" t="str">
        <f>_xlfn.XLOOKUP(D2891,거래처!B:B,거래처!D:D," ")</f>
        <v>503-07-45581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8" hidden="1">
      <c r="A2892" s="263">
        <v>2891</v>
      </c>
      <c r="C2892" s="256">
        <v>46050</v>
      </c>
      <c r="D2892" s="282" t="s">
        <v>1551</v>
      </c>
      <c r="E2892" s="261" t="str">
        <f>_xlfn.XLOOKUP(D2892,거래처!B:B,거래처!D:D," ")</f>
        <v>503-07-45581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8" hidden="1">
      <c r="A2893" s="263">
        <v>2892</v>
      </c>
      <c r="C2893" s="256">
        <v>46050</v>
      </c>
      <c r="D2893" s="282" t="s">
        <v>3855</v>
      </c>
      <c r="E2893" s="261" t="str">
        <f>_xlfn.XLOOKUP(D2893,거래처!B:B,거래처!D:D," ")</f>
        <v>501-27-91957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8" hidden="1">
      <c r="A2894" s="263">
        <v>2893</v>
      </c>
      <c r="C2894" s="256">
        <v>46050</v>
      </c>
      <c r="D2894" s="282" t="s">
        <v>3855</v>
      </c>
      <c r="E2894" s="261" t="str">
        <f>_xlfn.XLOOKUP(D2894,거래처!B:B,거래처!D:D," ")</f>
        <v>501-27-91957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8" hidden="1">
      <c r="A2895" s="263">
        <v>2894</v>
      </c>
      <c r="C2895" s="256">
        <v>46052</v>
      </c>
      <c r="D2895" s="282" t="s">
        <v>1931</v>
      </c>
      <c r="E2895" s="261" t="str">
        <f>_xlfn.XLOOKUP(D2895,거래처!B:B,거래처!D:D," ")</f>
        <v>831-07-01474</v>
      </c>
      <c r="G2895" s="282" t="s">
        <v>4083</v>
      </c>
      <c r="N2895" s="257">
        <v>-1600000</v>
      </c>
      <c r="R2895" t="s">
        <v>5997</v>
      </c>
    </row>
    <row r="2896" spans="1:18" hidden="1">
      <c r="A2896" s="263">
        <v>2895</v>
      </c>
      <c r="C2896" s="256">
        <v>46052</v>
      </c>
      <c r="D2896" s="282" t="s">
        <v>3854</v>
      </c>
      <c r="E2896" s="261" t="str">
        <f>_xlfn.XLOOKUP(D2896,거래처!B:B,거래처!D:D," ")</f>
        <v>549-86-00945</v>
      </c>
      <c r="G2896" s="282" t="s">
        <v>4273</v>
      </c>
      <c r="N2896" s="257">
        <v>-440000</v>
      </c>
      <c r="R2896" t="s">
        <v>5997</v>
      </c>
    </row>
    <row r="2897" spans="1:18" hidden="1">
      <c r="A2897" s="263">
        <v>2896</v>
      </c>
      <c r="C2897" s="256">
        <v>46052</v>
      </c>
      <c r="D2897" s="282" t="s">
        <v>1209</v>
      </c>
      <c r="E2897" s="261" t="str">
        <f>_xlfn.XLOOKUP(D2897,거래처!B:B,거래처!D:D," ")</f>
        <v>502-23-76820</v>
      </c>
      <c r="G2897" s="282" t="s">
        <v>3969</v>
      </c>
      <c r="N2897" s="257">
        <v>-1430000</v>
      </c>
      <c r="R2897" t="s">
        <v>5997</v>
      </c>
    </row>
    <row r="2898" spans="1:18" hidden="1">
      <c r="A2898" s="263">
        <v>2897</v>
      </c>
      <c r="C2898" s="256">
        <v>46052</v>
      </c>
      <c r="D2898" s="282" t="s">
        <v>2675</v>
      </c>
      <c r="E2898" s="261" t="str">
        <f>_xlfn.XLOOKUP(D2898,거래처!B:B,거래처!D:D," ")</f>
        <v>204-09-46300</v>
      </c>
      <c r="G2898" s="282" t="s">
        <v>3625</v>
      </c>
      <c r="N2898" s="257">
        <v>-1500000</v>
      </c>
      <c r="R2898" t="s">
        <v>5997</v>
      </c>
    </row>
    <row r="2899" spans="1:18" hidden="1">
      <c r="A2899" s="263">
        <v>2898</v>
      </c>
      <c r="C2899" s="256">
        <v>46052</v>
      </c>
      <c r="D2899" s="282" t="s">
        <v>1288</v>
      </c>
      <c r="E2899" s="261" t="str">
        <f>_xlfn.XLOOKUP(D2899,거래처!B:B,거래처!D:D," ")</f>
        <v>408-33-91630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8" hidden="1">
      <c r="A2900" s="263">
        <v>2899</v>
      </c>
      <c r="C2900" s="256">
        <v>46052</v>
      </c>
      <c r="D2900" s="282" t="s">
        <v>1680</v>
      </c>
      <c r="E2900" s="261" t="str">
        <f>_xlfn.XLOOKUP(D2900,거래처!B:B,거래처!D:D," ")</f>
        <v>848-34-00917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8" hidden="1">
      <c r="A2901" s="263">
        <v>2900</v>
      </c>
      <c r="C2901" s="256">
        <v>46052</v>
      </c>
      <c r="D2901" s="282" t="s">
        <v>2348</v>
      </c>
      <c r="E2901" s="261" t="str">
        <f>_xlfn.XLOOKUP(D2901,거래처!B:B,거래처!D:D," ")</f>
        <v>552-86-02615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8" hidden="1">
      <c r="A2902" s="263">
        <v>2901</v>
      </c>
      <c r="C2902" s="256">
        <v>46052</v>
      </c>
      <c r="D2902" s="282" t="s">
        <v>2844</v>
      </c>
      <c r="E2902" s="261" t="str">
        <f>_xlfn.XLOOKUP(D2902,거래처!B:B,거래처!D:D," ")</f>
        <v>229-03-74690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8" hidden="1">
      <c r="A2903" s="263">
        <v>2902</v>
      </c>
      <c r="C2903" s="256">
        <v>46052</v>
      </c>
      <c r="D2903" s="282" t="s">
        <v>2675</v>
      </c>
      <c r="E2903" s="261" t="str">
        <f>_xlfn.XLOOKUP(D2903,거래처!B:B,거래처!D:D," ")</f>
        <v>204-09-46300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8" hidden="1">
      <c r="A2904" s="263">
        <v>2903</v>
      </c>
      <c r="C2904" s="256">
        <v>46052</v>
      </c>
      <c r="D2904" s="282" t="s">
        <v>2637</v>
      </c>
      <c r="E2904" s="261" t="str">
        <f>_xlfn.XLOOKUP(D2904,거래처!B:B,거래처!D:D," ")</f>
        <v>214-30-06027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8" hidden="1">
      <c r="A2905" s="263">
        <v>2904</v>
      </c>
      <c r="C2905" s="256">
        <v>46052</v>
      </c>
      <c r="D2905" s="282" t="s">
        <v>2637</v>
      </c>
      <c r="E2905" s="261" t="str">
        <f>_xlfn.XLOOKUP(D2905,거래처!B:B,거래처!D:D," ")</f>
        <v>214-30-06027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8" hidden="1">
      <c r="A2906" s="263">
        <v>2905</v>
      </c>
      <c r="C2906" s="256">
        <v>46052</v>
      </c>
      <c r="D2906" s="282" t="s">
        <v>2637</v>
      </c>
      <c r="E2906" s="261" t="str">
        <f>_xlfn.XLOOKUP(D2906,거래처!B:B,거래처!D:D," ")</f>
        <v>214-30-06027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8" hidden="1">
      <c r="A2907" s="263">
        <v>2906</v>
      </c>
      <c r="C2907" s="256">
        <v>46052</v>
      </c>
      <c r="D2907" s="282" t="s">
        <v>1425</v>
      </c>
      <c r="E2907" s="261" t="str">
        <f>_xlfn.XLOOKUP(D2907,거래처!B:B,거래처!D:D," ")</f>
        <v>324-46-00336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8" hidden="1">
      <c r="A2908" s="263">
        <v>2907</v>
      </c>
      <c r="C2908" s="256">
        <v>46052</v>
      </c>
      <c r="D2908" s="282" t="s">
        <v>1425</v>
      </c>
      <c r="E2908" s="261" t="str">
        <f>_xlfn.XLOOKUP(D2908,거래처!B:B,거래처!D:D," ")</f>
        <v>324-46-00336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8" hidden="1">
      <c r="A2909" s="263">
        <v>2908</v>
      </c>
      <c r="C2909" s="256">
        <v>46052</v>
      </c>
      <c r="D2909" s="282" t="s">
        <v>1849</v>
      </c>
      <c r="E2909" s="261" t="str">
        <f>_xlfn.XLOOKUP(D2909,거래처!B:B,거래처!D:D," ")</f>
        <v>894-39-00502</v>
      </c>
      <c r="G2909" s="282" t="s">
        <v>3955</v>
      </c>
      <c r="N2909" s="257">
        <v>-2750000</v>
      </c>
      <c r="R2909" t="s">
        <v>5997</v>
      </c>
    </row>
    <row r="2910" spans="1:18" hidden="1">
      <c r="A2910" s="263">
        <v>2909</v>
      </c>
      <c r="C2910" s="256">
        <v>46053</v>
      </c>
      <c r="D2910" s="282" t="s">
        <v>1525</v>
      </c>
      <c r="E2910" s="261" t="str">
        <f>_xlfn.XLOOKUP(D2910,거래처!B:B,거래처!D:D," ")</f>
        <v>196-87-02353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8" hidden="1">
      <c r="A2911" s="263">
        <v>2910</v>
      </c>
      <c r="C2911" s="256">
        <v>46053</v>
      </c>
      <c r="D2911" s="282" t="s">
        <v>2348</v>
      </c>
      <c r="E2911" s="261" t="str">
        <f>_xlfn.XLOOKUP(D2911,거래처!B:B,거래처!D:D," ")</f>
        <v>552-86-02615</v>
      </c>
      <c r="G2911" s="282" t="s">
        <v>4277</v>
      </c>
      <c r="N2911" s="257">
        <v>-1540000</v>
      </c>
      <c r="R2911" t="s">
        <v>5997</v>
      </c>
    </row>
    <row r="2912" spans="1:18" hidden="1">
      <c r="A2912" s="263">
        <v>2911</v>
      </c>
      <c r="C2912" s="256">
        <v>46053</v>
      </c>
      <c r="D2912" s="282" t="s">
        <v>1007</v>
      </c>
      <c r="E2912" s="261" t="str">
        <f>_xlfn.XLOOKUP(D2912,거래처!B:B,거래처!D:D," ")</f>
        <v>302-01-83388</v>
      </c>
      <c r="G2912" s="282" t="s">
        <v>3707</v>
      </c>
      <c r="N2912" s="257">
        <v>-2035000</v>
      </c>
      <c r="R2912" t="s">
        <v>5997</v>
      </c>
    </row>
    <row r="2913" spans="1:18" hidden="1">
      <c r="A2913" s="263">
        <v>2912</v>
      </c>
      <c r="C2913" s="256">
        <v>46053</v>
      </c>
      <c r="D2913" s="282" t="s">
        <v>1344</v>
      </c>
      <c r="E2913" s="261" t="str">
        <f>_xlfn.XLOOKUP(D2913,거래처!B:B,거래처!D:D," ")</f>
        <v>510-03-85884</v>
      </c>
      <c r="G2913" s="282" t="s">
        <v>4061</v>
      </c>
      <c r="N2913" s="257">
        <v>-450000</v>
      </c>
      <c r="R2913" t="s">
        <v>5997</v>
      </c>
    </row>
    <row r="2914" spans="1:18" hidden="1">
      <c r="A2914" s="263">
        <v>2913</v>
      </c>
      <c r="C2914" s="256">
        <v>46053</v>
      </c>
      <c r="D2914" s="282" t="s">
        <v>1456</v>
      </c>
      <c r="E2914" s="261" t="str">
        <f>_xlfn.XLOOKUP(D2914,거래처!B:B,거래처!D:D," ")</f>
        <v>363-59-00215</v>
      </c>
      <c r="G2914" s="282" t="s">
        <v>4278</v>
      </c>
      <c r="N2914" s="257">
        <v>-450000</v>
      </c>
      <c r="R2914" t="s">
        <v>5997</v>
      </c>
    </row>
    <row r="2915" spans="1:18" hidden="1">
      <c r="A2915" s="263">
        <v>2914</v>
      </c>
      <c r="C2915" s="256">
        <v>46053</v>
      </c>
      <c r="D2915" s="282" t="s">
        <v>2493</v>
      </c>
      <c r="E2915" s="261" t="str">
        <f>_xlfn.XLOOKUP(D2915,거래처!B:B,거래처!D:D," ")</f>
        <v>416-04-31443</v>
      </c>
      <c r="G2915" s="282" t="s">
        <v>4279</v>
      </c>
      <c r="N2915" s="257">
        <v>-450000</v>
      </c>
      <c r="R2915" t="s">
        <v>5997</v>
      </c>
    </row>
    <row r="2916" spans="1:18" hidden="1">
      <c r="A2916" s="263">
        <v>2915</v>
      </c>
      <c r="C2916" s="256">
        <v>46053</v>
      </c>
      <c r="D2916" s="282" t="s">
        <v>2836</v>
      </c>
      <c r="E2916" s="261" t="str">
        <f>_xlfn.XLOOKUP(D2916,거래처!B:B,거래처!D:D," ")</f>
        <v>140-06-64605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8" hidden="1">
      <c r="A2917" s="263">
        <v>2916</v>
      </c>
      <c r="C2917" s="256">
        <v>46053</v>
      </c>
      <c r="D2917" s="282" t="s">
        <v>1548</v>
      </c>
      <c r="E2917" s="261" t="str">
        <f>_xlfn.XLOOKUP(D2917,거래처!B:B,거래처!D:D," ")</f>
        <v>416-09-29452</v>
      </c>
      <c r="G2917" s="282" t="s">
        <v>4009</v>
      </c>
      <c r="N2917" s="257">
        <v>-737000</v>
      </c>
      <c r="R2917" t="s">
        <v>5997</v>
      </c>
    </row>
    <row r="2918" spans="1:18" hidden="1">
      <c r="A2918" s="263">
        <v>4390</v>
      </c>
      <c r="B2918" s="58">
        <v>204</v>
      </c>
      <c r="C2918" s="256">
        <v>46200</v>
      </c>
      <c r="D2918" s="282" t="s">
        <v>5995</v>
      </c>
      <c r="E2918" s="261" t="str">
        <f>_xlfn.XLOOKUP(D2918,거래처!B:B,거래처!D:D," ")</f>
        <v>408-33-91630</v>
      </c>
      <c r="G2918" s="282" t="s">
        <v>5996</v>
      </c>
      <c r="I2918" s="257">
        <v>850000</v>
      </c>
      <c r="J2918" s="261">
        <v>1</v>
      </c>
      <c r="M2918" s="257">
        <v>850000</v>
      </c>
    </row>
    <row r="2919" spans="1:18" hidden="1">
      <c r="A2919" s="263">
        <v>2918</v>
      </c>
      <c r="C2919" s="256">
        <v>46055</v>
      </c>
      <c r="D2919" s="282" t="s">
        <v>1680</v>
      </c>
      <c r="E2919" s="261" t="str">
        <f>_xlfn.XLOOKUP(D2919,거래처!B:B,거래처!D:D," ")</f>
        <v>848-34-00917</v>
      </c>
      <c r="G2919" s="282" t="s">
        <v>4280</v>
      </c>
      <c r="N2919" s="257">
        <v>-2350000</v>
      </c>
      <c r="R2919" t="s">
        <v>5997</v>
      </c>
    </row>
    <row r="2920" spans="1:18" hidden="1">
      <c r="A2920" s="263">
        <v>2919</v>
      </c>
      <c r="C2920" s="256">
        <v>46055</v>
      </c>
      <c r="D2920" s="282" t="s">
        <v>1370</v>
      </c>
      <c r="E2920" s="261" t="str">
        <f>_xlfn.XLOOKUP(D2920,거래처!B:B,거래처!D:D," ")</f>
        <v>177-01-03420</v>
      </c>
      <c r="G2920" s="282" t="s">
        <v>3673</v>
      </c>
      <c r="N2920" s="257">
        <v>-8215000</v>
      </c>
      <c r="R2920" t="s">
        <v>5997</v>
      </c>
    </row>
    <row r="2921" spans="1:18" hidden="1">
      <c r="A2921" s="263">
        <v>2920</v>
      </c>
      <c r="C2921" s="256">
        <v>46055</v>
      </c>
      <c r="D2921" s="282" t="s">
        <v>1512</v>
      </c>
      <c r="E2921" s="261">
        <f>_xlfn.XLOOKUP(D2921,거래처!B:B,거래처!D:D," ")</f>
        <v>0</v>
      </c>
      <c r="G2921" s="282" t="s">
        <v>3675</v>
      </c>
      <c r="N2921" s="257">
        <v>-1345000</v>
      </c>
      <c r="R2921" t="s">
        <v>5997</v>
      </c>
    </row>
    <row r="2922" spans="1:18" hidden="1">
      <c r="A2922" s="263">
        <v>2921</v>
      </c>
      <c r="C2922" s="256">
        <v>46055</v>
      </c>
      <c r="D2922" s="282" t="s">
        <v>1567</v>
      </c>
      <c r="E2922" s="261" t="str">
        <f>_xlfn.XLOOKUP(D2922,거래처!B:B,거래처!D:D," ")</f>
        <v>410-26-92600</v>
      </c>
      <c r="G2922" s="282" t="s">
        <v>3994</v>
      </c>
      <c r="N2922" s="257">
        <v>-300000</v>
      </c>
      <c r="R2922" t="s">
        <v>5997</v>
      </c>
    </row>
    <row r="2923" spans="1:18" hidden="1">
      <c r="A2923" s="263">
        <v>2922</v>
      </c>
      <c r="C2923" s="256">
        <v>46055</v>
      </c>
      <c r="D2923" s="282" t="s">
        <v>1747</v>
      </c>
      <c r="E2923" s="261" t="str">
        <f>_xlfn.XLOOKUP(D2923,거래처!B:B,거래처!D:D," ")</f>
        <v>609-23-97505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8" hidden="1">
      <c r="A2924" s="263">
        <v>2923</v>
      </c>
      <c r="C2924" s="256">
        <v>46055</v>
      </c>
      <c r="D2924" s="282" t="s">
        <v>1747</v>
      </c>
      <c r="E2924" s="261" t="str">
        <f>_xlfn.XLOOKUP(D2924,거래처!B:B,거래처!D:D," ")</f>
        <v>609-23-97505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8" hidden="1">
      <c r="A2925" s="263">
        <v>2924</v>
      </c>
      <c r="C2925" s="256">
        <v>46055</v>
      </c>
      <c r="D2925" s="282" t="s">
        <v>1277</v>
      </c>
      <c r="E2925" s="261" t="str">
        <f>_xlfn.XLOOKUP(D2925,거래처!B:B,거래처!D:D," ")</f>
        <v>881-07-00034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8" hidden="1">
      <c r="A2926" s="263">
        <v>2925</v>
      </c>
      <c r="C2926" s="256">
        <v>46055</v>
      </c>
      <c r="D2926" s="282" t="s">
        <v>1802</v>
      </c>
      <c r="E2926" s="261" t="str">
        <f>_xlfn.XLOOKUP(D2926,거래처!B:B,거래처!D:D," ")</f>
        <v>514-13-78458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8" hidden="1">
      <c r="A2927" s="263">
        <v>2926</v>
      </c>
      <c r="C2927" s="256">
        <v>46055</v>
      </c>
      <c r="D2927" s="282" t="s">
        <v>1802</v>
      </c>
      <c r="E2927" s="261" t="str">
        <f>_xlfn.XLOOKUP(D2927,거래처!B:B,거래처!D:D," ")</f>
        <v>514-13-78458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8" hidden="1">
      <c r="A2928" s="263">
        <v>2927</v>
      </c>
      <c r="C2928" s="256">
        <v>46055</v>
      </c>
      <c r="D2928" s="282" t="s">
        <v>1802</v>
      </c>
      <c r="E2928" s="261" t="str">
        <f>_xlfn.XLOOKUP(D2928,거래처!B:B,거래처!D:D," ")</f>
        <v>514-13-78458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8" hidden="1">
      <c r="A2929" s="263">
        <v>2928</v>
      </c>
      <c r="C2929" s="256">
        <v>46055</v>
      </c>
      <c r="D2929" s="282" t="s">
        <v>2096</v>
      </c>
      <c r="E2929" s="261" t="str">
        <f>_xlfn.XLOOKUP(D2929,거래처!B:B,거래처!D:D," ")</f>
        <v>455-19-00065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8" hidden="1">
      <c r="A2930" s="263">
        <v>2929</v>
      </c>
      <c r="C2930" s="256">
        <v>46055</v>
      </c>
      <c r="D2930" s="282" t="s">
        <v>2714</v>
      </c>
      <c r="E2930" s="261" t="str">
        <f>_xlfn.XLOOKUP(D2930,거래처!B:B,거래처!D:D," ")</f>
        <v>118-10-18095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8" hidden="1">
      <c r="A2931" s="263">
        <v>2930</v>
      </c>
      <c r="C2931" s="256">
        <v>46055</v>
      </c>
      <c r="D2931" s="282" t="s">
        <v>1045</v>
      </c>
      <c r="E2931" s="261" t="str">
        <f>_xlfn.XLOOKUP(D2931,거래처!B:B,거래처!D:D," ")</f>
        <v>621-19-34070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8" hidden="1">
      <c r="A2932" s="263">
        <v>2931</v>
      </c>
      <c r="C2932" s="256">
        <v>46056</v>
      </c>
      <c r="D2932" s="282" t="s">
        <v>1680</v>
      </c>
      <c r="E2932" s="261" t="str">
        <f>_xlfn.XLOOKUP(D2932,거래처!B:B,거래처!D:D," ")</f>
        <v>848-34-00917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8" hidden="1">
      <c r="A2933" s="263">
        <v>2932</v>
      </c>
      <c r="C2933" s="256">
        <v>46056</v>
      </c>
      <c r="D2933" s="282" t="s">
        <v>1551</v>
      </c>
      <c r="E2933" s="261" t="str">
        <f>_xlfn.XLOOKUP(D2933,거래처!B:B,거래처!D:D," ")</f>
        <v>503-07-45581</v>
      </c>
      <c r="G2933" s="282" t="s">
        <v>3908</v>
      </c>
      <c r="N2933" s="257">
        <v>-5000000</v>
      </c>
    </row>
    <row r="2934" spans="1:18" hidden="1">
      <c r="A2934" s="263">
        <v>2933</v>
      </c>
      <c r="C2934" s="256">
        <v>46056</v>
      </c>
      <c r="D2934" s="282" t="s">
        <v>1131</v>
      </c>
      <c r="E2934" s="261">
        <f>_xlfn.XLOOKUP(D2934,거래처!B:B,거래처!D:D," ")</f>
        <v>0</v>
      </c>
      <c r="G2934" s="282" t="s">
        <v>3943</v>
      </c>
      <c r="N2934" s="257">
        <v>-1507000</v>
      </c>
    </row>
    <row r="2935" spans="1:18" hidden="1">
      <c r="A2935" s="263">
        <v>2934</v>
      </c>
      <c r="C2935" s="256">
        <v>46056</v>
      </c>
      <c r="D2935" s="282" t="s">
        <v>1277</v>
      </c>
      <c r="E2935" s="261" t="str">
        <f>_xlfn.XLOOKUP(D2935,거래처!B:B,거래처!D:D," ")</f>
        <v>881-07-00034</v>
      </c>
      <c r="G2935" s="282" t="s">
        <v>3939</v>
      </c>
      <c r="N2935" s="257">
        <v>-550000</v>
      </c>
    </row>
    <row r="2936" spans="1:18" hidden="1">
      <c r="A2936" s="263">
        <v>2935</v>
      </c>
      <c r="C2936" s="256">
        <v>46056</v>
      </c>
      <c r="D2936" s="282" t="s">
        <v>2799</v>
      </c>
      <c r="E2936" s="261" t="str">
        <f>_xlfn.XLOOKUP(D2936,거래처!B:B,거래처!D:D," ")</f>
        <v>140-06-64605</v>
      </c>
      <c r="G2936" s="282" t="s">
        <v>3956</v>
      </c>
      <c r="N2936" s="257">
        <v>-275000</v>
      </c>
      <c r="R2936" t="s">
        <v>5997</v>
      </c>
    </row>
    <row r="2937" spans="1:18" hidden="1">
      <c r="A2937" s="263">
        <v>2936</v>
      </c>
      <c r="C2937" s="256">
        <v>46056</v>
      </c>
      <c r="D2937" s="282" t="s">
        <v>2637</v>
      </c>
      <c r="E2937" s="261" t="str">
        <f>_xlfn.XLOOKUP(D2937,거래처!B:B,거래처!D:D," ")</f>
        <v>214-30-06027</v>
      </c>
      <c r="G2937" s="282" t="s">
        <v>3935</v>
      </c>
      <c r="N2937" s="257">
        <v>-632000</v>
      </c>
      <c r="R2937" t="s">
        <v>5997</v>
      </c>
    </row>
    <row r="2938" spans="1:18" hidden="1">
      <c r="A2938" s="263">
        <v>2937</v>
      </c>
      <c r="C2938" s="256">
        <v>46056</v>
      </c>
      <c r="D2938" s="282" t="s">
        <v>2096</v>
      </c>
      <c r="E2938" s="261" t="str">
        <f>_xlfn.XLOOKUP(D2938,거래처!B:B,거래처!D:D," ")</f>
        <v>455-19-00065</v>
      </c>
      <c r="G2938" s="282" t="s">
        <v>4283</v>
      </c>
      <c r="N2938" s="257">
        <v>-450000</v>
      </c>
      <c r="R2938" t="s">
        <v>5997</v>
      </c>
    </row>
    <row r="2939" spans="1:18" hidden="1">
      <c r="A2939" s="263">
        <v>2938</v>
      </c>
      <c r="C2939" s="256">
        <v>46057</v>
      </c>
      <c r="D2939" s="282" t="s">
        <v>2675</v>
      </c>
      <c r="E2939" s="261" t="str">
        <f>_xlfn.XLOOKUP(D2939,거래처!B:B,거래처!D:D," ")</f>
        <v>204-09-46300</v>
      </c>
      <c r="G2939" s="282" t="s">
        <v>4284</v>
      </c>
      <c r="N2939" s="257">
        <v>-1000000</v>
      </c>
      <c r="R2939" t="s">
        <v>5997</v>
      </c>
    </row>
    <row r="2940" spans="1:18" hidden="1">
      <c r="A2940" s="263">
        <v>2939</v>
      </c>
      <c r="C2940" s="256">
        <v>46057</v>
      </c>
      <c r="D2940" s="282" t="s">
        <v>3191</v>
      </c>
      <c r="E2940" s="261" t="str">
        <f>_xlfn.XLOOKUP(D2940,거래처!B:B,거래처!D:D," ")</f>
        <v>148-16-01826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8" hidden="1">
      <c r="A2941" s="263">
        <v>2940</v>
      </c>
      <c r="C2941" s="256">
        <v>46057</v>
      </c>
      <c r="D2941" s="282" t="s">
        <v>3872</v>
      </c>
      <c r="E2941" s="261" t="str">
        <f>_xlfn.XLOOKUP(D2941,거래처!B:B,거래처!D:D," ")</f>
        <v>502-46-31614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8" hidden="1">
      <c r="A2942" s="263">
        <v>2941</v>
      </c>
      <c r="C2942" s="256">
        <v>46057</v>
      </c>
      <c r="D2942" s="282" t="s">
        <v>1525</v>
      </c>
      <c r="E2942" s="261" t="str">
        <f>_xlfn.XLOOKUP(D2942,거래처!B:B,거래처!D:D," ")</f>
        <v>196-87-02353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8" hidden="1">
      <c r="A2943" s="263">
        <v>2942</v>
      </c>
      <c r="C2943" s="256">
        <v>46057</v>
      </c>
      <c r="D2943" s="282" t="s">
        <v>1551</v>
      </c>
      <c r="E2943" s="261" t="str">
        <f>_xlfn.XLOOKUP(D2943,거래처!B:B,거래처!D:D," ")</f>
        <v>503-07-45581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8" hidden="1">
      <c r="A2944" s="263">
        <v>2943</v>
      </c>
      <c r="C2944" s="256">
        <v>46057</v>
      </c>
      <c r="D2944" s="282" t="s">
        <v>1370</v>
      </c>
      <c r="E2944" s="261" t="str">
        <f>_xlfn.XLOOKUP(D2944,거래처!B:B,거래처!D:D," ")</f>
        <v>177-01-03420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8" hidden="1">
      <c r="A2945" s="263">
        <v>2944</v>
      </c>
      <c r="C2945" s="256">
        <v>46057</v>
      </c>
      <c r="D2945" s="282" t="s">
        <v>1370</v>
      </c>
      <c r="E2945" s="261" t="str">
        <f>_xlfn.XLOOKUP(D2945,거래처!B:B,거래처!D:D," ")</f>
        <v>177-01-03420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8" hidden="1">
      <c r="A2946" s="263">
        <v>2945</v>
      </c>
      <c r="C2946" s="256">
        <v>46057</v>
      </c>
      <c r="D2946" s="282" t="s">
        <v>1802</v>
      </c>
      <c r="E2946" s="261" t="str">
        <f>_xlfn.XLOOKUP(D2946,거래처!B:B,거래처!D:D," ")</f>
        <v>514-13-78458</v>
      </c>
      <c r="G2946" s="282" t="s">
        <v>4285</v>
      </c>
      <c r="N2946" s="257">
        <v>-1680000</v>
      </c>
      <c r="R2946" t="s">
        <v>5997</v>
      </c>
    </row>
    <row r="2947" spans="1:18" hidden="1">
      <c r="A2947" s="263">
        <v>2946</v>
      </c>
      <c r="C2947" s="256">
        <v>46057</v>
      </c>
      <c r="D2947" s="282" t="s">
        <v>1413</v>
      </c>
      <c r="E2947" s="261" t="str">
        <f>_xlfn.XLOOKUP(D2947,거래처!B:B,거래처!D:D," ")</f>
        <v>195-18-00360</v>
      </c>
      <c r="G2947" s="282" t="s">
        <v>4286</v>
      </c>
      <c r="N2947" s="257">
        <v>-500000</v>
      </c>
      <c r="R2947" t="s">
        <v>5997</v>
      </c>
    </row>
    <row r="2948" spans="1:18" hidden="1">
      <c r="A2948" s="263">
        <v>2947</v>
      </c>
      <c r="C2948" s="256">
        <v>46058</v>
      </c>
      <c r="D2948" s="282" t="s">
        <v>1045</v>
      </c>
      <c r="E2948" s="261" t="str">
        <f>_xlfn.XLOOKUP(D2948,거래처!B:B,거래처!D:D," ")</f>
        <v>621-19-34070</v>
      </c>
      <c r="G2948" s="282" t="s">
        <v>3739</v>
      </c>
      <c r="N2948" s="257">
        <v>-2100000</v>
      </c>
      <c r="R2948" t="s">
        <v>5997</v>
      </c>
    </row>
    <row r="2949" spans="1:18" hidden="1">
      <c r="A2949" s="263">
        <v>2948</v>
      </c>
      <c r="C2949" s="256">
        <v>46058</v>
      </c>
      <c r="D2949" s="282" t="s">
        <v>1931</v>
      </c>
      <c r="E2949" s="261" t="str">
        <f>_xlfn.XLOOKUP(D2949,거래처!B:B,거래처!D:D," ")</f>
        <v>831-07-01474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8" hidden="1">
      <c r="A2950" s="263">
        <v>2949</v>
      </c>
      <c r="C2950" s="256">
        <v>46058</v>
      </c>
      <c r="D2950" s="282" t="s">
        <v>3040</v>
      </c>
      <c r="E2950" s="261" t="str">
        <f>_xlfn.XLOOKUP(D2950,거래처!B:B,거래처!D:D," ")</f>
        <v>510-17-66808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8" hidden="1">
      <c r="A2951" s="263">
        <v>2950</v>
      </c>
      <c r="C2951" s="256">
        <v>46058</v>
      </c>
      <c r="D2951" s="282" t="s">
        <v>1928</v>
      </c>
      <c r="E2951" s="261" t="str">
        <f>_xlfn.XLOOKUP(D2951,거래처!B:B,거래처!D:D," ")</f>
        <v>621-19-98244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8" hidden="1">
      <c r="A2952" s="263">
        <v>2951</v>
      </c>
      <c r="C2952" s="256">
        <v>46058</v>
      </c>
      <c r="D2952" s="282" t="s">
        <v>1802</v>
      </c>
      <c r="E2952" s="261" t="str">
        <f>_xlfn.XLOOKUP(D2952,거래처!B:B,거래처!D:D," ")</f>
        <v>514-13-78458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8" hidden="1">
      <c r="A2953" s="263">
        <v>2952</v>
      </c>
      <c r="C2953" s="256">
        <v>46058</v>
      </c>
      <c r="D2953" s="282" t="s">
        <v>1420</v>
      </c>
      <c r="E2953" s="261" t="str">
        <f>_xlfn.XLOOKUP(D2953,거래처!B:B,거래처!D:D," ")</f>
        <v>502-11-86077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8" hidden="1">
      <c r="A2954" s="263">
        <v>2953</v>
      </c>
      <c r="C2954" s="256">
        <v>46058</v>
      </c>
      <c r="D2954" s="282" t="s">
        <v>1420</v>
      </c>
      <c r="E2954" s="261" t="str">
        <f>_xlfn.XLOOKUP(D2954,거래처!B:B,거래처!D:D," ")</f>
        <v>502-11-86077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8" hidden="1">
      <c r="A2955" s="263">
        <v>2954</v>
      </c>
      <c r="C2955" s="256">
        <v>46058</v>
      </c>
      <c r="D2955" s="282" t="s">
        <v>1420</v>
      </c>
      <c r="E2955" s="261" t="str">
        <f>_xlfn.XLOOKUP(D2955,거래처!B:B,거래처!D:D," ")</f>
        <v>502-11-86077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8" hidden="1">
      <c r="A2956" s="263">
        <v>2955</v>
      </c>
      <c r="C2956" s="256">
        <v>46058</v>
      </c>
      <c r="D2956" s="282" t="s">
        <v>1928</v>
      </c>
      <c r="E2956" s="261" t="str">
        <f>_xlfn.XLOOKUP(D2956,거래처!B:B,거래처!D:D," ")</f>
        <v>621-19-98244</v>
      </c>
      <c r="G2956" s="282" t="s">
        <v>4287</v>
      </c>
      <c r="N2956" s="257">
        <v>-1100000</v>
      </c>
      <c r="R2956" t="s">
        <v>5997</v>
      </c>
    </row>
    <row r="2957" spans="1:18" hidden="1">
      <c r="A2957" s="263">
        <v>2956</v>
      </c>
      <c r="C2957" s="256">
        <v>46058</v>
      </c>
      <c r="D2957" s="282" t="s">
        <v>3040</v>
      </c>
      <c r="E2957" s="261" t="str">
        <f>_xlfn.XLOOKUP(D2957,거래처!B:B,거래처!D:D," ")</f>
        <v>510-17-66808</v>
      </c>
      <c r="G2957" s="282" t="s">
        <v>4026</v>
      </c>
      <c r="N2957" s="257">
        <v>-1600000</v>
      </c>
      <c r="R2957" t="s">
        <v>5997</v>
      </c>
    </row>
    <row r="2958" spans="1:18" hidden="1">
      <c r="A2958" s="263">
        <v>2957</v>
      </c>
      <c r="C2958" s="256">
        <v>46058</v>
      </c>
      <c r="D2958" s="282" t="s">
        <v>1705</v>
      </c>
      <c r="E2958" s="261" t="str">
        <f>_xlfn.XLOOKUP(D2958,거래처!B:B,거래처!D:D," ")</f>
        <v>410-27-15314</v>
      </c>
      <c r="G2958" s="282" t="s">
        <v>3674</v>
      </c>
      <c r="N2958" s="257">
        <v>-1067000</v>
      </c>
      <c r="R2958" t="s">
        <v>5997</v>
      </c>
    </row>
    <row r="2959" spans="1:18" hidden="1">
      <c r="A2959" s="263">
        <v>2958</v>
      </c>
      <c r="C2959" s="256">
        <v>46059</v>
      </c>
      <c r="D2959" s="282" t="s">
        <v>1512</v>
      </c>
      <c r="E2959" s="261">
        <f>_xlfn.XLOOKUP(D2959,거래처!B:B,거래처!D:D," ")</f>
        <v>0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8" hidden="1">
      <c r="A2960" s="263">
        <v>2959</v>
      </c>
      <c r="C2960" s="256">
        <v>46059</v>
      </c>
      <c r="D2960" s="282" t="s">
        <v>1680</v>
      </c>
      <c r="E2960" s="261" t="str">
        <f>_xlfn.XLOOKUP(D2960,거래처!B:B,거래처!D:D," ")</f>
        <v>848-34-00917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8" hidden="1">
      <c r="A2961" s="263">
        <v>2960</v>
      </c>
      <c r="C2961" s="256">
        <v>46059</v>
      </c>
      <c r="D2961" s="282" t="s">
        <v>1680</v>
      </c>
      <c r="E2961" s="261" t="str">
        <f>_xlfn.XLOOKUP(D2961,거래처!B:B,거래처!D:D," ")</f>
        <v>848-34-00917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8" hidden="1">
      <c r="A2962" s="263">
        <v>2961</v>
      </c>
      <c r="C2962" s="256">
        <v>46059</v>
      </c>
      <c r="D2962" s="282" t="s">
        <v>4269</v>
      </c>
      <c r="E2962" s="261">
        <f>_xlfn.XLOOKUP(D2962,거래처!B:B,거래처!D:D," ")</f>
        <v>0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8" hidden="1">
      <c r="A2963" s="263">
        <v>2962</v>
      </c>
      <c r="C2963" s="256">
        <v>46059</v>
      </c>
      <c r="D2963" s="282" t="s">
        <v>4269</v>
      </c>
      <c r="E2963" s="261">
        <f>_xlfn.XLOOKUP(D2963,거래처!B:B,거래처!D:D," ")</f>
        <v>0</v>
      </c>
      <c r="G2963" s="282" t="s">
        <v>4289</v>
      </c>
      <c r="N2963" s="257">
        <v>-1100000</v>
      </c>
      <c r="R2963" t="s">
        <v>5997</v>
      </c>
    </row>
    <row r="2964" spans="1:18" hidden="1">
      <c r="A2964" s="263">
        <v>2963</v>
      </c>
      <c r="C2964" s="256">
        <v>46060</v>
      </c>
      <c r="D2964" s="282" t="s">
        <v>1680</v>
      </c>
      <c r="E2964" s="261" t="str">
        <f>_xlfn.XLOOKUP(D2964,거래처!B:B,거래처!D:D," ")</f>
        <v>848-34-00917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8" hidden="1">
      <c r="A2965" s="263">
        <v>2964</v>
      </c>
      <c r="C2965" s="256">
        <v>46060</v>
      </c>
      <c r="D2965" s="282" t="s">
        <v>1288</v>
      </c>
      <c r="E2965" s="261" t="str">
        <f>_xlfn.XLOOKUP(D2965,거래처!B:B,거래처!D:D," ")</f>
        <v>408-33-91630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8" hidden="1">
      <c r="A2966" s="263">
        <v>2965</v>
      </c>
      <c r="C2966" s="256">
        <v>46060</v>
      </c>
      <c r="D2966" s="282" t="s">
        <v>1931</v>
      </c>
      <c r="E2966" s="261" t="str">
        <f>_xlfn.XLOOKUP(D2966,거래처!B:B,거래처!D:D," ")</f>
        <v>831-07-01474</v>
      </c>
      <c r="G2966" s="282" t="s">
        <v>4292</v>
      </c>
      <c r="N2966" s="257">
        <v>-50000</v>
      </c>
    </row>
    <row r="2967" spans="1:18" hidden="1">
      <c r="A2967" s="263">
        <v>2966</v>
      </c>
      <c r="C2967" s="256">
        <v>46060</v>
      </c>
      <c r="D2967" s="282" t="s">
        <v>3872</v>
      </c>
      <c r="E2967" s="261" t="str">
        <f>_xlfn.XLOOKUP(D2967,거래처!B:B,거래처!D:D," ")</f>
        <v>502-46-31614</v>
      </c>
      <c r="G2967" s="282" t="s">
        <v>4293</v>
      </c>
      <c r="N2967" s="257">
        <v>-200000</v>
      </c>
      <c r="R2967" t="s">
        <v>5997</v>
      </c>
    </row>
    <row r="2968" spans="1:18" hidden="1">
      <c r="A2968" s="263">
        <v>2967</v>
      </c>
      <c r="C2968" s="256">
        <v>46062</v>
      </c>
      <c r="D2968" s="282" t="s">
        <v>1018</v>
      </c>
      <c r="E2968" s="261" t="str">
        <f>_xlfn.XLOOKUP(D2968,거래처!B:B,거래처!D:D," ")</f>
        <v>505-03-80437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8" hidden="1">
      <c r="A2969" s="263">
        <v>2968</v>
      </c>
      <c r="C2969" s="256">
        <v>46062</v>
      </c>
      <c r="D2969" s="282" t="s">
        <v>1018</v>
      </c>
      <c r="E2969" s="261" t="str">
        <f>_xlfn.XLOOKUP(D2969,거래처!B:B,거래처!D:D," ")</f>
        <v>505-03-80437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8" hidden="1">
      <c r="A2970" s="263">
        <v>2969</v>
      </c>
      <c r="C2970" s="256">
        <v>46062</v>
      </c>
      <c r="D2970" s="282" t="s">
        <v>1018</v>
      </c>
      <c r="E2970" s="261" t="str">
        <f>_xlfn.XLOOKUP(D2970,거래처!B:B,거래처!D:D," ")</f>
        <v>505-03-80437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8" hidden="1">
      <c r="A2971" s="263">
        <v>2970</v>
      </c>
      <c r="C2971" s="256">
        <v>46062</v>
      </c>
      <c r="D2971" s="282" t="s">
        <v>1018</v>
      </c>
      <c r="E2971" s="261" t="str">
        <f>_xlfn.XLOOKUP(D2971,거래처!B:B,거래처!D:D," ")</f>
        <v>505-03-80437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8" hidden="1">
      <c r="A2972" s="263">
        <v>2971</v>
      </c>
      <c r="C2972" s="256">
        <v>46062</v>
      </c>
      <c r="D2972" s="282" t="s">
        <v>1018</v>
      </c>
      <c r="E2972" s="261" t="str">
        <f>_xlfn.XLOOKUP(D2972,거래처!B:B,거래처!D:D," ")</f>
        <v>505-03-80437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8" hidden="1">
      <c r="A2973" s="263">
        <v>2972</v>
      </c>
      <c r="C2973" s="256">
        <v>46062</v>
      </c>
      <c r="D2973" s="282" t="s">
        <v>1567</v>
      </c>
      <c r="E2973" s="261" t="str">
        <f>_xlfn.XLOOKUP(D2973,거래처!B:B,거래처!D:D," ")</f>
        <v>410-26-92600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8" hidden="1">
      <c r="A2974" s="263">
        <v>2973</v>
      </c>
      <c r="C2974" s="256">
        <v>46062</v>
      </c>
      <c r="D2974" s="282" t="s">
        <v>1567</v>
      </c>
      <c r="E2974" s="261" t="str">
        <f>_xlfn.XLOOKUP(D2974,거래처!B:B,거래처!D:D," ")</f>
        <v>410-26-92600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8" hidden="1">
      <c r="A2975" s="263">
        <v>2974</v>
      </c>
      <c r="C2975" s="256">
        <v>46062</v>
      </c>
      <c r="D2975" s="282" t="s">
        <v>1567</v>
      </c>
      <c r="E2975" s="261" t="str">
        <f>_xlfn.XLOOKUP(D2975,거래처!B:B,거래처!D:D," ")</f>
        <v>410-26-92600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8" hidden="1">
      <c r="A2976" s="263">
        <v>2975</v>
      </c>
      <c r="C2976" s="256">
        <v>46062</v>
      </c>
      <c r="D2976" s="282" t="s">
        <v>1567</v>
      </c>
      <c r="E2976" s="261" t="str">
        <f>_xlfn.XLOOKUP(D2976,거래처!B:B,거래처!D:D," ")</f>
        <v>410-26-92600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 hidden="1">
      <c r="A2977" s="263">
        <v>2976</v>
      </c>
      <c r="C2977" s="256">
        <v>46062</v>
      </c>
      <c r="D2977" s="282" t="s">
        <v>1567</v>
      </c>
      <c r="E2977" s="261" t="str">
        <f>_xlfn.XLOOKUP(D2977,거래처!B:B,거래처!D:D," ")</f>
        <v>410-26-92600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 hidden="1">
      <c r="A2978" s="263">
        <v>2977</v>
      </c>
      <c r="C2978" s="256">
        <v>46062</v>
      </c>
      <c r="D2978" s="282" t="s">
        <v>1567</v>
      </c>
      <c r="E2978" s="261" t="str">
        <f>_xlfn.XLOOKUP(D2978,거래처!B:B,거래처!D:D," ")</f>
        <v>410-26-92600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 hidden="1">
      <c r="A2979" s="263">
        <v>2978</v>
      </c>
      <c r="C2979" s="256">
        <v>46062</v>
      </c>
      <c r="D2979" s="282" t="s">
        <v>1705</v>
      </c>
      <c r="E2979" s="261" t="str">
        <f>_xlfn.XLOOKUP(D2979,거래처!B:B,거래처!D:D," ")</f>
        <v>410-27-15314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 hidden="1">
      <c r="A2980" s="263">
        <v>2979</v>
      </c>
      <c r="C2980" s="256">
        <v>46062</v>
      </c>
      <c r="D2980" s="282" t="s">
        <v>1705</v>
      </c>
      <c r="E2980" s="261" t="str">
        <f>_xlfn.XLOOKUP(D2980,거래처!B:B,거래처!D:D," ")</f>
        <v>410-27-15314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 hidden="1">
      <c r="A2981" s="263">
        <v>2980</v>
      </c>
      <c r="C2981" s="256">
        <v>46062</v>
      </c>
      <c r="D2981" s="282" t="s">
        <v>1705</v>
      </c>
      <c r="E2981" s="261" t="str">
        <f>_xlfn.XLOOKUP(D2981,거래처!B:B,거래처!D:D," ")</f>
        <v>410-27-15314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 hidden="1">
      <c r="A2982" s="263">
        <v>2981</v>
      </c>
      <c r="C2982" s="256">
        <v>46062</v>
      </c>
      <c r="D2982" s="282" t="s">
        <v>3861</v>
      </c>
      <c r="E2982" s="261" t="str">
        <f>_xlfn.XLOOKUP(D2982,거래처!B:B,거래처!D:D," ")</f>
        <v>119-38-01209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 hidden="1">
      <c r="A2983" s="263">
        <v>2982</v>
      </c>
      <c r="C2983" s="256">
        <v>46062</v>
      </c>
      <c r="D2983" s="282" t="s">
        <v>3861</v>
      </c>
      <c r="E2983" s="261" t="str">
        <f>_xlfn.XLOOKUP(D2983,거래처!B:B,거래처!D:D," ")</f>
        <v>119-38-01209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 hidden="1">
      <c r="A2984" s="263">
        <v>2983</v>
      </c>
      <c r="C2984" s="256">
        <v>46062</v>
      </c>
      <c r="D2984" s="282" t="s">
        <v>1007</v>
      </c>
      <c r="E2984" s="261" t="str">
        <f>_xlfn.XLOOKUP(D2984,거래처!B:B,거래처!D:D," ")</f>
        <v>302-01-83388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 hidden="1">
      <c r="A2985" s="263">
        <v>2984</v>
      </c>
      <c r="C2985" s="256">
        <v>46062</v>
      </c>
      <c r="D2985" s="282" t="s">
        <v>1277</v>
      </c>
      <c r="E2985" s="261" t="str">
        <f>_xlfn.XLOOKUP(D2985,거래처!B:B,거래처!D:D," ")</f>
        <v>881-07-00034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 hidden="1">
      <c r="A2986" s="263">
        <v>2985</v>
      </c>
      <c r="C2986" s="256">
        <v>46062</v>
      </c>
      <c r="D2986" s="282" t="s">
        <v>1277</v>
      </c>
      <c r="E2986" s="261" t="str">
        <f>_xlfn.XLOOKUP(D2986,거래처!B:B,거래처!D:D," ")</f>
        <v>881-07-00034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 hidden="1">
      <c r="A2987" s="263">
        <v>2986</v>
      </c>
      <c r="C2987" s="256">
        <v>46063</v>
      </c>
      <c r="D2987" s="282" t="s">
        <v>1705</v>
      </c>
      <c r="E2987" s="261" t="str">
        <f>_xlfn.XLOOKUP(D2987,거래처!B:B,거래처!D:D," ")</f>
        <v>410-27-15314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 hidden="1">
      <c r="A2988" s="263">
        <v>2987</v>
      </c>
      <c r="C2988" s="256">
        <v>46063</v>
      </c>
      <c r="D2988" s="282" t="s">
        <v>1705</v>
      </c>
      <c r="E2988" s="261" t="str">
        <f>_xlfn.XLOOKUP(D2988,거래처!B:B,거래처!D:D," ")</f>
        <v>410-27-15314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 hidden="1">
      <c r="A2989" s="263">
        <v>2988</v>
      </c>
      <c r="C2989" s="256">
        <v>46063</v>
      </c>
      <c r="D2989" s="282" t="s">
        <v>1429</v>
      </c>
      <c r="E2989" s="261" t="str">
        <f>_xlfn.XLOOKUP(D2989,거래처!B:B,거래처!D:D," ")</f>
        <v>503-21-16291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 hidden="1">
      <c r="A2990" s="263">
        <v>2989</v>
      </c>
      <c r="C2990" s="256">
        <v>46063</v>
      </c>
      <c r="D2990" s="282" t="s">
        <v>1557</v>
      </c>
      <c r="E2990" s="261" t="str">
        <f>_xlfn.XLOOKUP(D2990,거래처!B:B,거래처!D:D," ")</f>
        <v>122-01-63748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 hidden="1">
      <c r="A2991" s="263">
        <v>2990</v>
      </c>
      <c r="C2991" s="256">
        <v>46063</v>
      </c>
      <c r="D2991" s="282" t="s">
        <v>1277</v>
      </c>
      <c r="E2991" s="261" t="str">
        <f>_xlfn.XLOOKUP(D2991,거래처!B:B,거래처!D:D," ")</f>
        <v>881-07-00034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 hidden="1">
      <c r="A2992" s="263">
        <v>2991</v>
      </c>
      <c r="C2992" s="256">
        <v>46063</v>
      </c>
      <c r="D2992" s="282" t="s">
        <v>1438</v>
      </c>
      <c r="E2992" s="261" t="str">
        <f>_xlfn.XLOOKUP(D2992,거래처!B:B,거래처!D:D," ")</f>
        <v>220-02-21340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8" hidden="1">
      <c r="A2993" s="263">
        <v>2992</v>
      </c>
      <c r="C2993" s="256">
        <v>46063</v>
      </c>
      <c r="D2993" s="282" t="s">
        <v>1438</v>
      </c>
      <c r="E2993" s="261" t="str">
        <f>_xlfn.XLOOKUP(D2993,거래처!B:B,거래처!D:D," ")</f>
        <v>220-02-21340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8" hidden="1">
      <c r="A2994" s="263">
        <v>2993</v>
      </c>
      <c r="C2994" s="256">
        <v>46063</v>
      </c>
      <c r="D2994" s="282" t="s">
        <v>1132</v>
      </c>
      <c r="E2994" s="261">
        <f>_xlfn.XLOOKUP(D2994,거래처!B:B,거래처!D:D," ")</f>
        <v>0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8" hidden="1">
      <c r="A2995" s="263">
        <v>2994</v>
      </c>
      <c r="C2995" s="256">
        <v>46063</v>
      </c>
      <c r="D2995" s="282" t="s">
        <v>1569</v>
      </c>
      <c r="E2995" s="261" t="str">
        <f>_xlfn.XLOOKUP(D2995,거래처!B:B,거래처!D:D," ")</f>
        <v>312-13-58007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8" hidden="1">
      <c r="A2996" s="263">
        <v>2995</v>
      </c>
      <c r="C2996" s="256">
        <v>46063</v>
      </c>
      <c r="D2996" s="282" t="s">
        <v>1551</v>
      </c>
      <c r="E2996" s="261" t="str">
        <f>_xlfn.XLOOKUP(D2996,거래처!B:B,거래처!D:D," ")</f>
        <v>503-07-45581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8" hidden="1">
      <c r="A2997" s="263">
        <v>2996</v>
      </c>
      <c r="C2997" s="256">
        <v>46063</v>
      </c>
      <c r="D2997" s="282" t="s">
        <v>1551</v>
      </c>
      <c r="E2997" s="261" t="str">
        <f>_xlfn.XLOOKUP(D2997,거래처!B:B,거래처!D:D," ")</f>
        <v>503-07-45581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8" hidden="1">
      <c r="A2998" s="263">
        <v>2997</v>
      </c>
      <c r="C2998" s="256">
        <v>46063</v>
      </c>
      <c r="D2998" s="282" t="s">
        <v>1551</v>
      </c>
      <c r="E2998" s="261" t="str">
        <f>_xlfn.XLOOKUP(D2998,거래처!B:B,거래처!D:D," ")</f>
        <v>503-07-45581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8" hidden="1">
      <c r="A2999" s="263">
        <v>2998</v>
      </c>
      <c r="C2999" s="256">
        <v>46063</v>
      </c>
      <c r="D2999" s="282" t="s">
        <v>1551</v>
      </c>
      <c r="E2999" s="261" t="str">
        <f>_xlfn.XLOOKUP(D2999,거래처!B:B,거래처!D:D," ")</f>
        <v>503-07-45581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8" hidden="1">
      <c r="A3000" s="263">
        <v>2999</v>
      </c>
      <c r="C3000" s="256">
        <v>46064</v>
      </c>
      <c r="D3000" s="282" t="s">
        <v>1420</v>
      </c>
      <c r="E3000" s="261" t="str">
        <f>_xlfn.XLOOKUP(D3000,거래처!B:B,거래처!D:D," ")</f>
        <v>502-11-86077</v>
      </c>
      <c r="G3000" s="282" t="s">
        <v>4295</v>
      </c>
      <c r="N3000" s="257">
        <v>-710000</v>
      </c>
      <c r="R3000" t="s">
        <v>5997</v>
      </c>
    </row>
    <row r="3001" spans="1:18" hidden="1">
      <c r="A3001" s="263">
        <v>3000</v>
      </c>
      <c r="C3001" s="256">
        <v>46064</v>
      </c>
      <c r="D3001" s="282" t="s">
        <v>1802</v>
      </c>
      <c r="E3001" s="261" t="str">
        <f>_xlfn.XLOOKUP(D3001,거래처!B:B,거래처!D:D," ")</f>
        <v>514-13-78458</v>
      </c>
      <c r="G3001" s="282" t="s">
        <v>4296</v>
      </c>
      <c r="N3001" s="257">
        <v>-1000000</v>
      </c>
      <c r="R3001" t="s">
        <v>5997</v>
      </c>
    </row>
    <row r="3002" spans="1:18" hidden="1">
      <c r="A3002" s="263">
        <v>3001</v>
      </c>
      <c r="C3002" s="256">
        <v>46064</v>
      </c>
      <c r="D3002" s="282" t="s">
        <v>3855</v>
      </c>
      <c r="E3002" s="261" t="str">
        <f>_xlfn.XLOOKUP(D3002,거래처!B:B,거래처!D:D," ")</f>
        <v>501-27-91957</v>
      </c>
      <c r="G3002" s="282" t="s">
        <v>4297</v>
      </c>
      <c r="N3002" s="257">
        <v>-1550000</v>
      </c>
      <c r="R3002" t="s">
        <v>5997</v>
      </c>
    </row>
    <row r="3003" spans="1:18" hidden="1">
      <c r="A3003" s="263">
        <v>3002</v>
      </c>
      <c r="C3003" s="256">
        <v>46064</v>
      </c>
      <c r="D3003" s="282" t="s">
        <v>1425</v>
      </c>
      <c r="E3003" s="261" t="str">
        <f>_xlfn.XLOOKUP(D3003,거래처!B:B,거래처!D:D," ")</f>
        <v>324-46-00336</v>
      </c>
      <c r="G3003" s="282" t="s">
        <v>4298</v>
      </c>
      <c r="N3003" s="257">
        <v>-800000</v>
      </c>
      <c r="R3003" t="s">
        <v>5997</v>
      </c>
    </row>
    <row r="3004" spans="1:18" hidden="1">
      <c r="A3004" s="263">
        <v>3003</v>
      </c>
      <c r="C3004" s="256">
        <v>46064</v>
      </c>
      <c r="D3004" s="282" t="s">
        <v>3191</v>
      </c>
      <c r="E3004" s="261" t="str">
        <f>_xlfn.XLOOKUP(D3004,거래처!B:B,거래처!D:D," ")</f>
        <v>148-16-01826</v>
      </c>
      <c r="G3004" s="282" t="s">
        <v>3788</v>
      </c>
      <c r="N3004" s="257">
        <v>-1300000</v>
      </c>
      <c r="R3004" t="s">
        <v>5997</v>
      </c>
    </row>
    <row r="3005" spans="1:18" hidden="1">
      <c r="A3005" s="263">
        <v>3004</v>
      </c>
      <c r="C3005" s="256">
        <v>46064</v>
      </c>
      <c r="D3005" s="282" t="s">
        <v>1525</v>
      </c>
      <c r="E3005" s="261" t="str">
        <f>_xlfn.XLOOKUP(D3005,거래처!B:B,거래처!D:D," ")</f>
        <v>196-87-02353</v>
      </c>
      <c r="G3005" s="282" t="s">
        <v>4299</v>
      </c>
      <c r="N3005" s="257">
        <v>-495000</v>
      </c>
      <c r="R3005" t="s">
        <v>5997</v>
      </c>
    </row>
    <row r="3006" spans="1:18" hidden="1">
      <c r="A3006" s="263">
        <v>3005</v>
      </c>
      <c r="C3006" s="256">
        <v>46064</v>
      </c>
      <c r="D3006" s="282" t="s">
        <v>1277</v>
      </c>
      <c r="E3006" s="261" t="str">
        <f>_xlfn.XLOOKUP(D3006,거래처!B:B,거래처!D:D," ")</f>
        <v>881-07-00034</v>
      </c>
      <c r="G3006" s="282" t="s">
        <v>3939</v>
      </c>
      <c r="N3006" s="257">
        <v>-3520000</v>
      </c>
      <c r="R3006" t="s">
        <v>5997</v>
      </c>
    </row>
    <row r="3007" spans="1:18" hidden="1">
      <c r="A3007" s="263">
        <v>3006</v>
      </c>
      <c r="C3007" s="256">
        <v>46064</v>
      </c>
      <c r="D3007" s="282" t="s">
        <v>1569</v>
      </c>
      <c r="E3007" s="261" t="str">
        <f>_xlfn.XLOOKUP(D3007,거래처!B:B,거래처!D:D," ")</f>
        <v>312-13-58007</v>
      </c>
      <c r="G3007" s="282" t="s">
        <v>3756</v>
      </c>
      <c r="N3007" s="257">
        <v>-1600000</v>
      </c>
      <c r="R3007" t="s">
        <v>5997</v>
      </c>
    </row>
    <row r="3008" spans="1:18" hidden="1">
      <c r="A3008" s="263">
        <v>3007</v>
      </c>
      <c r="C3008" s="256">
        <v>46064</v>
      </c>
      <c r="D3008" s="282" t="s">
        <v>2925</v>
      </c>
      <c r="E3008" s="261" t="str">
        <f>_xlfn.XLOOKUP(D3008,거래처!B:B,거래처!D:D," ")</f>
        <v>402-23-16615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8" hidden="1">
      <c r="A3009" s="263">
        <v>3008</v>
      </c>
      <c r="C3009" s="256">
        <v>46064</v>
      </c>
      <c r="D3009" s="282" t="s">
        <v>2925</v>
      </c>
      <c r="E3009" s="261" t="str">
        <f>_xlfn.XLOOKUP(D3009,거래처!B:B,거래처!D:D," ")</f>
        <v>402-23-16615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8" hidden="1">
      <c r="A3010" s="263">
        <v>3009</v>
      </c>
      <c r="C3010" s="256">
        <v>46064</v>
      </c>
      <c r="D3010" s="282" t="s">
        <v>2925</v>
      </c>
      <c r="E3010" s="261" t="str">
        <f>_xlfn.XLOOKUP(D3010,거래처!B:B,거래처!D:D," ")</f>
        <v>402-23-16615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8" hidden="1">
      <c r="A3011" s="263">
        <v>3010</v>
      </c>
      <c r="C3011" s="256">
        <v>46064</v>
      </c>
      <c r="D3011" s="282" t="s">
        <v>2925</v>
      </c>
      <c r="E3011" s="261" t="str">
        <f>_xlfn.XLOOKUP(D3011,거래처!B:B,거래처!D:D," ")</f>
        <v>402-23-16615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8" hidden="1">
      <c r="A3012" s="263">
        <v>3011</v>
      </c>
      <c r="C3012" s="256">
        <v>46064</v>
      </c>
      <c r="D3012" s="282" t="s">
        <v>2925</v>
      </c>
      <c r="E3012" s="261" t="str">
        <f>_xlfn.XLOOKUP(D3012,거래처!B:B,거래처!D:D," ")</f>
        <v>402-23-16615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8" hidden="1">
      <c r="A3013" s="263">
        <v>3012</v>
      </c>
      <c r="C3013" s="256">
        <v>46064</v>
      </c>
      <c r="D3013" s="282" t="s">
        <v>1966</v>
      </c>
      <c r="E3013" s="261">
        <f>_xlfn.XLOOKUP(D3013,거래처!B:B,거래처!D:D," ")</f>
        <v>0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8" hidden="1">
      <c r="A3014" s="263">
        <v>3013</v>
      </c>
      <c r="C3014" s="256">
        <v>46064</v>
      </c>
      <c r="D3014" s="282" t="s">
        <v>2493</v>
      </c>
      <c r="E3014" s="261" t="str">
        <f>_xlfn.XLOOKUP(D3014,거래처!B:B,거래처!D:D," ")</f>
        <v>416-04-31443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8" hidden="1">
      <c r="A3015" s="263">
        <v>3014</v>
      </c>
      <c r="C3015" s="256">
        <v>46064</v>
      </c>
      <c r="D3015" s="282" t="s">
        <v>1769</v>
      </c>
      <c r="E3015" s="261" t="str">
        <f>_xlfn.XLOOKUP(D3015,거래처!B:B,거래처!D:D," ")</f>
        <v>861-88-00742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8" hidden="1">
      <c r="A3016" s="263">
        <v>3015</v>
      </c>
      <c r="C3016" s="256">
        <v>46064</v>
      </c>
      <c r="D3016" s="282" t="s">
        <v>1769</v>
      </c>
      <c r="E3016" s="261" t="str">
        <f>_xlfn.XLOOKUP(D3016,거래처!B:B,거래처!D:D," ")</f>
        <v>861-88-00742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8" hidden="1">
      <c r="A3017" s="263">
        <v>3016</v>
      </c>
      <c r="C3017" s="256">
        <v>46064</v>
      </c>
      <c r="D3017" s="282" t="s">
        <v>1324</v>
      </c>
      <c r="E3017" s="261" t="str">
        <f>_xlfn.XLOOKUP(D3017,거래처!B:B,거래처!D:D," ")</f>
        <v>410-27-15314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8" hidden="1">
      <c r="A3018" s="263">
        <v>3017</v>
      </c>
      <c r="C3018" s="256">
        <v>46064</v>
      </c>
      <c r="D3018" s="282" t="s">
        <v>1966</v>
      </c>
      <c r="E3018" s="261">
        <f>_xlfn.XLOOKUP(D3018,거래처!B:B,거래처!D:D," ")</f>
        <v>0</v>
      </c>
      <c r="G3018" s="282" t="s">
        <v>3958</v>
      </c>
      <c r="N3018" s="257">
        <v>-1000000</v>
      </c>
      <c r="R3018" t="s">
        <v>5997</v>
      </c>
    </row>
    <row r="3019" spans="1:18" hidden="1">
      <c r="A3019" s="263">
        <v>3018</v>
      </c>
      <c r="C3019" s="256">
        <v>46064</v>
      </c>
      <c r="D3019" s="282" t="s">
        <v>1849</v>
      </c>
      <c r="E3019" s="261" t="str">
        <f>_xlfn.XLOOKUP(D3019,거래처!B:B,거래처!D:D," ")</f>
        <v>894-39-00502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8" hidden="1">
      <c r="A3020" s="263">
        <v>3019</v>
      </c>
      <c r="C3020" s="256">
        <v>46064</v>
      </c>
      <c r="D3020" s="282" t="s">
        <v>1551</v>
      </c>
      <c r="E3020" s="261" t="str">
        <f>_xlfn.XLOOKUP(D3020,거래처!B:B,거래처!D:D," ")</f>
        <v>503-07-45581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8" hidden="1">
      <c r="A3021" s="263">
        <v>3020</v>
      </c>
      <c r="C3021" s="256">
        <v>46065</v>
      </c>
      <c r="D3021" s="282" t="s">
        <v>1567</v>
      </c>
      <c r="E3021" s="261" t="str">
        <f>_xlfn.XLOOKUP(D3021,거래처!B:B,거래처!D:D," ")</f>
        <v>410-26-92600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8" hidden="1">
      <c r="A3022" s="263">
        <v>3021</v>
      </c>
      <c r="C3022" s="256">
        <v>46065</v>
      </c>
      <c r="D3022" s="282" t="s">
        <v>1567</v>
      </c>
      <c r="E3022" s="261" t="str">
        <f>_xlfn.XLOOKUP(D3022,거래처!B:B,거래처!D:D," ")</f>
        <v>410-26-92600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8" hidden="1">
      <c r="A3023" s="263">
        <v>3022</v>
      </c>
      <c r="C3023" s="256">
        <v>46065</v>
      </c>
      <c r="D3023" s="282" t="s">
        <v>1567</v>
      </c>
      <c r="E3023" s="261" t="str">
        <f>_xlfn.XLOOKUP(D3023,거래처!B:B,거래처!D:D," ")</f>
        <v>410-26-92600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8" hidden="1">
      <c r="A3024" s="263">
        <v>3023</v>
      </c>
      <c r="C3024" s="256">
        <v>46065</v>
      </c>
      <c r="D3024" s="282" t="s">
        <v>2093</v>
      </c>
      <c r="E3024" s="261" t="str">
        <f>_xlfn.XLOOKUP(D3024,거래처!B:B,거래처!D:D," ")</f>
        <v>562-03-01527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8" hidden="1">
      <c r="A3025" s="263">
        <v>3024</v>
      </c>
      <c r="C3025" s="256">
        <v>46065</v>
      </c>
      <c r="D3025" s="282" t="s">
        <v>2719</v>
      </c>
      <c r="E3025" s="261" t="str">
        <f>_xlfn.XLOOKUP(D3025,거래처!B:B,거래처!D:D," ")</f>
        <v>619-15-56543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8" hidden="1">
      <c r="A3026" s="263">
        <v>3025</v>
      </c>
      <c r="C3026" s="256">
        <v>46065</v>
      </c>
      <c r="D3026" s="282" t="s">
        <v>1010</v>
      </c>
      <c r="E3026" s="261" t="str">
        <f>_xlfn.XLOOKUP(D3026,거래처!B:B,거래처!D:D," ")</f>
        <v>488-12-01084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8" hidden="1">
      <c r="A3027" s="263">
        <v>3026</v>
      </c>
      <c r="C3027" s="256">
        <v>46065</v>
      </c>
      <c r="D3027" s="282" t="s">
        <v>4270</v>
      </c>
      <c r="E3027" s="261">
        <f>_xlfn.XLOOKUP(D3027,거래처!B:B,거래처!D:D," ")</f>
        <v>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8" hidden="1">
      <c r="A3028" s="263">
        <v>3027</v>
      </c>
      <c r="C3028" s="256">
        <v>46065</v>
      </c>
      <c r="D3028" s="282" t="s">
        <v>4270</v>
      </c>
      <c r="E3028" s="261">
        <f>_xlfn.XLOOKUP(D3028,거래처!B:B,거래처!D:D," ")</f>
        <v>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8" hidden="1">
      <c r="A3029" s="263">
        <v>3028</v>
      </c>
      <c r="C3029" s="256">
        <v>46065</v>
      </c>
      <c r="D3029" s="282" t="s">
        <v>1548</v>
      </c>
      <c r="E3029" s="261" t="str">
        <f>_xlfn.XLOOKUP(D3029,거래처!B:B,거래처!D:D," ")</f>
        <v>416-09-29452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8" hidden="1">
      <c r="A3030" s="263">
        <v>3029</v>
      </c>
      <c r="C3030" s="256">
        <v>46065</v>
      </c>
      <c r="D3030" s="282" t="s">
        <v>1548</v>
      </c>
      <c r="E3030" s="261" t="str">
        <f>_xlfn.XLOOKUP(D3030,거래처!B:B,거래처!D:D," ")</f>
        <v>416-09-29452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8" hidden="1">
      <c r="A3031" s="263">
        <v>3030</v>
      </c>
      <c r="C3031" s="256">
        <v>46065</v>
      </c>
      <c r="D3031" s="282" t="s">
        <v>2719</v>
      </c>
      <c r="E3031" s="261" t="str">
        <f>_xlfn.XLOOKUP(D3031,거래처!B:B,거래처!D:D," ")</f>
        <v>619-15-56543</v>
      </c>
      <c r="G3031" s="282" t="s">
        <v>4301</v>
      </c>
      <c r="N3031" s="257">
        <v>-1150000</v>
      </c>
      <c r="R3031" t="s">
        <v>5997</v>
      </c>
    </row>
    <row r="3032" spans="1:18" hidden="1">
      <c r="A3032" s="263">
        <v>3031</v>
      </c>
      <c r="C3032" s="256">
        <v>46065</v>
      </c>
      <c r="D3032" s="282" t="s">
        <v>1769</v>
      </c>
      <c r="E3032" s="261" t="str">
        <f>_xlfn.XLOOKUP(D3032,거래처!B:B,거래처!D:D," ")</f>
        <v>861-88-00742</v>
      </c>
      <c r="G3032" s="282" t="s">
        <v>4302</v>
      </c>
      <c r="N3032" s="257">
        <v>-1150000</v>
      </c>
      <c r="R3032" t="s">
        <v>5997</v>
      </c>
    </row>
    <row r="3033" spans="1:18" hidden="1">
      <c r="A3033" s="263">
        <v>3032</v>
      </c>
      <c r="C3033" s="256">
        <v>46065</v>
      </c>
      <c r="D3033" s="282" t="s">
        <v>1769</v>
      </c>
      <c r="E3033" s="261" t="str">
        <f>_xlfn.XLOOKUP(D3033,거래처!B:B,거래처!D:D," ")</f>
        <v>861-88-00742</v>
      </c>
      <c r="G3033" s="282" t="s">
        <v>4302</v>
      </c>
      <c r="N3033" s="257">
        <v>-555000</v>
      </c>
      <c r="R3033" t="s">
        <v>5997</v>
      </c>
    </row>
    <row r="3034" spans="1:18" hidden="1">
      <c r="A3034" s="263">
        <v>3033</v>
      </c>
      <c r="C3034" s="256">
        <v>46065</v>
      </c>
      <c r="D3034" s="282" t="s">
        <v>1438</v>
      </c>
      <c r="E3034" s="261" t="str">
        <f>_xlfn.XLOOKUP(D3034,거래처!B:B,거래처!D:D," ")</f>
        <v>220-02-21340</v>
      </c>
      <c r="G3034" s="282" t="s">
        <v>4303</v>
      </c>
      <c r="N3034" s="257">
        <v>-1485000</v>
      </c>
      <c r="R3034" t="s">
        <v>5997</v>
      </c>
    </row>
    <row r="3035" spans="1:18" hidden="1">
      <c r="A3035" s="263">
        <v>3034</v>
      </c>
      <c r="C3035" s="256">
        <v>46065</v>
      </c>
      <c r="D3035" s="282" t="s">
        <v>1429</v>
      </c>
      <c r="E3035" s="261" t="str">
        <f>_xlfn.XLOOKUP(D3035,거래처!B:B,거래처!D:D," ")</f>
        <v>503-21-16291</v>
      </c>
      <c r="G3035" s="282" t="s">
        <v>4168</v>
      </c>
      <c r="N3035" s="257">
        <v>-1250000</v>
      </c>
      <c r="R3035" t="s">
        <v>5997</v>
      </c>
    </row>
    <row r="3036" spans="1:18" hidden="1">
      <c r="A3036" s="263">
        <v>3035</v>
      </c>
      <c r="C3036" s="256">
        <v>46066</v>
      </c>
      <c r="D3036" s="282" t="s">
        <v>1344</v>
      </c>
      <c r="E3036" s="261" t="str">
        <f>_xlfn.XLOOKUP(D3036,거래처!B:B,거래처!D:D," ")</f>
        <v>510-03-85884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8" hidden="1">
      <c r="A3037" s="263">
        <v>3036</v>
      </c>
      <c r="C3037" s="256">
        <v>46066</v>
      </c>
      <c r="D3037" s="282" t="s">
        <v>1816</v>
      </c>
      <c r="E3037" s="261" t="str">
        <f>_xlfn.XLOOKUP(D3037,거래처!B:B,거래처!D:D," ")</f>
        <v>617-28-84743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8" hidden="1">
      <c r="A3038" s="263">
        <v>3037</v>
      </c>
      <c r="C3038" s="256">
        <v>46066</v>
      </c>
      <c r="D3038" s="282" t="s">
        <v>3854</v>
      </c>
      <c r="E3038" s="261" t="str">
        <f>_xlfn.XLOOKUP(D3038,거래처!B:B,거래처!D:D," ")</f>
        <v>549-86-00945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8" hidden="1">
      <c r="A3039" s="263">
        <v>3038</v>
      </c>
      <c r="C3039" s="256">
        <v>46066</v>
      </c>
      <c r="D3039" s="282" t="s">
        <v>2093</v>
      </c>
      <c r="E3039" s="261" t="str">
        <f>_xlfn.XLOOKUP(D3039,거래처!B:B,거래처!D:D," ")</f>
        <v>562-03-01527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8" hidden="1">
      <c r="A3040" s="263">
        <v>3039</v>
      </c>
      <c r="C3040" s="256">
        <v>46066</v>
      </c>
      <c r="D3040" s="282" t="s">
        <v>2093</v>
      </c>
      <c r="E3040" s="261" t="str">
        <f>_xlfn.XLOOKUP(D3040,거래처!B:B,거래처!D:D," ")</f>
        <v>562-03-01527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8" hidden="1">
      <c r="A3041" s="263">
        <v>3040</v>
      </c>
      <c r="C3041" s="256">
        <v>46066</v>
      </c>
      <c r="D3041" s="282" t="s">
        <v>4270</v>
      </c>
      <c r="E3041" s="261">
        <f>_xlfn.XLOOKUP(D3041,거래처!B:B,거래처!D:D," ")</f>
        <v>0</v>
      </c>
      <c r="G3041" s="282" t="s">
        <v>4304</v>
      </c>
      <c r="N3041" s="257">
        <v>-1250000</v>
      </c>
      <c r="R3041" t="s">
        <v>5997</v>
      </c>
    </row>
    <row r="3042" spans="1:18" hidden="1">
      <c r="A3042" s="263">
        <v>3041</v>
      </c>
      <c r="C3042" s="256">
        <v>46066</v>
      </c>
      <c r="D3042" s="282" t="s">
        <v>2493</v>
      </c>
      <c r="E3042" s="261" t="str">
        <f>_xlfn.XLOOKUP(D3042,거래처!B:B,거래처!D:D," ")</f>
        <v>416-04-31443</v>
      </c>
      <c r="G3042" s="282" t="s">
        <v>4017</v>
      </c>
      <c r="N3042" s="257">
        <v>-1100000</v>
      </c>
      <c r="R3042" t="s">
        <v>5997</v>
      </c>
    </row>
    <row r="3043" spans="1:18" hidden="1">
      <c r="A3043" s="263">
        <v>3042</v>
      </c>
      <c r="C3043" s="256">
        <v>46066</v>
      </c>
      <c r="D3043" s="282" t="s">
        <v>1557</v>
      </c>
      <c r="E3043" s="261" t="str">
        <f>_xlfn.XLOOKUP(D3043,거래처!B:B,거래처!D:D," ")</f>
        <v>122-01-63748</v>
      </c>
      <c r="G3043" s="282" t="s">
        <v>4003</v>
      </c>
      <c r="N3043" s="257">
        <v>-1705000</v>
      </c>
      <c r="R3043" t="s">
        <v>5997</v>
      </c>
    </row>
    <row r="3044" spans="1:18" hidden="1">
      <c r="A3044" s="263">
        <v>3043</v>
      </c>
      <c r="C3044" s="256">
        <v>46066</v>
      </c>
      <c r="D3044" s="282" t="s">
        <v>1747</v>
      </c>
      <c r="E3044" s="261" t="str">
        <f>_xlfn.XLOOKUP(D3044,거래처!B:B,거래처!D:D," ")</f>
        <v>609-23-97505</v>
      </c>
      <c r="G3044" s="282" t="s">
        <v>3930</v>
      </c>
      <c r="N3044" s="257">
        <v>-2110000</v>
      </c>
      <c r="R3044" t="s">
        <v>5997</v>
      </c>
    </row>
    <row r="3045" spans="1:18" hidden="1">
      <c r="A3045" s="263">
        <v>3044</v>
      </c>
      <c r="C3045" s="256">
        <v>46067</v>
      </c>
      <c r="D3045" s="282" t="s">
        <v>3866</v>
      </c>
      <c r="E3045" s="261" t="str">
        <f>_xlfn.XLOOKUP(D3045,거래처!B:B,거래처!D:D," ")</f>
        <v>119-38-01209</v>
      </c>
      <c r="G3045" s="282" t="s">
        <v>1757</v>
      </c>
      <c r="N3045" s="257">
        <v>-2200000</v>
      </c>
      <c r="R3045" t="s">
        <v>5997</v>
      </c>
    </row>
    <row r="3046" spans="1:18" hidden="1">
      <c r="A3046" s="263">
        <v>3045</v>
      </c>
      <c r="C3046" s="256">
        <v>46067</v>
      </c>
      <c r="D3046" s="282" t="s">
        <v>1038</v>
      </c>
      <c r="E3046" s="261" t="str">
        <f>_xlfn.XLOOKUP(D3046,거래처!B:B,거래처!D:D," ")</f>
        <v>418-04-41461</v>
      </c>
      <c r="G3046" s="282" t="s">
        <v>1757</v>
      </c>
      <c r="N3046" s="257">
        <v>-150000</v>
      </c>
      <c r="R3046" t="s">
        <v>5997</v>
      </c>
    </row>
    <row r="3047" spans="1:18" hidden="1">
      <c r="A3047" s="263">
        <v>3046</v>
      </c>
      <c r="C3047" s="256">
        <v>46067</v>
      </c>
      <c r="D3047" s="282" t="s">
        <v>1260</v>
      </c>
      <c r="E3047" s="261" t="str">
        <f>_xlfn.XLOOKUP(D3047,거래처!B:B,거래처!D:D," ")</f>
        <v>504-20-50427</v>
      </c>
      <c r="G3047" s="282" t="s">
        <v>4180</v>
      </c>
      <c r="N3047" s="257">
        <v>-4000000</v>
      </c>
      <c r="R3047" t="s">
        <v>5999</v>
      </c>
    </row>
    <row r="3048" spans="1:18" hidden="1">
      <c r="A3048" s="263">
        <v>3047</v>
      </c>
      <c r="C3048" s="256">
        <v>46067</v>
      </c>
      <c r="D3048" s="282" t="s">
        <v>1260</v>
      </c>
      <c r="E3048" s="261" t="str">
        <f>_xlfn.XLOOKUP(D3048,거래처!B:B,거래처!D:D," ")</f>
        <v>504-20-50427</v>
      </c>
      <c r="G3048" s="282" t="s">
        <v>4305</v>
      </c>
      <c r="N3048" s="257">
        <v>-600000</v>
      </c>
      <c r="R3048" t="s">
        <v>5997</v>
      </c>
    </row>
    <row r="3049" spans="1:18" hidden="1">
      <c r="A3049" s="263">
        <v>3048</v>
      </c>
      <c r="C3049" s="256">
        <v>46067</v>
      </c>
      <c r="D3049" s="282" t="s">
        <v>1260</v>
      </c>
      <c r="E3049" s="261" t="str">
        <f>_xlfn.XLOOKUP(D3049,거래처!B:B,거래처!D:D," ")</f>
        <v>504-20-50427</v>
      </c>
      <c r="G3049" s="282" t="s">
        <v>4180</v>
      </c>
      <c r="N3049" s="257">
        <v>-8000000</v>
      </c>
      <c r="R3049" t="s">
        <v>5999</v>
      </c>
    </row>
    <row r="3050" spans="1:18" hidden="1">
      <c r="A3050" s="263">
        <v>3049</v>
      </c>
      <c r="C3050" s="256">
        <v>46067</v>
      </c>
      <c r="D3050" s="282" t="s">
        <v>1260</v>
      </c>
      <c r="E3050" s="261" t="str">
        <f>_xlfn.XLOOKUP(D3050,거래처!B:B,거래처!D:D," ")</f>
        <v>504-20-50427</v>
      </c>
      <c r="G3050" s="282" t="s">
        <v>4306</v>
      </c>
      <c r="N3050" s="257">
        <v>-2183000</v>
      </c>
      <c r="R3050" t="s">
        <v>5997</v>
      </c>
    </row>
    <row r="3051" spans="1:18" hidden="1">
      <c r="A3051" s="263">
        <v>3050</v>
      </c>
      <c r="C3051" s="256">
        <v>46067</v>
      </c>
      <c r="D3051" s="282" t="s">
        <v>1370</v>
      </c>
      <c r="E3051" s="261" t="str">
        <f>_xlfn.XLOOKUP(D3051,거래처!B:B,거래처!D:D," ")</f>
        <v>177-01-03420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8" hidden="1">
      <c r="A3052" s="263">
        <v>3051</v>
      </c>
      <c r="C3052" s="256">
        <v>46067</v>
      </c>
      <c r="D3052" s="282" t="s">
        <v>1370</v>
      </c>
      <c r="E3052" s="261" t="str">
        <f>_xlfn.XLOOKUP(D3052,거래처!B:B,거래처!D:D," ")</f>
        <v>177-01-03420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8" hidden="1">
      <c r="A3053" s="263">
        <v>3052</v>
      </c>
      <c r="C3053" s="256">
        <v>46072</v>
      </c>
      <c r="D3053" s="282" t="s">
        <v>2634</v>
      </c>
      <c r="E3053" s="261" t="str">
        <f>_xlfn.XLOOKUP(D3053,거래처!B:B,거래처!D:D," ")</f>
        <v>488-12-01084</v>
      </c>
      <c r="G3053" s="282" t="s">
        <v>3785</v>
      </c>
      <c r="N3053" s="257">
        <v>-2170000</v>
      </c>
      <c r="R3053" t="s">
        <v>5997</v>
      </c>
    </row>
    <row r="3054" spans="1:18" hidden="1">
      <c r="A3054" s="263">
        <v>3053</v>
      </c>
      <c r="C3054" s="256">
        <v>46072</v>
      </c>
      <c r="D3054" s="282" t="s">
        <v>1440</v>
      </c>
      <c r="E3054" s="261" t="str">
        <f>_xlfn.XLOOKUP(D3054,거래처!B:B,거래처!D:D," ")</f>
        <v>877-63-00588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8" hidden="1">
      <c r="A3055" s="263">
        <v>3054</v>
      </c>
      <c r="C3055" s="256">
        <v>46072</v>
      </c>
      <c r="D3055" s="282" t="s">
        <v>1440</v>
      </c>
      <c r="E3055" s="261" t="str">
        <f>_xlfn.XLOOKUP(D3055,거래처!B:B,거래처!D:D," ")</f>
        <v>877-63-00588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8" hidden="1">
      <c r="A3056" s="263">
        <v>3055</v>
      </c>
      <c r="C3056" s="256">
        <v>46072</v>
      </c>
      <c r="D3056" s="282" t="s">
        <v>1349</v>
      </c>
      <c r="E3056" s="261" t="str">
        <f>_xlfn.XLOOKUP(D3056,거래처!B:B,거래처!D:D," ")</f>
        <v>642-15-02067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8" hidden="1">
      <c r="A3057" s="263">
        <v>3056</v>
      </c>
      <c r="C3057" s="256">
        <v>46072</v>
      </c>
      <c r="D3057" s="282" t="s">
        <v>1370</v>
      </c>
      <c r="E3057" s="261" t="str">
        <f>_xlfn.XLOOKUP(D3057,거래처!B:B,거래처!D:D," ")</f>
        <v>177-01-03420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8" hidden="1">
      <c r="A3058" s="263">
        <v>3057</v>
      </c>
      <c r="C3058" s="256">
        <v>46072</v>
      </c>
      <c r="D3058" s="282" t="s">
        <v>3875</v>
      </c>
      <c r="E3058" s="261" t="str">
        <f>_xlfn.XLOOKUP(D3058,거래처!B:B,거래처!D:D," ")</f>
        <v>472-15-00422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8" hidden="1">
      <c r="A3059" s="263">
        <v>3058</v>
      </c>
      <c r="C3059" s="256">
        <v>46072</v>
      </c>
      <c r="D3059" s="282" t="s">
        <v>1766</v>
      </c>
      <c r="E3059" s="261" t="str">
        <f>_xlfn.XLOOKUP(D3059,거래처!B:B,거래처!D:D," ")</f>
        <v>655-12-01549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8" hidden="1">
      <c r="A3060" s="263">
        <v>3059</v>
      </c>
      <c r="C3060" s="256">
        <v>46072</v>
      </c>
      <c r="D3060" s="282" t="s">
        <v>1766</v>
      </c>
      <c r="E3060" s="261" t="str">
        <f>_xlfn.XLOOKUP(D3060,거래처!B:B,거래처!D:D," ")</f>
        <v>655-12-01549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8" hidden="1">
      <c r="A3061" s="263">
        <v>3060</v>
      </c>
      <c r="C3061" s="256">
        <v>46072</v>
      </c>
      <c r="D3061" s="282" t="s">
        <v>1569</v>
      </c>
      <c r="E3061" s="261" t="str">
        <f>_xlfn.XLOOKUP(D3061,거래처!B:B,거래처!D:D," ")</f>
        <v>312-13-58007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8" hidden="1">
      <c r="A3062" s="263">
        <v>3061</v>
      </c>
      <c r="C3062" s="256">
        <v>46072</v>
      </c>
      <c r="D3062" s="282" t="s">
        <v>1569</v>
      </c>
      <c r="E3062" s="261" t="str">
        <f>_xlfn.XLOOKUP(D3062,거래처!B:B,거래처!D:D," ")</f>
        <v>312-13-58007</v>
      </c>
      <c r="G3062" s="282" t="s">
        <v>1757</v>
      </c>
      <c r="N3062" s="257">
        <v>-1100000</v>
      </c>
      <c r="R3062" t="s">
        <v>5997</v>
      </c>
    </row>
    <row r="3063" spans="1:18" hidden="1">
      <c r="A3063" s="263">
        <v>3062</v>
      </c>
      <c r="C3063" s="256">
        <v>46073</v>
      </c>
      <c r="D3063" s="282" t="s">
        <v>1444</v>
      </c>
      <c r="E3063" s="261" t="str">
        <f>_xlfn.XLOOKUP(D3063,거래처!B:B,거래처!D:D," ")</f>
        <v>487-18-00463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8" hidden="1">
      <c r="A3064" s="263">
        <v>3063</v>
      </c>
      <c r="C3064" s="256">
        <v>46073</v>
      </c>
      <c r="D3064" s="282" t="s">
        <v>1747</v>
      </c>
      <c r="E3064" s="261" t="str">
        <f>_xlfn.XLOOKUP(D3064,거래처!B:B,거래처!D:D," ")</f>
        <v>609-23-97505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8" hidden="1">
      <c r="A3065" s="263">
        <v>3064</v>
      </c>
      <c r="C3065" s="256">
        <v>46073</v>
      </c>
      <c r="D3065" s="282" t="s">
        <v>1747</v>
      </c>
      <c r="E3065" s="261" t="str">
        <f>_xlfn.XLOOKUP(D3065,거래처!B:B,거래처!D:D," ")</f>
        <v>609-23-97505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8" hidden="1">
      <c r="A3066" s="263">
        <v>3065</v>
      </c>
      <c r="C3066" s="256">
        <v>46073</v>
      </c>
      <c r="D3066" s="282" t="s">
        <v>1349</v>
      </c>
      <c r="E3066" s="261" t="str">
        <f>_xlfn.XLOOKUP(D3066,거래처!B:B,거래처!D:D," ")</f>
        <v>642-15-02067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8" hidden="1">
      <c r="A3067" s="263">
        <v>3066</v>
      </c>
      <c r="C3067" s="256">
        <v>46073</v>
      </c>
      <c r="D3067" s="282" t="s">
        <v>2714</v>
      </c>
      <c r="E3067" s="261" t="str">
        <f>_xlfn.XLOOKUP(D3067,거래처!B:B,거래처!D:D," ")</f>
        <v>118-10-18095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8" hidden="1">
      <c r="A3068" s="263">
        <v>3067</v>
      </c>
      <c r="C3068" s="256">
        <v>46073</v>
      </c>
      <c r="D3068" s="282" t="s">
        <v>1370</v>
      </c>
      <c r="E3068" s="261" t="str">
        <f>_xlfn.XLOOKUP(D3068,거래처!B:B,거래처!D:D," ")</f>
        <v>177-01-03420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8" hidden="1">
      <c r="A3069" s="263">
        <v>3068</v>
      </c>
      <c r="C3069" s="256">
        <v>46073</v>
      </c>
      <c r="D3069" s="282" t="s">
        <v>1415</v>
      </c>
      <c r="E3069" s="261" t="str">
        <f>_xlfn.XLOOKUP(D3069,거래처!B:B,거래처!D:D," ")</f>
        <v>504-20-50427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8" hidden="1">
      <c r="A3070" s="263">
        <v>3069</v>
      </c>
      <c r="C3070" s="256">
        <v>46073</v>
      </c>
      <c r="D3070" s="282" t="s">
        <v>1415</v>
      </c>
      <c r="E3070" s="261" t="str">
        <f>_xlfn.XLOOKUP(D3070,거래처!B:B,거래처!D:D," ")</f>
        <v>504-20-50427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8" hidden="1">
      <c r="A3071" s="263">
        <v>3070</v>
      </c>
      <c r="C3071" s="256">
        <v>46073</v>
      </c>
      <c r="D3071" s="282" t="s">
        <v>1132</v>
      </c>
      <c r="E3071" s="261">
        <f>_xlfn.XLOOKUP(D3071,거래처!B:B,거래처!D:D," ")</f>
        <v>0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8" hidden="1">
      <c r="A3072" s="263">
        <v>3071</v>
      </c>
      <c r="C3072" s="256">
        <v>46073</v>
      </c>
      <c r="D3072" s="282" t="s">
        <v>3191</v>
      </c>
      <c r="E3072" s="261" t="str">
        <f>_xlfn.XLOOKUP(D3072,거래처!B:B,거래처!D:D," ")</f>
        <v>148-16-01826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8" hidden="1">
      <c r="A3073" s="263">
        <v>3072</v>
      </c>
      <c r="C3073" s="256">
        <v>46073</v>
      </c>
      <c r="D3073" s="282" t="s">
        <v>3191</v>
      </c>
      <c r="E3073" s="261" t="str">
        <f>_xlfn.XLOOKUP(D3073,거래처!B:B,거래처!D:D," ")</f>
        <v>148-16-01826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8" hidden="1">
      <c r="A3074" s="263">
        <v>3073</v>
      </c>
      <c r="C3074" s="256">
        <v>46074</v>
      </c>
      <c r="D3074" s="282" t="s">
        <v>1557</v>
      </c>
      <c r="E3074" s="261" t="str">
        <f>_xlfn.XLOOKUP(D3074,거래처!B:B,거래처!D:D," ")</f>
        <v>122-01-63748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8" hidden="1">
      <c r="A3075" s="263">
        <v>3074</v>
      </c>
      <c r="C3075" s="256">
        <v>46074</v>
      </c>
      <c r="D3075" s="282" t="s">
        <v>1349</v>
      </c>
      <c r="E3075" s="261" t="str">
        <f>_xlfn.XLOOKUP(D3075,거래처!B:B,거래처!D:D," ")</f>
        <v>642-15-02067</v>
      </c>
      <c r="G3075" s="282" t="s">
        <v>3953</v>
      </c>
      <c r="N3075" s="257">
        <v>-690000</v>
      </c>
      <c r="R3075" t="s">
        <v>5997</v>
      </c>
    </row>
    <row r="3076" spans="1:18" hidden="1">
      <c r="A3076" s="263">
        <v>3075</v>
      </c>
      <c r="C3076" s="256">
        <v>46076</v>
      </c>
      <c r="D3076" s="282" t="s">
        <v>2093</v>
      </c>
      <c r="E3076" s="261" t="str">
        <f>_xlfn.XLOOKUP(D3076,거래처!B:B,거래처!D:D," ")</f>
        <v>562-03-01527</v>
      </c>
      <c r="G3076" s="282" t="s">
        <v>4308</v>
      </c>
      <c r="N3076" s="257">
        <v>-1680000</v>
      </c>
      <c r="R3076" t="s">
        <v>5997</v>
      </c>
    </row>
    <row r="3077" spans="1:18" hidden="1">
      <c r="A3077" s="263">
        <v>3076</v>
      </c>
      <c r="C3077" s="256">
        <v>46074</v>
      </c>
      <c r="D3077" s="282" t="s">
        <v>1525</v>
      </c>
      <c r="E3077" s="261" t="str">
        <f>_xlfn.XLOOKUP(D3077,거래처!B:B,거래처!D:D," ")</f>
        <v>196-87-02353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8" hidden="1">
      <c r="A3078" s="263">
        <v>3077</v>
      </c>
      <c r="C3078" s="256">
        <v>46074</v>
      </c>
      <c r="D3078" s="282" t="s">
        <v>1525</v>
      </c>
      <c r="E3078" s="261" t="str">
        <f>_xlfn.XLOOKUP(D3078,거래처!B:B,거래처!D:D," ")</f>
        <v>196-87-02353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8" hidden="1">
      <c r="A3079" s="263">
        <v>3078</v>
      </c>
      <c r="C3079" s="256">
        <v>46076</v>
      </c>
      <c r="D3079" s="282" t="s">
        <v>1444</v>
      </c>
      <c r="E3079" s="261" t="str">
        <f>_xlfn.XLOOKUP(D3079,거래처!B:B,거래처!D:D," ")</f>
        <v>487-18-00463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8" hidden="1">
      <c r="A3080" s="263">
        <v>3079</v>
      </c>
      <c r="C3080" s="256">
        <v>46076</v>
      </c>
      <c r="D3080" s="282" t="s">
        <v>1444</v>
      </c>
      <c r="E3080" s="261" t="str">
        <f>_xlfn.XLOOKUP(D3080,거래처!B:B,거래처!D:D," ")</f>
        <v>487-18-00463</v>
      </c>
      <c r="G3080" s="282" t="s">
        <v>4013</v>
      </c>
      <c r="N3080" s="257">
        <v>-1240000</v>
      </c>
      <c r="R3080" t="s">
        <v>5997</v>
      </c>
    </row>
    <row r="3081" spans="1:18" hidden="1">
      <c r="A3081" s="263">
        <v>3080</v>
      </c>
      <c r="C3081" s="256">
        <v>46076</v>
      </c>
      <c r="D3081" s="282" t="s">
        <v>1928</v>
      </c>
      <c r="E3081" s="261" t="str">
        <f>_xlfn.XLOOKUP(D3081,거래처!B:B,거래처!D:D," ")</f>
        <v>621-19-98244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8" hidden="1">
      <c r="A3082" s="263">
        <v>3081</v>
      </c>
      <c r="C3082" s="256">
        <v>46076</v>
      </c>
      <c r="D3082" s="282" t="s">
        <v>1849</v>
      </c>
      <c r="E3082" s="261" t="str">
        <f>_xlfn.XLOOKUP(D3082,거래처!B:B,거래처!D:D," ")</f>
        <v>894-39-00502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8" hidden="1">
      <c r="A3083" s="263">
        <v>3082</v>
      </c>
      <c r="C3083" s="256">
        <v>46076</v>
      </c>
      <c r="D3083" s="282" t="s">
        <v>1849</v>
      </c>
      <c r="E3083" s="261" t="str">
        <f>_xlfn.XLOOKUP(D3083,거래처!B:B,거래처!D:D," ")</f>
        <v>894-39-00502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8" hidden="1">
      <c r="A3084" s="263">
        <v>3083</v>
      </c>
      <c r="C3084" s="256">
        <v>46076</v>
      </c>
      <c r="D3084" s="282" t="s">
        <v>1010</v>
      </c>
      <c r="E3084" s="261" t="str">
        <f>_xlfn.XLOOKUP(D3084,거래처!B:B,거래처!D:D," ")</f>
        <v>488-12-01084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8" hidden="1">
      <c r="A3085" s="263">
        <v>3084</v>
      </c>
      <c r="C3085" s="256">
        <v>46076</v>
      </c>
      <c r="D3085" s="282" t="s">
        <v>1045</v>
      </c>
      <c r="E3085" s="261" t="str">
        <f>_xlfn.XLOOKUP(D3085,거래처!B:B,거래처!D:D," ")</f>
        <v>621-19-34070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8" hidden="1">
      <c r="A3086" s="263">
        <v>3085</v>
      </c>
      <c r="C3086" s="256">
        <v>46076</v>
      </c>
      <c r="D3086" s="282" t="s">
        <v>2431</v>
      </c>
      <c r="E3086" s="261" t="str">
        <f>_xlfn.XLOOKUP(D3086,거래처!B:B,거래처!D:D," ")</f>
        <v>135-21-44901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8" hidden="1">
      <c r="A3087" s="263">
        <v>3086</v>
      </c>
      <c r="C3087" s="256">
        <v>46076</v>
      </c>
      <c r="D3087" s="282" t="s">
        <v>1766</v>
      </c>
      <c r="E3087" s="261" t="str">
        <f>_xlfn.XLOOKUP(D3087,거래처!B:B,거래처!D:D," ")</f>
        <v>655-12-01549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8" hidden="1">
      <c r="A3088" s="263">
        <v>3087</v>
      </c>
      <c r="C3088" s="256">
        <v>46076</v>
      </c>
      <c r="D3088" s="282" t="s">
        <v>1747</v>
      </c>
      <c r="E3088" s="261" t="str">
        <f>_xlfn.XLOOKUP(D3088,거래처!B:B,거래처!D:D," ")</f>
        <v>609-23-97505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8" hidden="1">
      <c r="A3089" s="263">
        <v>3088</v>
      </c>
      <c r="C3089" s="256">
        <v>46076</v>
      </c>
      <c r="D3089" s="282" t="s">
        <v>1747</v>
      </c>
      <c r="E3089" s="261" t="str">
        <f>_xlfn.XLOOKUP(D3089,거래처!B:B,거래처!D:D," ")</f>
        <v>609-23-97505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8" hidden="1">
      <c r="A3090" s="263">
        <v>3089</v>
      </c>
      <c r="C3090" s="256">
        <v>46076</v>
      </c>
      <c r="D3090" s="282" t="s">
        <v>1747</v>
      </c>
      <c r="E3090" s="261" t="str">
        <f>_xlfn.XLOOKUP(D3090,거래처!B:B,거래처!D:D," ")</f>
        <v>609-23-97505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8" hidden="1">
      <c r="A3091" s="263">
        <v>3090</v>
      </c>
      <c r="C3091" s="256">
        <v>46076</v>
      </c>
      <c r="D3091" s="282" t="s">
        <v>1010</v>
      </c>
      <c r="E3091" s="261" t="str">
        <f>_xlfn.XLOOKUP(D3091,거래처!B:B,거래처!D:D," ")</f>
        <v>488-12-01084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8" hidden="1">
      <c r="A3092" s="263">
        <v>3091</v>
      </c>
      <c r="C3092" s="256">
        <v>46076</v>
      </c>
      <c r="D3092" s="282" t="s">
        <v>1010</v>
      </c>
      <c r="E3092" s="261" t="str">
        <f>_xlfn.XLOOKUP(D3092,거래처!B:B,거래처!D:D," ")</f>
        <v>488-12-01084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8" hidden="1">
      <c r="A3093" s="263">
        <v>3092</v>
      </c>
      <c r="C3093" s="256">
        <v>46076</v>
      </c>
      <c r="D3093" s="282" t="s">
        <v>1420</v>
      </c>
      <c r="E3093" s="261" t="str">
        <f>_xlfn.XLOOKUP(D3093,거래처!B:B,거래처!D:D," ")</f>
        <v>502-11-86077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8" hidden="1">
      <c r="A3094" s="263">
        <v>3093</v>
      </c>
      <c r="C3094" s="256">
        <v>46076</v>
      </c>
      <c r="D3094" s="282" t="s">
        <v>1567</v>
      </c>
      <c r="E3094" s="261" t="str">
        <f>_xlfn.XLOOKUP(D3094,거래처!B:B,거래처!D:D," ")</f>
        <v>410-26-92600</v>
      </c>
      <c r="G3094" s="282" t="s">
        <v>4309</v>
      </c>
      <c r="N3094" s="257">
        <v>-1649000</v>
      </c>
      <c r="R3094" t="s">
        <v>5997</v>
      </c>
    </row>
    <row r="3095" spans="1:18" hidden="1">
      <c r="A3095" s="263">
        <v>3094</v>
      </c>
      <c r="C3095" s="256">
        <v>46076</v>
      </c>
      <c r="D3095" s="282" t="s">
        <v>1928</v>
      </c>
      <c r="E3095" s="261" t="str">
        <f>_xlfn.XLOOKUP(D3095,거래처!B:B,거래처!D:D," ")</f>
        <v>621-19-98244</v>
      </c>
      <c r="G3095" s="282" t="s">
        <v>3932</v>
      </c>
      <c r="N3095" s="257">
        <v>-385000</v>
      </c>
      <c r="R3095" t="s">
        <v>5997</v>
      </c>
    </row>
    <row r="3096" spans="1:18" hidden="1">
      <c r="A3096" s="263">
        <v>3095</v>
      </c>
      <c r="C3096" s="256">
        <v>46077</v>
      </c>
      <c r="D3096" s="282" t="s">
        <v>1440</v>
      </c>
      <c r="E3096" s="261" t="str">
        <f>_xlfn.XLOOKUP(D3096,거래처!B:B,거래처!D:D," ")</f>
        <v>877-63-00588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8" hidden="1">
      <c r="A3097" s="263">
        <v>3096</v>
      </c>
      <c r="C3097" s="256">
        <v>46077</v>
      </c>
      <c r="D3097" s="282" t="s">
        <v>1620</v>
      </c>
      <c r="E3097" s="261">
        <f>_xlfn.XLOOKUP(D3097,거래처!B:B,거래처!D:D," ")</f>
        <v>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8" hidden="1">
      <c r="A3098" s="263">
        <v>3097</v>
      </c>
      <c r="C3098" s="256">
        <v>46077</v>
      </c>
      <c r="D3098" s="282" t="s">
        <v>2925</v>
      </c>
      <c r="E3098" s="261" t="str">
        <f>_xlfn.XLOOKUP(D3098,거래처!B:B,거래처!D:D," ")</f>
        <v>402-23-16615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8" hidden="1">
      <c r="A3099" s="263">
        <v>3098</v>
      </c>
      <c r="C3099" s="256">
        <v>46077</v>
      </c>
      <c r="D3099" s="282" t="s">
        <v>1802</v>
      </c>
      <c r="E3099" s="261" t="str">
        <f>_xlfn.XLOOKUP(D3099,거래처!B:B,거래처!D:D," ")</f>
        <v>514-13-78458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8" hidden="1">
      <c r="A3100" s="263">
        <v>3099</v>
      </c>
      <c r="C3100" s="256">
        <v>46077</v>
      </c>
      <c r="D3100" s="282" t="s">
        <v>1802</v>
      </c>
      <c r="E3100" s="261" t="str">
        <f>_xlfn.XLOOKUP(D3100,거래처!B:B,거래처!D:D," ")</f>
        <v>514-13-78458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8" hidden="1">
      <c r="A3101" s="263">
        <v>3100</v>
      </c>
      <c r="C3101" s="256">
        <v>46077</v>
      </c>
      <c r="D3101" s="282" t="s">
        <v>1313</v>
      </c>
      <c r="E3101" s="261" t="str">
        <f>_xlfn.XLOOKUP(D3101,거래처!B:B,거래처!D:D," ")</f>
        <v>562-03-01527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8" hidden="1">
      <c r="A3102" s="263">
        <v>3101</v>
      </c>
      <c r="C3102" s="256">
        <v>46077</v>
      </c>
      <c r="D3102" s="282" t="s">
        <v>1370</v>
      </c>
      <c r="E3102" s="261" t="str">
        <f>_xlfn.XLOOKUP(D3102,거래처!B:B,거래처!D:D," ")</f>
        <v>177-01-03420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8" hidden="1">
      <c r="A3103" s="263">
        <v>3102</v>
      </c>
      <c r="C3103" s="256">
        <v>46077</v>
      </c>
      <c r="D3103" s="282" t="s">
        <v>1802</v>
      </c>
      <c r="E3103" s="261" t="str">
        <f>_xlfn.XLOOKUP(D3103,거래처!B:B,거래처!D:D," ")</f>
        <v>514-13-78458</v>
      </c>
      <c r="G3103" s="282" t="s">
        <v>4311</v>
      </c>
      <c r="N3103" s="257">
        <v>-1550000</v>
      </c>
      <c r="R3103" t="s">
        <v>5997</v>
      </c>
    </row>
    <row r="3104" spans="1:18" hidden="1">
      <c r="A3104" s="263">
        <v>3103</v>
      </c>
      <c r="C3104" s="256">
        <v>46077</v>
      </c>
      <c r="D3104" s="282" t="s">
        <v>1816</v>
      </c>
      <c r="E3104" s="261" t="str">
        <f>_xlfn.XLOOKUP(D3104,거래처!B:B,거래처!D:D," ")</f>
        <v>617-28-84743</v>
      </c>
      <c r="G3104" s="282" t="s">
        <v>4174</v>
      </c>
      <c r="N3104" s="257">
        <v>-250000</v>
      </c>
      <c r="R3104" t="s">
        <v>5997</v>
      </c>
    </row>
    <row r="3105" spans="1:18" hidden="1">
      <c r="A3105" s="263">
        <v>3104</v>
      </c>
      <c r="C3105" s="256">
        <v>46077</v>
      </c>
      <c r="D3105" s="282" t="s">
        <v>1525</v>
      </c>
      <c r="E3105" s="261" t="str">
        <f>_xlfn.XLOOKUP(D3105,거래처!B:B,거래처!D:D," ")</f>
        <v>196-87-02353</v>
      </c>
      <c r="G3105" s="282" t="s">
        <v>4298</v>
      </c>
      <c r="N3105" s="257">
        <v>-2900000</v>
      </c>
      <c r="R3105" t="s">
        <v>5997</v>
      </c>
    </row>
    <row r="3106" spans="1:18" hidden="1">
      <c r="A3106" s="263">
        <v>3105</v>
      </c>
      <c r="C3106" s="256">
        <v>46077</v>
      </c>
      <c r="D3106" s="282" t="s">
        <v>1620</v>
      </c>
      <c r="E3106" s="261">
        <f>_xlfn.XLOOKUP(D3106,거래처!B:B,거래처!D:D," ")</f>
        <v>0</v>
      </c>
      <c r="G3106" s="282" t="s">
        <v>4312</v>
      </c>
      <c r="N3106" s="257">
        <v>-2600000</v>
      </c>
      <c r="R3106" t="s">
        <v>5997</v>
      </c>
    </row>
    <row r="3107" spans="1:18" hidden="1">
      <c r="A3107" s="263">
        <v>3106</v>
      </c>
      <c r="C3107" s="256">
        <v>46077</v>
      </c>
      <c r="D3107" s="282" t="s">
        <v>1420</v>
      </c>
      <c r="E3107" s="261" t="str">
        <f>_xlfn.XLOOKUP(D3107,거래처!B:B,거래처!D:D," ")</f>
        <v>502-11-86077</v>
      </c>
      <c r="G3107" s="282" t="s">
        <v>4313</v>
      </c>
      <c r="N3107" s="257">
        <v>-1320000</v>
      </c>
      <c r="R3107" t="s">
        <v>5997</v>
      </c>
    </row>
    <row r="3108" spans="1:18" hidden="1">
      <c r="A3108" s="263">
        <v>3107</v>
      </c>
      <c r="C3108" s="256">
        <v>46078</v>
      </c>
      <c r="D3108" s="282" t="s">
        <v>2714</v>
      </c>
      <c r="E3108" s="261" t="str">
        <f>_xlfn.XLOOKUP(D3108,거래처!B:B,거래처!D:D," ")</f>
        <v>118-10-18095</v>
      </c>
      <c r="G3108" s="282" t="s">
        <v>2038</v>
      </c>
      <c r="N3108" s="257">
        <v>-870000</v>
      </c>
      <c r="R3108" t="s">
        <v>5997</v>
      </c>
    </row>
    <row r="3109" spans="1:18" hidden="1">
      <c r="A3109" s="263">
        <v>3108</v>
      </c>
      <c r="C3109" s="256">
        <v>46078</v>
      </c>
      <c r="D3109" s="282" t="s">
        <v>1444</v>
      </c>
      <c r="E3109" s="261" t="str">
        <f>_xlfn.XLOOKUP(D3109,거래처!B:B,거래처!D:D," ")</f>
        <v>487-18-00463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8" hidden="1">
      <c r="A3110" s="263">
        <v>3109</v>
      </c>
      <c r="C3110" s="256">
        <v>46078</v>
      </c>
      <c r="D3110" s="282" t="s">
        <v>1444</v>
      </c>
      <c r="E3110" s="261" t="str">
        <f>_xlfn.XLOOKUP(D3110,거래처!B:B,거래처!D:D," ")</f>
        <v>487-18-00463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8" hidden="1">
      <c r="A3111" s="263">
        <v>3110</v>
      </c>
      <c r="C3111" s="256">
        <v>46078</v>
      </c>
      <c r="D3111" s="282" t="s">
        <v>1277</v>
      </c>
      <c r="E3111" s="261" t="str">
        <f>_xlfn.XLOOKUP(D3111,거래처!B:B,거래처!D:D," ")</f>
        <v>881-07-00034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8" hidden="1">
      <c r="A3112" s="263">
        <v>3111</v>
      </c>
      <c r="C3112" s="256">
        <v>46078</v>
      </c>
      <c r="D3112" s="282" t="s">
        <v>1277</v>
      </c>
      <c r="E3112" s="261" t="str">
        <f>_xlfn.XLOOKUP(D3112,거래처!B:B,거래처!D:D," ")</f>
        <v>881-07-00034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8" hidden="1">
      <c r="A3113" s="263">
        <v>3112</v>
      </c>
      <c r="C3113" s="256">
        <v>46078</v>
      </c>
      <c r="D3113" s="282" t="s">
        <v>3327</v>
      </c>
      <c r="E3113" s="261" t="str">
        <f>_xlfn.XLOOKUP(D3113,거래처!B:B,거래처!D:D," ")</f>
        <v>419-37-00781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8" hidden="1">
      <c r="A3114" s="263">
        <v>3113</v>
      </c>
      <c r="C3114" s="256">
        <v>46078</v>
      </c>
      <c r="D3114" s="282" t="s">
        <v>989</v>
      </c>
      <c r="E3114" s="261" t="str">
        <f>_xlfn.XLOOKUP(D3114,거래처!B:B,거래처!D:D," ")</f>
        <v>114-15-89778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8" hidden="1">
      <c r="A3115" s="263">
        <v>3114</v>
      </c>
      <c r="C3115" s="256">
        <v>46078</v>
      </c>
      <c r="D3115" s="282" t="s">
        <v>3874</v>
      </c>
      <c r="E3115" s="261" t="str">
        <f>_xlfn.XLOOKUP(D3115,거래처!B:B,거래처!D:D," ")</f>
        <v>502-03-26657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8" hidden="1">
      <c r="A3116" s="263">
        <v>3115</v>
      </c>
      <c r="C3116" s="256">
        <v>46078</v>
      </c>
      <c r="D3116" s="282" t="s">
        <v>989</v>
      </c>
      <c r="E3116" s="261" t="str">
        <f>_xlfn.XLOOKUP(D3116,거래처!B:B,거래처!D:D," ")</f>
        <v>114-15-89778</v>
      </c>
      <c r="G3116" s="282" t="s">
        <v>4315</v>
      </c>
      <c r="N3116" s="257">
        <v>-715000</v>
      </c>
      <c r="R3116" t="s">
        <v>5997</v>
      </c>
    </row>
    <row r="3117" spans="1:18" hidden="1">
      <c r="A3117" s="263">
        <v>3116</v>
      </c>
      <c r="C3117" s="256">
        <v>46078</v>
      </c>
      <c r="D3117" s="282" t="s">
        <v>1277</v>
      </c>
      <c r="E3117" s="261" t="str">
        <f>_xlfn.XLOOKUP(D3117,거래처!B:B,거래처!D:D," ")</f>
        <v>881-07-00034</v>
      </c>
      <c r="G3117" s="282" t="s">
        <v>4316</v>
      </c>
      <c r="N3117" s="257">
        <v>-1950000</v>
      </c>
      <c r="R3117" t="s">
        <v>5997</v>
      </c>
    </row>
    <row r="3118" spans="1:18" hidden="1">
      <c r="A3118" s="263">
        <v>3117</v>
      </c>
      <c r="C3118" s="256">
        <v>46079</v>
      </c>
      <c r="D3118" s="282" t="s">
        <v>1705</v>
      </c>
      <c r="E3118" s="261" t="str">
        <f>_xlfn.XLOOKUP(D3118,거래처!B:B,거래처!D:D," ")</f>
        <v>410-27-15314</v>
      </c>
      <c r="G3118" s="282" t="s">
        <v>1757</v>
      </c>
      <c r="N3118" s="257">
        <v>-900000</v>
      </c>
      <c r="R3118" t="s">
        <v>5999</v>
      </c>
    </row>
    <row r="3119" spans="1:18" hidden="1">
      <c r="A3119" s="263">
        <v>3118</v>
      </c>
      <c r="C3119" s="256">
        <v>46079</v>
      </c>
      <c r="D3119" s="282" t="s">
        <v>2925</v>
      </c>
      <c r="E3119" s="261" t="str">
        <f>_xlfn.XLOOKUP(D3119,거래처!B:B,거래처!D:D," ")</f>
        <v>402-23-16615</v>
      </c>
      <c r="G3119" s="282" t="s">
        <v>4317</v>
      </c>
      <c r="N3119" s="257">
        <v>-2065000</v>
      </c>
      <c r="R3119" t="s">
        <v>5997</v>
      </c>
    </row>
    <row r="3120" spans="1:18" hidden="1">
      <c r="A3120" s="263">
        <v>3119</v>
      </c>
      <c r="C3120" s="256">
        <v>46079</v>
      </c>
      <c r="D3120" s="282" t="s">
        <v>1557</v>
      </c>
      <c r="E3120" s="261" t="str">
        <f>_xlfn.XLOOKUP(D3120,거래처!B:B,거래처!D:D," ")</f>
        <v>122-01-63748</v>
      </c>
      <c r="G3120" s="282" t="s">
        <v>4003</v>
      </c>
      <c r="N3120" s="257">
        <v>-1100000</v>
      </c>
      <c r="R3120" t="s">
        <v>5997</v>
      </c>
    </row>
    <row r="3121" spans="1:18" hidden="1">
      <c r="A3121" s="263">
        <v>3120</v>
      </c>
      <c r="C3121" s="256">
        <v>46079</v>
      </c>
      <c r="D3121" s="282" t="s">
        <v>3874</v>
      </c>
      <c r="E3121" s="261" t="str">
        <f>_xlfn.XLOOKUP(D3121,거래처!B:B,거래처!D:D," ")</f>
        <v>502-03-26657</v>
      </c>
      <c r="G3121" s="282" t="s">
        <v>3992</v>
      </c>
      <c r="N3121" s="257">
        <v>-1300000</v>
      </c>
      <c r="R3121" t="s">
        <v>5997</v>
      </c>
    </row>
    <row r="3122" spans="1:18" hidden="1">
      <c r="A3122" s="263">
        <v>3121</v>
      </c>
      <c r="C3122" s="256">
        <v>46079</v>
      </c>
      <c r="D3122" s="282" t="s">
        <v>1747</v>
      </c>
      <c r="E3122" s="261" t="str">
        <f>_xlfn.XLOOKUP(D3122,거래처!B:B,거래처!D:D," ")</f>
        <v>609-23-97505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8" hidden="1">
      <c r="A3123" s="263">
        <v>3122</v>
      </c>
      <c r="C3123" s="256">
        <v>46079</v>
      </c>
      <c r="D3123" s="282" t="s">
        <v>3124</v>
      </c>
      <c r="E3123" s="261" t="str">
        <f>_xlfn.XLOOKUP(D3123,거래처!B:B,거래처!D:D," ")</f>
        <v>444-37-00623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8" hidden="1">
      <c r="A3124" s="263">
        <v>3123</v>
      </c>
      <c r="C3124" s="256">
        <v>46079</v>
      </c>
      <c r="D3124" s="282" t="s">
        <v>1557</v>
      </c>
      <c r="E3124" s="261" t="str">
        <f>_xlfn.XLOOKUP(D3124,거래처!B:B,거래처!D:D," ")</f>
        <v>122-01-63748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8" hidden="1">
      <c r="A3125" s="263">
        <v>3124</v>
      </c>
      <c r="C3125" s="256">
        <v>46079</v>
      </c>
      <c r="D3125" s="282" t="s">
        <v>1427</v>
      </c>
      <c r="E3125" s="261" t="str">
        <f>_xlfn.XLOOKUP(D3125,거래처!B:B,거래처!D:D," ")</f>
        <v>514-25-29722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8" hidden="1">
      <c r="A3126" s="263">
        <v>3125</v>
      </c>
      <c r="C3126" s="256">
        <v>46079</v>
      </c>
      <c r="D3126" s="282" t="s">
        <v>3863</v>
      </c>
      <c r="E3126" s="261" t="str">
        <f>_xlfn.XLOOKUP(D3126,거래처!B:B,거래처!D:D," ")</f>
        <v>418-02-99483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8" hidden="1">
      <c r="A3127" s="263">
        <v>3126</v>
      </c>
      <c r="C3127" s="256">
        <v>46079</v>
      </c>
      <c r="D3127" s="282" t="s">
        <v>1415</v>
      </c>
      <c r="E3127" s="261" t="str">
        <f>_xlfn.XLOOKUP(D3127,거래처!B:B,거래처!D:D," ")</f>
        <v>504-20-50427</v>
      </c>
      <c r="G3127" s="282" t="s">
        <v>4318</v>
      </c>
      <c r="I3127" s="257">
        <v>-350000</v>
      </c>
      <c r="J3127" s="261">
        <v>1</v>
      </c>
      <c r="N3127" s="257">
        <v>-350000</v>
      </c>
      <c r="R3127" t="s">
        <v>5997</v>
      </c>
    </row>
    <row r="3128" spans="1:18" hidden="1">
      <c r="A3128" s="263">
        <v>3127</v>
      </c>
      <c r="C3128" s="256">
        <v>46079</v>
      </c>
      <c r="D3128" s="282" t="s">
        <v>1415</v>
      </c>
      <c r="E3128" s="261" t="str">
        <f>_xlfn.XLOOKUP(D3128,거래처!B:B,거래처!D:D," ")</f>
        <v>504-20-50427</v>
      </c>
      <c r="G3128" s="282" t="s">
        <v>4319</v>
      </c>
      <c r="I3128" s="257">
        <v>-300000</v>
      </c>
      <c r="J3128" s="261">
        <v>1</v>
      </c>
      <c r="N3128" s="257">
        <v>-300000</v>
      </c>
      <c r="R3128" t="s">
        <v>5997</v>
      </c>
    </row>
    <row r="3129" spans="1:18" hidden="1">
      <c r="A3129" s="263">
        <v>3128</v>
      </c>
      <c r="C3129" s="256">
        <v>46079</v>
      </c>
      <c r="D3129" s="282" t="s">
        <v>1010</v>
      </c>
      <c r="E3129" s="261" t="str">
        <f>_xlfn.XLOOKUP(D3129,거래처!B:B,거래처!D:D," ")</f>
        <v>488-12-01084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8" hidden="1">
      <c r="A3130" s="263">
        <v>3129</v>
      </c>
      <c r="C3130" s="256">
        <v>46079</v>
      </c>
      <c r="D3130" s="282" t="s">
        <v>1465</v>
      </c>
      <c r="E3130" s="261" t="str">
        <f>_xlfn.XLOOKUP(D3130,거래처!B:B,거래처!D:D," ")</f>
        <v>502-24-19452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8" hidden="1">
      <c r="A3131" s="263">
        <v>3130</v>
      </c>
      <c r="C3131" s="256">
        <v>46079</v>
      </c>
      <c r="D3131" s="282" t="s">
        <v>981</v>
      </c>
      <c r="E3131" s="261" t="str">
        <f>_xlfn.XLOOKUP(D3131,거래처!B:B,거래처!D:D," ")</f>
        <v>138-01-48780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8" hidden="1">
      <c r="A3132" s="263">
        <v>3131</v>
      </c>
      <c r="C3132" s="256">
        <v>46079</v>
      </c>
      <c r="D3132" s="282" t="s">
        <v>981</v>
      </c>
      <c r="E3132" s="261" t="str">
        <f>_xlfn.XLOOKUP(D3132,거래처!B:B,거래처!D:D," ")</f>
        <v>138-01-48780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8" hidden="1">
      <c r="A3133" s="263">
        <v>3132</v>
      </c>
      <c r="C3133" s="256">
        <v>46079</v>
      </c>
      <c r="D3133" s="282" t="s">
        <v>981</v>
      </c>
      <c r="E3133" s="261" t="str">
        <f>_xlfn.XLOOKUP(D3133,거래처!B:B,거래처!D:D," ")</f>
        <v>138-01-48780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8" hidden="1">
      <c r="A3134" s="263">
        <v>3133</v>
      </c>
      <c r="C3134" s="256">
        <v>46079</v>
      </c>
      <c r="D3134" s="282" t="s">
        <v>981</v>
      </c>
      <c r="E3134" s="261" t="str">
        <f>_xlfn.XLOOKUP(D3134,거래처!B:B,거래처!D:D," ")</f>
        <v>138-01-48780</v>
      </c>
      <c r="G3134" s="282" t="s">
        <v>3948</v>
      </c>
      <c r="N3134" s="257">
        <v>-2510000</v>
      </c>
      <c r="R3134" t="s">
        <v>5997</v>
      </c>
    </row>
    <row r="3135" spans="1:18" hidden="1">
      <c r="A3135" s="263">
        <v>3134</v>
      </c>
      <c r="C3135" s="256">
        <v>46080</v>
      </c>
      <c r="D3135" s="282" t="s">
        <v>3191</v>
      </c>
      <c r="E3135" s="261" t="str">
        <f>_xlfn.XLOOKUP(D3135,거래처!B:B,거래처!D:D," ")</f>
        <v>148-16-01826</v>
      </c>
      <c r="G3135" s="282" t="s">
        <v>4320</v>
      </c>
      <c r="N3135" s="257">
        <v>-1130000</v>
      </c>
      <c r="R3135" t="s">
        <v>5997</v>
      </c>
    </row>
    <row r="3136" spans="1:18" hidden="1">
      <c r="A3136" s="263">
        <v>3135</v>
      </c>
      <c r="C3136" s="256">
        <v>46080</v>
      </c>
      <c r="D3136" s="282" t="s">
        <v>1010</v>
      </c>
      <c r="E3136" s="261" t="str">
        <f>_xlfn.XLOOKUP(D3136,거래처!B:B,거래처!D:D," ")</f>
        <v>488-12-01084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8" hidden="1">
      <c r="A3137" s="263">
        <v>3136</v>
      </c>
      <c r="C3137" s="256">
        <v>46080</v>
      </c>
      <c r="D3137" s="282" t="s">
        <v>2844</v>
      </c>
      <c r="E3137" s="261" t="str">
        <f>_xlfn.XLOOKUP(D3137,거래처!B:B,거래처!D:D," ")</f>
        <v>229-03-74690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8" hidden="1">
      <c r="A3138" s="263">
        <v>3137</v>
      </c>
      <c r="C3138" s="256">
        <v>46080</v>
      </c>
      <c r="D3138" s="282" t="s">
        <v>2844</v>
      </c>
      <c r="E3138" s="261" t="str">
        <f>_xlfn.XLOOKUP(D3138,거래처!B:B,거래처!D:D," ")</f>
        <v>229-03-74690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8" hidden="1">
      <c r="A3139" s="263">
        <v>3138</v>
      </c>
      <c r="C3139" s="256">
        <v>46080</v>
      </c>
      <c r="D3139" s="282" t="s">
        <v>2844</v>
      </c>
      <c r="E3139" s="261" t="str">
        <f>_xlfn.XLOOKUP(D3139,거래처!B:B,거래처!D:D," ")</f>
        <v>229-03-74690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8" hidden="1">
      <c r="A3140" s="263">
        <v>3139</v>
      </c>
      <c r="C3140" s="256">
        <v>46080</v>
      </c>
      <c r="D3140" s="282" t="s">
        <v>4271</v>
      </c>
      <c r="E3140" s="261">
        <f>_xlfn.XLOOKUP(D3140,거래처!B:B,거래처!D:D," ")</f>
        <v>0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8" hidden="1">
      <c r="A3141" s="263">
        <v>3140</v>
      </c>
      <c r="C3141" s="256">
        <v>46080</v>
      </c>
      <c r="D3141" s="282" t="s">
        <v>3855</v>
      </c>
      <c r="E3141" s="261" t="str">
        <f>_xlfn.XLOOKUP(D3141,거래처!B:B,거래처!D:D," ")</f>
        <v>501-27-91957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8" hidden="1">
      <c r="A3142" s="263">
        <v>3141</v>
      </c>
      <c r="C3142" s="256">
        <v>46080</v>
      </c>
      <c r="D3142" s="282" t="s">
        <v>3855</v>
      </c>
      <c r="E3142" s="261" t="str">
        <f>_xlfn.XLOOKUP(D3142,거래처!B:B,거래처!D:D," ")</f>
        <v>501-27-91957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8" hidden="1">
      <c r="A3143" s="263">
        <v>3142</v>
      </c>
      <c r="C3143" s="256">
        <v>46080</v>
      </c>
      <c r="D3143" s="282" t="s">
        <v>3855</v>
      </c>
      <c r="E3143" s="261" t="str">
        <f>_xlfn.XLOOKUP(D3143,거래처!B:B,거래처!D:D," ")</f>
        <v>501-27-91957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8" hidden="1">
      <c r="A3144" s="263">
        <v>3143</v>
      </c>
      <c r="C3144" s="256">
        <v>46080</v>
      </c>
      <c r="D3144" s="282" t="s">
        <v>3855</v>
      </c>
      <c r="E3144" s="261" t="str">
        <f>_xlfn.XLOOKUP(D3144,거래처!B:B,거래처!D:D," ")</f>
        <v>501-27-91957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8" hidden="1">
      <c r="A3145" s="263">
        <v>3144</v>
      </c>
      <c r="C3145" s="256">
        <v>46080</v>
      </c>
      <c r="D3145" s="282" t="s">
        <v>1307</v>
      </c>
      <c r="E3145" s="261" t="str">
        <f>_xlfn.XLOOKUP(D3145,거래처!B:B,거래처!D:D," ")</f>
        <v>848-34-00917</v>
      </c>
      <c r="F3145" s="284" t="s">
        <v>4161</v>
      </c>
      <c r="G3145" s="282" t="s">
        <v>1616</v>
      </c>
      <c r="H3145" s="261" t="s">
        <v>4099</v>
      </c>
      <c r="J3145" s="261">
        <v>1</v>
      </c>
    </row>
    <row r="3146" spans="1:18" hidden="1">
      <c r="A3146" s="263">
        <v>3145</v>
      </c>
      <c r="C3146" s="256">
        <v>46080</v>
      </c>
      <c r="D3146" s="282" t="s">
        <v>1423</v>
      </c>
      <c r="E3146" s="261" t="str">
        <f>_xlfn.XLOOKUP(D3146,거래처!B:B,거래처!D:D," ")</f>
        <v>273-03-01573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8" hidden="1">
      <c r="A3147" s="263">
        <v>3146</v>
      </c>
      <c r="C3147" s="256">
        <v>46080</v>
      </c>
      <c r="D3147" s="282" t="s">
        <v>3327</v>
      </c>
      <c r="E3147" s="261" t="str">
        <f>_xlfn.XLOOKUP(D3147,거래처!B:B,거래처!D:D," ")</f>
        <v>419-37-00781</v>
      </c>
      <c r="G3147" s="282" t="s">
        <v>3993</v>
      </c>
      <c r="N3147" s="257">
        <v>-650000</v>
      </c>
      <c r="R3147" t="s">
        <v>5997</v>
      </c>
    </row>
    <row r="3148" spans="1:18" hidden="1">
      <c r="A3148" s="263">
        <v>3147</v>
      </c>
      <c r="C3148" s="256">
        <v>46080</v>
      </c>
      <c r="D3148" s="282" t="s">
        <v>4271</v>
      </c>
      <c r="E3148" s="261">
        <f>_xlfn.XLOOKUP(D3148,거래처!B:B,거래처!D:D," ")</f>
        <v>0</v>
      </c>
      <c r="G3148" s="282" t="s">
        <v>4322</v>
      </c>
      <c r="N3148" s="257">
        <v>-650000</v>
      </c>
      <c r="R3148" t="s">
        <v>5997</v>
      </c>
    </row>
    <row r="3149" spans="1:18" hidden="1">
      <c r="A3149" s="263">
        <v>3148</v>
      </c>
      <c r="C3149" s="256">
        <v>46080</v>
      </c>
      <c r="D3149" s="282" t="s">
        <v>3124</v>
      </c>
      <c r="E3149" s="261" t="str">
        <f>_xlfn.XLOOKUP(D3149,거래처!B:B,거래처!D:D," ")</f>
        <v>444-37-00623</v>
      </c>
      <c r="G3149" s="282" t="s">
        <v>3947</v>
      </c>
      <c r="N3149" s="257">
        <v>-1600000</v>
      </c>
      <c r="R3149" t="s">
        <v>5997</v>
      </c>
    </row>
    <row r="3150" spans="1:18" hidden="1">
      <c r="A3150" s="263">
        <v>3149</v>
      </c>
      <c r="C3150" s="256">
        <v>46080</v>
      </c>
      <c r="D3150" s="282" t="s">
        <v>2844</v>
      </c>
      <c r="E3150" s="261" t="str">
        <f>_xlfn.XLOOKUP(D3150,거래처!B:B,거래처!D:D," ")</f>
        <v>229-03-74690</v>
      </c>
      <c r="G3150" s="282" t="s">
        <v>3979</v>
      </c>
      <c r="N3150" s="257">
        <v>-3400000</v>
      </c>
      <c r="R3150" t="s">
        <v>5997</v>
      </c>
    </row>
    <row r="3151" spans="1:18" hidden="1">
      <c r="A3151" s="263">
        <v>3150</v>
      </c>
      <c r="C3151" s="256">
        <v>46080</v>
      </c>
      <c r="D3151" s="282" t="s">
        <v>1849</v>
      </c>
      <c r="E3151" s="261" t="str">
        <f>_xlfn.XLOOKUP(D3151,거래처!B:B,거래처!D:D," ")</f>
        <v>894-39-00502</v>
      </c>
      <c r="G3151" s="282" t="s">
        <v>3955</v>
      </c>
      <c r="N3151" s="257">
        <v>-2750000</v>
      </c>
      <c r="R3151" t="s">
        <v>5997</v>
      </c>
    </row>
    <row r="3152" spans="1:18" hidden="1">
      <c r="A3152" s="263">
        <v>3151</v>
      </c>
      <c r="C3152" s="256">
        <v>46080</v>
      </c>
      <c r="D3152" s="282" t="s">
        <v>1465</v>
      </c>
      <c r="E3152" s="261" t="str">
        <f>_xlfn.XLOOKUP(D3152,거래처!B:B,거래처!D:D," ")</f>
        <v>502-24-19452</v>
      </c>
      <c r="G3152" s="282" t="s">
        <v>3933</v>
      </c>
      <c r="N3152" s="257">
        <v>-1250000</v>
      </c>
      <c r="R3152" t="s">
        <v>5997</v>
      </c>
    </row>
    <row r="3153" spans="1:18" hidden="1">
      <c r="A3153" s="263">
        <v>3152</v>
      </c>
      <c r="C3153" s="256">
        <v>46081</v>
      </c>
      <c r="D3153" s="282" t="s">
        <v>3875</v>
      </c>
      <c r="E3153" s="261" t="str">
        <f>_xlfn.XLOOKUP(D3153,거래처!B:B,거래처!D:D," ")</f>
        <v>472-15-00422</v>
      </c>
      <c r="G3153" s="282" t="s">
        <v>4324</v>
      </c>
      <c r="N3153" s="257">
        <v>-150000</v>
      </c>
      <c r="R3153" t="s">
        <v>5997</v>
      </c>
    </row>
    <row r="3154" spans="1:18" hidden="1">
      <c r="A3154" s="263">
        <v>3153</v>
      </c>
      <c r="C3154" s="256">
        <v>46081</v>
      </c>
      <c r="D3154" s="282" t="s">
        <v>2431</v>
      </c>
      <c r="E3154" s="261" t="str">
        <f>_xlfn.XLOOKUP(D3154,거래처!B:B,거래처!D:D," ")</f>
        <v>135-21-44901</v>
      </c>
      <c r="G3154" s="282" t="s">
        <v>4325</v>
      </c>
      <c r="N3154" s="257">
        <v>-1650000</v>
      </c>
      <c r="R3154" t="s">
        <v>5997</v>
      </c>
    </row>
    <row r="3155" spans="1:18" hidden="1">
      <c r="A3155" s="263">
        <v>3154</v>
      </c>
      <c r="C3155" s="256">
        <v>46081</v>
      </c>
      <c r="D3155" s="282" t="s">
        <v>1551</v>
      </c>
      <c r="E3155" s="261" t="str">
        <f>_xlfn.XLOOKUP(D3155,거래처!B:B,거래처!D:D," ")</f>
        <v>503-07-45581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 hidden="1">
      <c r="A3156" s="263">
        <v>3155</v>
      </c>
      <c r="C3156" s="256">
        <v>46081</v>
      </c>
      <c r="D3156" s="282" t="s">
        <v>1557</v>
      </c>
      <c r="E3156" s="261" t="str">
        <f>_xlfn.XLOOKUP(D3156,거래처!B:B,거래처!D:D," ")</f>
        <v>122-01-63748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 hidden="1">
      <c r="A3157" s="263">
        <v>3156</v>
      </c>
      <c r="C3157" s="256">
        <v>46081</v>
      </c>
      <c r="D3157" s="282" t="s">
        <v>1038</v>
      </c>
      <c r="E3157" s="261" t="str">
        <f>_xlfn.XLOOKUP(D3157,거래처!B:B,거래처!D:D," ")</f>
        <v>418-04-41461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 hidden="1">
      <c r="A3158" s="263">
        <v>3157</v>
      </c>
      <c r="C3158" s="256">
        <v>46081</v>
      </c>
      <c r="D3158" s="282" t="s">
        <v>1370</v>
      </c>
      <c r="E3158" s="261" t="str">
        <f>_xlfn.XLOOKUP(D3158,거래처!B:B,거래처!D:D," ")</f>
        <v>177-01-03420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 hidden="1">
      <c r="A3159" s="263">
        <v>3158</v>
      </c>
      <c r="C3159" s="256">
        <v>46081</v>
      </c>
      <c r="D3159" s="282" t="s">
        <v>1551</v>
      </c>
      <c r="E3159" s="261" t="str">
        <f>_xlfn.XLOOKUP(D3159,거래처!B:B,거래처!D:D," ")</f>
        <v>503-07-45581</v>
      </c>
      <c r="G3159" s="282" t="s">
        <v>2006</v>
      </c>
      <c r="N3159" s="257">
        <v>-2750000</v>
      </c>
      <c r="R3159" t="s">
        <v>5997</v>
      </c>
    </row>
    <row r="3160" spans="1:18" hidden="1">
      <c r="A3160" s="263">
        <v>3159</v>
      </c>
      <c r="C3160" s="256">
        <v>46081</v>
      </c>
      <c r="D3160" s="282" t="s">
        <v>1548</v>
      </c>
      <c r="E3160" s="261" t="str">
        <f>_xlfn.XLOOKUP(D3160,거래처!B:B,거래처!D:D," ")</f>
        <v>416-09-29452</v>
      </c>
      <c r="G3160" s="282" t="s">
        <v>4009</v>
      </c>
      <c r="N3160" s="257">
        <v>-1370000</v>
      </c>
      <c r="R3160" t="s">
        <v>5997</v>
      </c>
    </row>
    <row r="3161" spans="1:18" hidden="1">
      <c r="A3161" s="263">
        <v>3160</v>
      </c>
      <c r="C3161" s="256">
        <v>46081</v>
      </c>
      <c r="D3161" s="282" t="s">
        <v>1928</v>
      </c>
      <c r="E3161" s="261" t="str">
        <f>_xlfn.XLOOKUP(D3161,거래처!B:B,거래처!D:D," ")</f>
        <v>621-19-98244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 hidden="1">
      <c r="A3162" s="263">
        <v>3161</v>
      </c>
      <c r="C3162" s="256">
        <v>46081</v>
      </c>
      <c r="D3162" s="282" t="s">
        <v>1928</v>
      </c>
      <c r="E3162" s="261" t="str">
        <f>_xlfn.XLOOKUP(D3162,거래처!B:B,거래처!D:D," ")</f>
        <v>621-19-98244</v>
      </c>
      <c r="G3162" s="282" t="s">
        <v>3932</v>
      </c>
      <c r="N3162" s="257">
        <v>-1100000</v>
      </c>
      <c r="R3162" t="s">
        <v>5997</v>
      </c>
    </row>
    <row r="3163" spans="1:18">
      <c r="A3163" s="263">
        <v>3162</v>
      </c>
      <c r="C3163" s="256">
        <v>46082</v>
      </c>
      <c r="D3163" s="282" t="s">
        <v>1370</v>
      </c>
      <c r="E3163" s="261" t="str">
        <f>_xlfn.XLOOKUP(D3163,거래처!B:B,거래처!D:D," ")</f>
        <v>177-01-03420</v>
      </c>
      <c r="G3163" s="282" t="s">
        <v>3673</v>
      </c>
      <c r="N3163" s="257">
        <v>-7230000</v>
      </c>
      <c r="R3163" t="s">
        <v>5997</v>
      </c>
    </row>
    <row r="3164" spans="1:18">
      <c r="A3164" s="263">
        <v>3163</v>
      </c>
      <c r="C3164" s="256">
        <v>46083</v>
      </c>
      <c r="D3164" s="282" t="s">
        <v>1450</v>
      </c>
      <c r="E3164" s="261" t="str">
        <f>_xlfn.XLOOKUP(D3164,거래처!B:B,거래처!D:D," ")</f>
        <v>408-33-91630</v>
      </c>
      <c r="G3164" s="282" t="s">
        <v>3952</v>
      </c>
      <c r="N3164" s="257">
        <v>-3520000</v>
      </c>
      <c r="R3164" t="s">
        <v>5998</v>
      </c>
    </row>
    <row r="3165" spans="1:18">
      <c r="A3165" s="263">
        <v>3164</v>
      </c>
      <c r="C3165" s="256">
        <v>46083</v>
      </c>
      <c r="D3165" s="282" t="s">
        <v>1512</v>
      </c>
      <c r="E3165" s="261">
        <f>_xlfn.XLOOKUP(D3165,거래처!B:B,거래처!D:D," ")</f>
        <v>0</v>
      </c>
      <c r="G3165" s="282" t="s">
        <v>3675</v>
      </c>
      <c r="N3165" s="257">
        <v>-450000</v>
      </c>
      <c r="R3165" t="s">
        <v>5997</v>
      </c>
    </row>
    <row r="3166" spans="1:18">
      <c r="A3166" s="263">
        <v>3165</v>
      </c>
      <c r="C3166" s="256">
        <v>46083</v>
      </c>
      <c r="D3166" s="282" t="s">
        <v>1440</v>
      </c>
      <c r="E3166" s="261" t="str">
        <f>_xlfn.XLOOKUP(D3166,거래처!B:B,거래처!D:D," ")</f>
        <v>877-63-00588</v>
      </c>
      <c r="G3166" s="282" t="s">
        <v>1757</v>
      </c>
      <c r="N3166" s="257">
        <v>-1900000</v>
      </c>
      <c r="R3166" t="s">
        <v>5997</v>
      </c>
    </row>
    <row r="3167" spans="1:18">
      <c r="A3167" s="263">
        <v>3166</v>
      </c>
      <c r="C3167" s="256">
        <v>46083</v>
      </c>
      <c r="D3167" s="282" t="s">
        <v>1551</v>
      </c>
      <c r="E3167" s="261" t="str">
        <f>_xlfn.XLOOKUP(D3167,거래처!B:B,거래처!D:D," ")</f>
        <v>503-07-45581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E3168" s="261" t="str">
        <f>_xlfn.XLOOKUP(D3168,거래처!B:B,거래처!D:D," ")</f>
        <v>138-01-48780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8">
      <c r="A3169" s="263">
        <v>3168</v>
      </c>
      <c r="C3169" s="256">
        <v>46083</v>
      </c>
      <c r="D3169" s="282" t="s">
        <v>1415</v>
      </c>
      <c r="E3169" s="261" t="str">
        <f>_xlfn.XLOOKUP(D3169,거래처!B:B,거래처!D:D," ")</f>
        <v>504-20-50427</v>
      </c>
      <c r="G3169" s="282" t="s">
        <v>4326</v>
      </c>
      <c r="N3169" s="257">
        <v>-600000</v>
      </c>
      <c r="R3169" t="s">
        <v>5997</v>
      </c>
    </row>
    <row r="3170" spans="1:18">
      <c r="A3170" s="263">
        <v>3169</v>
      </c>
      <c r="C3170" s="256">
        <v>46083</v>
      </c>
      <c r="D3170" s="282" t="s">
        <v>981</v>
      </c>
      <c r="E3170" s="261" t="str">
        <f>_xlfn.XLOOKUP(D3170,거래처!B:B,거래처!D:D," ")</f>
        <v>138-01-48780</v>
      </c>
      <c r="G3170" s="282" t="s">
        <v>1757</v>
      </c>
      <c r="N3170" s="257">
        <v>-2500000</v>
      </c>
      <c r="R3170" t="s">
        <v>5997</v>
      </c>
    </row>
    <row r="3171" spans="1:18">
      <c r="A3171" s="263">
        <v>3170</v>
      </c>
      <c r="C3171" s="256">
        <v>46083</v>
      </c>
      <c r="D3171" s="282" t="s">
        <v>1802</v>
      </c>
      <c r="E3171" s="261" t="str">
        <f>_xlfn.XLOOKUP(D3171,거래처!B:B,거래처!D:D," ")</f>
        <v>514-13-78458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8">
      <c r="A3172" s="263">
        <v>3171</v>
      </c>
      <c r="C3172" s="256">
        <v>46084</v>
      </c>
      <c r="D3172" s="282" t="s">
        <v>1680</v>
      </c>
      <c r="E3172" s="261" t="str">
        <f>_xlfn.XLOOKUP(D3172,거래처!B:B,거래처!D:D," ")</f>
        <v>848-34-00917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8">
      <c r="A3173" s="263">
        <v>3172</v>
      </c>
      <c r="C3173" s="256">
        <v>46084</v>
      </c>
      <c r="D3173" s="282" t="s">
        <v>1370</v>
      </c>
      <c r="E3173" s="261" t="str">
        <f>_xlfn.XLOOKUP(D3173,거래처!B:B,거래처!D:D," ")</f>
        <v>177-01-03420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8">
      <c r="A3174" s="263">
        <v>3173</v>
      </c>
      <c r="C3174" s="256">
        <v>46084</v>
      </c>
      <c r="D3174" s="282" t="s">
        <v>1370</v>
      </c>
      <c r="E3174" s="261" t="str">
        <f>_xlfn.XLOOKUP(D3174,거래처!B:B,거래처!D:D," ")</f>
        <v>177-01-03420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8">
      <c r="A3175" s="263">
        <v>3174</v>
      </c>
      <c r="C3175" s="256">
        <v>46084</v>
      </c>
      <c r="D3175" s="282" t="s">
        <v>1010</v>
      </c>
      <c r="E3175" s="261" t="str">
        <f>_xlfn.XLOOKUP(D3175,거래처!B:B,거래처!D:D," ")</f>
        <v>488-12-01084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8">
      <c r="A3176" s="263">
        <v>3175</v>
      </c>
      <c r="C3176" s="256">
        <v>46084</v>
      </c>
      <c r="D3176" s="282" t="s">
        <v>2493</v>
      </c>
      <c r="E3176" s="261" t="str">
        <f>_xlfn.XLOOKUP(D3176,거래처!B:B,거래처!D:D," ")</f>
        <v>416-04-31443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8">
      <c r="A3177" s="263">
        <v>3176</v>
      </c>
      <c r="C3177" s="256">
        <v>46084</v>
      </c>
      <c r="D3177" s="282" t="s">
        <v>2493</v>
      </c>
      <c r="E3177" s="261" t="str">
        <f>_xlfn.XLOOKUP(D3177,거래처!B:B,거래처!D:D," ")</f>
        <v>416-04-31443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8">
      <c r="A3178" s="263">
        <v>3177</v>
      </c>
      <c r="C3178" s="256">
        <v>46084</v>
      </c>
      <c r="D3178" s="282" t="s">
        <v>1415</v>
      </c>
      <c r="E3178" s="261" t="str">
        <f>_xlfn.XLOOKUP(D3178,거래처!B:B,거래처!D:D," ")</f>
        <v>504-20-50427</v>
      </c>
      <c r="G3178" s="282" t="s">
        <v>4326</v>
      </c>
      <c r="N3178" s="257">
        <v>-300000</v>
      </c>
      <c r="R3178" t="s">
        <v>5997</v>
      </c>
    </row>
    <row r="3179" spans="1:18">
      <c r="A3179" s="263">
        <v>3178</v>
      </c>
      <c r="C3179" s="256">
        <v>46085</v>
      </c>
      <c r="D3179" s="282" t="s">
        <v>1444</v>
      </c>
      <c r="E3179" s="261" t="str">
        <f>_xlfn.XLOOKUP(D3179,거래처!B:B,거래처!D:D," ")</f>
        <v>487-18-00463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8">
      <c r="A3180" s="263">
        <v>3179</v>
      </c>
      <c r="C3180" s="256">
        <v>46085</v>
      </c>
      <c r="D3180" s="282" t="s">
        <v>2844</v>
      </c>
      <c r="E3180" s="261" t="str">
        <f>_xlfn.XLOOKUP(D3180,거래처!B:B,거래처!D:D," ")</f>
        <v>229-03-74690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8">
      <c r="A3181" s="263">
        <v>3180</v>
      </c>
      <c r="C3181" s="256">
        <v>46085</v>
      </c>
      <c r="D3181" s="282" t="s">
        <v>1415</v>
      </c>
      <c r="E3181" s="261" t="str">
        <f>_xlfn.XLOOKUP(D3181,거래처!B:B,거래처!D:D," ")</f>
        <v>504-20-50427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8">
      <c r="A3182" s="263">
        <v>3181</v>
      </c>
      <c r="C3182" s="256">
        <v>46085</v>
      </c>
      <c r="D3182" s="282" t="s">
        <v>2844</v>
      </c>
      <c r="E3182" s="261" t="str">
        <f>_xlfn.XLOOKUP(D3182,거래처!B:B,거래처!D:D," ")</f>
        <v>229-03-74690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8">
      <c r="A3183" s="263">
        <v>3182</v>
      </c>
      <c r="C3183" s="256">
        <v>46085</v>
      </c>
      <c r="D3183" s="282" t="s">
        <v>2096</v>
      </c>
      <c r="E3183" s="261" t="str">
        <f>_xlfn.XLOOKUP(D3183,거래처!B:B,거래처!D:D," ")</f>
        <v>455-19-00065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8">
      <c r="A3184" s="263">
        <v>3183</v>
      </c>
      <c r="C3184" s="256">
        <v>46085</v>
      </c>
      <c r="D3184" s="282" t="s">
        <v>1427</v>
      </c>
      <c r="E3184" s="261" t="str">
        <f>_xlfn.XLOOKUP(D3184,거래처!B:B,거래처!D:D," ")</f>
        <v>514-25-29722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8">
      <c r="A3185" s="263">
        <v>3184</v>
      </c>
      <c r="C3185" s="256">
        <v>46085</v>
      </c>
      <c r="D3185" s="282" t="s">
        <v>3855</v>
      </c>
      <c r="E3185" s="261" t="str">
        <f>_xlfn.XLOOKUP(D3185,거래처!B:B,거래처!D:D," ")</f>
        <v>501-27-91957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8">
      <c r="A3186" s="263">
        <v>3185</v>
      </c>
      <c r="C3186" s="256">
        <v>46085</v>
      </c>
      <c r="D3186" s="282" t="s">
        <v>1438</v>
      </c>
      <c r="E3186" s="261" t="str">
        <f>_xlfn.XLOOKUP(D3186,거래처!B:B,거래처!D:D," ")</f>
        <v>220-02-21340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8">
      <c r="A3187" s="263">
        <v>3186</v>
      </c>
      <c r="C3187" s="256">
        <v>46085</v>
      </c>
      <c r="D3187" s="282" t="s">
        <v>1349</v>
      </c>
      <c r="E3187" s="261" t="str">
        <f>_xlfn.XLOOKUP(D3187,거래처!B:B,거래처!D:D," ")</f>
        <v>642-15-02067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8">
      <c r="A3188" s="263">
        <v>3187</v>
      </c>
      <c r="C3188" s="256">
        <v>46085</v>
      </c>
      <c r="D3188" s="282" t="s">
        <v>1007</v>
      </c>
      <c r="E3188" s="261" t="str">
        <f>_xlfn.XLOOKUP(D3188,거래처!B:B,거래처!D:D," ")</f>
        <v>302-01-83388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8">
      <c r="A3189" s="263">
        <v>3188</v>
      </c>
      <c r="C3189" s="256">
        <v>46085</v>
      </c>
      <c r="D3189" s="282" t="s">
        <v>2925</v>
      </c>
      <c r="E3189" s="261" t="str">
        <f>_xlfn.XLOOKUP(D3189,거래처!B:B,거래처!D:D," ")</f>
        <v>402-23-16615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8">
      <c r="A3190" s="263">
        <v>3189</v>
      </c>
      <c r="C3190" s="256">
        <v>46085</v>
      </c>
      <c r="D3190" s="282" t="s">
        <v>2925</v>
      </c>
      <c r="E3190" s="261" t="str">
        <f>_xlfn.XLOOKUP(D3190,거래처!B:B,거래처!D:D," ")</f>
        <v>402-23-16615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8">
      <c r="A3191" s="263">
        <v>3190</v>
      </c>
      <c r="C3191" s="256">
        <v>46085</v>
      </c>
      <c r="D3191" s="282" t="s">
        <v>1444</v>
      </c>
      <c r="E3191" s="261" t="str">
        <f>_xlfn.XLOOKUP(D3191,거래처!B:B,거래처!D:D," ")</f>
        <v>487-18-00463</v>
      </c>
      <c r="G3191" s="282" t="s">
        <v>4013</v>
      </c>
      <c r="N3191" s="257">
        <v>-1450000</v>
      </c>
      <c r="R3191" t="s">
        <v>5997</v>
      </c>
    </row>
    <row r="3192" spans="1:18">
      <c r="A3192" s="263">
        <v>3191</v>
      </c>
      <c r="C3192" s="256">
        <v>46085</v>
      </c>
      <c r="D3192" s="282" t="s">
        <v>1344</v>
      </c>
      <c r="E3192" s="261" t="str">
        <f>_xlfn.XLOOKUP(D3192,거래처!B:B,거래처!D:D," ")</f>
        <v>510-03-85884</v>
      </c>
      <c r="G3192" s="282" t="s">
        <v>4061</v>
      </c>
      <c r="N3192" s="257">
        <v>-1000000</v>
      </c>
      <c r="R3192" t="s">
        <v>5997</v>
      </c>
    </row>
    <row r="3193" spans="1:18">
      <c r="A3193" s="263">
        <v>3192</v>
      </c>
      <c r="C3193" s="256">
        <v>46085</v>
      </c>
      <c r="D3193" s="282" t="s">
        <v>1802</v>
      </c>
      <c r="E3193" s="261" t="str">
        <f>_xlfn.XLOOKUP(D3193,거래처!B:B,거래처!D:D," ")</f>
        <v>514-13-78458</v>
      </c>
      <c r="G3193" s="282" t="s">
        <v>4285</v>
      </c>
      <c r="N3193" s="257">
        <v>-150000</v>
      </c>
      <c r="R3193" t="s">
        <v>5997</v>
      </c>
    </row>
    <row r="3194" spans="1:18">
      <c r="A3194" s="263">
        <v>3193</v>
      </c>
      <c r="C3194" s="256">
        <v>46085</v>
      </c>
      <c r="D3194" s="282" t="s">
        <v>1045</v>
      </c>
      <c r="E3194" s="261" t="str">
        <f>_xlfn.XLOOKUP(D3194,거래처!B:B,거래처!D:D," ")</f>
        <v>621-19-34070</v>
      </c>
      <c r="G3194" s="282" t="s">
        <v>3739</v>
      </c>
      <c r="N3194" s="257">
        <v>-620000</v>
      </c>
      <c r="R3194" t="s">
        <v>5997</v>
      </c>
    </row>
    <row r="3195" spans="1:18">
      <c r="A3195" s="263">
        <v>3194</v>
      </c>
      <c r="C3195" s="256">
        <v>46085</v>
      </c>
      <c r="D3195" s="282" t="s">
        <v>2844</v>
      </c>
      <c r="E3195" s="261" t="str">
        <f>_xlfn.XLOOKUP(D3195,거래처!B:B,거래처!D:D," ")</f>
        <v>229-03-74690</v>
      </c>
      <c r="G3195" s="282" t="s">
        <v>3979</v>
      </c>
      <c r="N3195" s="257">
        <v>-1500000</v>
      </c>
      <c r="R3195" t="s">
        <v>5997</v>
      </c>
    </row>
    <row r="3196" spans="1:18">
      <c r="A3196" s="263">
        <v>3195</v>
      </c>
      <c r="C3196" s="256">
        <v>46085</v>
      </c>
      <c r="D3196" s="282" t="s">
        <v>2096</v>
      </c>
      <c r="E3196" s="261" t="str">
        <f>_xlfn.XLOOKUP(D3196,거래처!B:B,거래처!D:D," ")</f>
        <v>455-19-00065</v>
      </c>
      <c r="G3196" s="282" t="s">
        <v>4505</v>
      </c>
      <c r="N3196" s="257">
        <v>-150000</v>
      </c>
      <c r="R3196" t="s">
        <v>5997</v>
      </c>
    </row>
    <row r="3197" spans="1:18">
      <c r="A3197" s="263">
        <v>3196</v>
      </c>
      <c r="C3197" s="256">
        <v>46085</v>
      </c>
      <c r="D3197" s="282" t="s">
        <v>1427</v>
      </c>
      <c r="E3197" s="261" t="str">
        <f>_xlfn.XLOOKUP(D3197,거래처!B:B,거래처!D:D," ")</f>
        <v>514-25-29722</v>
      </c>
      <c r="G3197" s="282" t="s">
        <v>4083</v>
      </c>
      <c r="N3197" s="257">
        <v>-150000</v>
      </c>
      <c r="R3197" t="s">
        <v>5997</v>
      </c>
    </row>
    <row r="3198" spans="1:18">
      <c r="A3198" s="263">
        <v>3197</v>
      </c>
      <c r="C3198" s="256">
        <v>46085</v>
      </c>
      <c r="D3198" s="282" t="s">
        <v>1349</v>
      </c>
      <c r="E3198" s="261" t="str">
        <f>_xlfn.XLOOKUP(D3198,거래처!B:B,거래처!D:D," ")</f>
        <v>642-15-02067</v>
      </c>
      <c r="G3198" s="282" t="s">
        <v>4506</v>
      </c>
      <c r="N3198" s="257">
        <v>-1300000</v>
      </c>
      <c r="R3198" t="s">
        <v>5997</v>
      </c>
    </row>
    <row r="3199" spans="1:18" hidden="1">
      <c r="A3199" s="263">
        <v>3198</v>
      </c>
      <c r="C3199" s="256">
        <v>46080</v>
      </c>
      <c r="D3199" s="282" t="s">
        <v>1557</v>
      </c>
      <c r="E3199" s="261" t="str">
        <f>_xlfn.XLOOKUP(D3199,거래처!B:B,거래처!D:D," ")</f>
        <v>122-01-63748</v>
      </c>
      <c r="G3199" s="282" t="s">
        <v>4003</v>
      </c>
      <c r="N3199" s="257">
        <v>-620000</v>
      </c>
      <c r="R3199" t="s">
        <v>5997</v>
      </c>
    </row>
    <row r="3200" spans="1:18">
      <c r="A3200" s="263">
        <v>3199</v>
      </c>
      <c r="C3200" s="256">
        <v>46085</v>
      </c>
      <c r="D3200" s="282" t="s">
        <v>1557</v>
      </c>
      <c r="E3200" s="261" t="str">
        <f>_xlfn.XLOOKUP(D3200,거래처!B:B,거래처!D:D," ")</f>
        <v>122-01-63748</v>
      </c>
      <c r="G3200" s="282" t="s">
        <v>4003</v>
      </c>
      <c r="N3200" s="257">
        <v>-550000</v>
      </c>
      <c r="R3200" t="s">
        <v>5997</v>
      </c>
    </row>
    <row r="3201" spans="1:18" hidden="1">
      <c r="A3201" s="263">
        <v>3200</v>
      </c>
      <c r="C3201" s="256">
        <v>46080</v>
      </c>
      <c r="D3201" s="282" t="s">
        <v>3863</v>
      </c>
      <c r="E3201" s="261" t="str">
        <f>_xlfn.XLOOKUP(D3201,거래처!B:B,거래처!D:D," ")</f>
        <v>418-02-99483</v>
      </c>
      <c r="G3201" s="282" t="s">
        <v>4323</v>
      </c>
      <c r="N3201" s="257">
        <v>-1100000</v>
      </c>
      <c r="R3201" t="s">
        <v>5997</v>
      </c>
    </row>
    <row r="3202" spans="1:18" hidden="1">
      <c r="A3202" s="263">
        <v>3201</v>
      </c>
      <c r="C3202" s="256">
        <v>46080</v>
      </c>
      <c r="D3202" s="282" t="s">
        <v>1766</v>
      </c>
      <c r="E3202" s="261" t="str">
        <f>_xlfn.XLOOKUP(D3202,거래처!B:B,거래처!D:D," ")</f>
        <v>655-12-01549</v>
      </c>
      <c r="G3202" s="282" t="s">
        <v>4507</v>
      </c>
      <c r="N3202" s="257">
        <v>-2300000</v>
      </c>
      <c r="R3202" t="s">
        <v>5997</v>
      </c>
    </row>
    <row r="3203" spans="1:18">
      <c r="A3203" s="263">
        <v>3202</v>
      </c>
      <c r="C3203" s="256">
        <v>46086</v>
      </c>
      <c r="D3203" s="282" t="s">
        <v>1680</v>
      </c>
      <c r="E3203" s="261" t="str">
        <f>_xlfn.XLOOKUP(D3203,거래처!B:B,거래처!D:D," ")</f>
        <v>848-34-00917</v>
      </c>
      <c r="G3203" s="282" t="s">
        <v>4508</v>
      </c>
      <c r="N3203" s="257">
        <v>-5500000</v>
      </c>
      <c r="R3203" t="s">
        <v>5997</v>
      </c>
    </row>
    <row r="3204" spans="1:18">
      <c r="A3204" s="263">
        <v>3203</v>
      </c>
      <c r="C3204" s="256">
        <v>46086</v>
      </c>
      <c r="D3204" s="282" t="s">
        <v>1209</v>
      </c>
      <c r="E3204" s="261" t="str">
        <f>_xlfn.XLOOKUP(D3204,거래처!B:B,거래처!D:D," ")</f>
        <v>502-23-76820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8">
      <c r="A3205" s="263">
        <v>3204</v>
      </c>
      <c r="C3205" s="256">
        <v>46086</v>
      </c>
      <c r="D3205" s="282" t="s">
        <v>4501</v>
      </c>
      <c r="E3205" s="261">
        <f>_xlfn.XLOOKUP(D3205,거래처!B:B,거래처!D:D," ")</f>
        <v>0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8">
      <c r="A3206" s="263">
        <v>3205</v>
      </c>
      <c r="C3206" s="256">
        <v>46086</v>
      </c>
      <c r="D3206" s="282" t="s">
        <v>1705</v>
      </c>
      <c r="E3206" s="261" t="str">
        <f>_xlfn.XLOOKUP(D3206,거래처!B:B,거래처!D:D," ")</f>
        <v>410-27-15314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8">
      <c r="A3207" s="263">
        <v>3206</v>
      </c>
      <c r="C3207" s="256">
        <v>46086</v>
      </c>
      <c r="D3207" s="282" t="s">
        <v>1440</v>
      </c>
      <c r="E3207" s="261" t="str">
        <f>_xlfn.XLOOKUP(D3207,거래처!B:B,거래처!D:D," ")</f>
        <v>877-63-00588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8">
      <c r="A3208" s="263">
        <v>3207</v>
      </c>
      <c r="C3208" s="256">
        <v>46086</v>
      </c>
      <c r="D3208" s="282" t="s">
        <v>1440</v>
      </c>
      <c r="E3208" s="261" t="str">
        <f>_xlfn.XLOOKUP(D3208,거래처!B:B,거래처!D:D," ")</f>
        <v>877-63-00588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8">
      <c r="A3209" s="263">
        <v>3208</v>
      </c>
      <c r="C3209" s="256">
        <v>46086</v>
      </c>
      <c r="D3209" s="282" t="s">
        <v>1440</v>
      </c>
      <c r="E3209" s="261" t="str">
        <f>_xlfn.XLOOKUP(D3209,거래처!B:B,거래처!D:D," ")</f>
        <v>877-63-00588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8">
      <c r="A3210" s="263">
        <v>3209</v>
      </c>
      <c r="C3210" s="256">
        <v>46086</v>
      </c>
      <c r="D3210" s="282" t="s">
        <v>2050</v>
      </c>
      <c r="E3210" s="261" t="str">
        <f>_xlfn.XLOOKUP(D3210,거래처!B:B,거래처!D:D," ")</f>
        <v>306-28-58326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8">
      <c r="A3211" s="263">
        <v>3210</v>
      </c>
      <c r="C3211" s="256">
        <v>46086</v>
      </c>
      <c r="D3211" s="282" t="s">
        <v>4497</v>
      </c>
      <c r="E3211" s="261" t="str">
        <f>_xlfn.XLOOKUP(D3211,거래처!B:B,거래처!D:D," ")</f>
        <v>620-10-33056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8">
      <c r="A3212" s="263">
        <v>3211</v>
      </c>
      <c r="C3212" s="256">
        <v>46086</v>
      </c>
      <c r="D3212" s="282" t="s">
        <v>1569</v>
      </c>
      <c r="E3212" s="261" t="str">
        <f>_xlfn.XLOOKUP(D3212,거래처!B:B,거래처!D:D," ")</f>
        <v>312-13-58007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8">
      <c r="A3213" s="263">
        <v>3212</v>
      </c>
      <c r="C3213" s="256">
        <v>46086</v>
      </c>
      <c r="D3213" s="282" t="s">
        <v>4497</v>
      </c>
      <c r="E3213" s="261" t="str">
        <f>_xlfn.XLOOKUP(D3213,거래처!B:B,거래처!D:D," ")</f>
        <v>620-10-33056</v>
      </c>
      <c r="G3213" s="282" t="s">
        <v>4510</v>
      </c>
      <c r="N3213" s="257">
        <v>-1800000</v>
      </c>
      <c r="R3213" t="s">
        <v>5997</v>
      </c>
    </row>
    <row r="3214" spans="1:18">
      <c r="A3214" s="263">
        <v>3213</v>
      </c>
      <c r="C3214" s="256">
        <v>46086</v>
      </c>
      <c r="D3214" s="282" t="s">
        <v>2844</v>
      </c>
      <c r="E3214" s="261" t="str">
        <f>_xlfn.XLOOKUP(D3214,거래처!B:B,거래처!D:D," ")</f>
        <v>229-03-74690</v>
      </c>
      <c r="G3214" s="282" t="s">
        <v>2844</v>
      </c>
      <c r="N3214" s="257">
        <v>-180000</v>
      </c>
      <c r="R3214" t="s">
        <v>5997</v>
      </c>
    </row>
    <row r="3215" spans="1:18">
      <c r="A3215" s="263">
        <v>3214</v>
      </c>
      <c r="C3215" s="256">
        <v>46087</v>
      </c>
      <c r="D3215" s="282" t="s">
        <v>1705</v>
      </c>
      <c r="E3215" s="261" t="str">
        <f>_xlfn.XLOOKUP(D3215,거래처!B:B,거래처!D:D," ")</f>
        <v>410-27-15314</v>
      </c>
      <c r="G3215" s="282" t="s">
        <v>3674</v>
      </c>
      <c r="N3215" s="257">
        <v>-1240000</v>
      </c>
      <c r="R3215" t="s">
        <v>5997</v>
      </c>
    </row>
    <row r="3216" spans="1:18">
      <c r="A3216" s="263">
        <v>3215</v>
      </c>
      <c r="C3216" s="256">
        <v>46087</v>
      </c>
      <c r="D3216" s="282" t="s">
        <v>4501</v>
      </c>
      <c r="E3216" s="261">
        <f>_xlfn.XLOOKUP(D3216,거래처!B:B,거래처!D:D," ")</f>
        <v>0</v>
      </c>
      <c r="G3216" s="282" t="s">
        <v>4511</v>
      </c>
      <c r="N3216" s="257">
        <v>-1700000</v>
      </c>
      <c r="R3216" t="s">
        <v>5997</v>
      </c>
    </row>
    <row r="3217" spans="1:18">
      <c r="A3217" s="263">
        <v>3216</v>
      </c>
      <c r="C3217" s="256">
        <v>46087</v>
      </c>
      <c r="D3217" s="282" t="s">
        <v>1370</v>
      </c>
      <c r="E3217" s="261" t="str">
        <f>_xlfn.XLOOKUP(D3217,거래처!B:B,거래처!D:D," ")</f>
        <v>177-01-03420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8">
      <c r="A3218" s="263">
        <v>3217</v>
      </c>
      <c r="C3218" s="256">
        <v>46087</v>
      </c>
      <c r="D3218" s="282" t="s">
        <v>1370</v>
      </c>
      <c r="E3218" s="261" t="str">
        <f>_xlfn.XLOOKUP(D3218,거래처!B:B,거래처!D:D," ")</f>
        <v>177-01-03420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8">
      <c r="A3219" s="263">
        <v>3218</v>
      </c>
      <c r="C3219" s="256">
        <v>46087</v>
      </c>
      <c r="D3219" s="282" t="s">
        <v>1705</v>
      </c>
      <c r="E3219" s="261" t="str">
        <f>_xlfn.XLOOKUP(D3219,거래처!B:B,거래처!D:D," ")</f>
        <v>410-27-15314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8">
      <c r="A3220" s="263">
        <v>3219</v>
      </c>
      <c r="C3220" s="256">
        <v>46087</v>
      </c>
      <c r="D3220" s="282" t="s">
        <v>1705</v>
      </c>
      <c r="E3220" s="261" t="str">
        <f>_xlfn.XLOOKUP(D3220,거래처!B:B,거래처!D:D," ")</f>
        <v>410-27-15314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8">
      <c r="A3221" s="263">
        <v>3220</v>
      </c>
      <c r="C3221" s="256">
        <v>46087</v>
      </c>
      <c r="D3221" s="282" t="s">
        <v>1705</v>
      </c>
      <c r="E3221" s="261" t="str">
        <f>_xlfn.XLOOKUP(D3221,거래처!B:B,거래처!D:D," ")</f>
        <v>410-27-15314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8">
      <c r="A3222" s="263">
        <v>3221</v>
      </c>
      <c r="C3222" s="256">
        <v>46087</v>
      </c>
      <c r="D3222" s="282" t="s">
        <v>2537</v>
      </c>
      <c r="E3222" s="261" t="str">
        <f>_xlfn.XLOOKUP(D3222,거래처!B:B,거래처!D:D," ")</f>
        <v>142-15-02330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8">
      <c r="A3223" s="263">
        <v>3222</v>
      </c>
      <c r="C3223" s="256">
        <v>46087</v>
      </c>
      <c r="D3223" s="282" t="s">
        <v>1569</v>
      </c>
      <c r="E3223" s="261" t="str">
        <f>_xlfn.XLOOKUP(D3223,거래처!B:B,거래처!D:D," ")</f>
        <v>312-13-58007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8">
      <c r="A3224" s="263">
        <v>3223</v>
      </c>
      <c r="C3224" s="256">
        <v>46087</v>
      </c>
      <c r="D3224" s="282" t="s">
        <v>1569</v>
      </c>
      <c r="E3224" s="261" t="str">
        <f>_xlfn.XLOOKUP(D3224,거래처!B:B,거래처!D:D," ")</f>
        <v>312-13-58007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8">
      <c r="A3225" s="263">
        <v>3224</v>
      </c>
      <c r="C3225" s="256">
        <v>46087</v>
      </c>
      <c r="D3225" s="282" t="s">
        <v>1370</v>
      </c>
      <c r="E3225" s="261" t="str">
        <f>_xlfn.XLOOKUP(D3225,거래처!B:B,거래처!D:D," ")</f>
        <v>177-01-03420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8">
      <c r="A3226" s="263">
        <v>3225</v>
      </c>
      <c r="C3226" s="256">
        <v>46087</v>
      </c>
      <c r="D3226" s="282" t="s">
        <v>1366</v>
      </c>
      <c r="E3226" s="261" t="str">
        <f>_xlfn.XLOOKUP(D3226,거래처!B:B,거래처!D:D," ")</f>
        <v>606-32-91668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8">
      <c r="A3227" s="263">
        <v>3226</v>
      </c>
      <c r="C3227" s="256">
        <v>46087</v>
      </c>
      <c r="D3227" s="282" t="s">
        <v>1569</v>
      </c>
      <c r="E3227" s="261" t="str">
        <f>_xlfn.XLOOKUP(D3227,거래처!B:B,거래처!D:D," ")</f>
        <v>312-13-58007</v>
      </c>
      <c r="G3227" s="282" t="s">
        <v>3756</v>
      </c>
      <c r="N3227" s="257">
        <v>-4300000</v>
      </c>
      <c r="R3227" t="s">
        <v>5997</v>
      </c>
    </row>
    <row r="3228" spans="1:18">
      <c r="A3228" s="263">
        <v>3227</v>
      </c>
      <c r="C3228" s="256">
        <v>46088</v>
      </c>
      <c r="D3228" s="282" t="s">
        <v>1344</v>
      </c>
      <c r="E3228" s="261" t="str">
        <f>_xlfn.XLOOKUP(D3228,거래처!B:B,거래처!D:D," ")</f>
        <v>510-03-85884</v>
      </c>
      <c r="G3228" s="282" t="s">
        <v>4061</v>
      </c>
      <c r="N3228" s="257">
        <v>-550000</v>
      </c>
      <c r="R3228" t="s">
        <v>5997</v>
      </c>
    </row>
    <row r="3229" spans="1:18">
      <c r="A3229" s="263">
        <v>3228</v>
      </c>
      <c r="C3229" s="256">
        <v>46088</v>
      </c>
      <c r="D3229" s="282" t="s">
        <v>3878</v>
      </c>
      <c r="E3229" s="261" t="str">
        <f>_xlfn.XLOOKUP(D3229,거래처!B:B,거래처!D:D," ")</f>
        <v>608-15-54172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8">
      <c r="A3230" s="263">
        <v>3229</v>
      </c>
      <c r="C3230" s="256">
        <v>46088</v>
      </c>
      <c r="D3230" s="282" t="s">
        <v>3878</v>
      </c>
      <c r="E3230" s="261" t="str">
        <f>_xlfn.XLOOKUP(D3230,거래처!B:B,거래처!D:D," ")</f>
        <v>608-15-54172</v>
      </c>
      <c r="G3230" s="282" t="s">
        <v>3952</v>
      </c>
      <c r="N3230" s="257">
        <v>-1815000</v>
      </c>
      <c r="R3230" t="s">
        <v>5998</v>
      </c>
    </row>
    <row r="3231" spans="1:18">
      <c r="A3231" s="263">
        <v>3230</v>
      </c>
      <c r="C3231" s="256">
        <v>46090</v>
      </c>
      <c r="D3231" s="282" t="s">
        <v>3854</v>
      </c>
      <c r="E3231" s="261" t="str">
        <f>_xlfn.XLOOKUP(D3231,거래처!B:B,거래처!D:D," ")</f>
        <v>549-86-00945</v>
      </c>
      <c r="G3231" s="282" t="s">
        <v>1111</v>
      </c>
      <c r="N3231" s="257">
        <v>-1210000</v>
      </c>
      <c r="R3231" t="s">
        <v>5997</v>
      </c>
    </row>
    <row r="3232" spans="1:18">
      <c r="A3232" s="263">
        <v>3231</v>
      </c>
      <c r="C3232" s="256">
        <v>46090</v>
      </c>
      <c r="D3232" s="282" t="s">
        <v>1423</v>
      </c>
      <c r="E3232" s="261" t="str">
        <f>_xlfn.XLOOKUP(D3232,거래처!B:B,거래처!D:D," ")</f>
        <v>273-03-01573</v>
      </c>
      <c r="G3232" s="282" t="s">
        <v>1423</v>
      </c>
      <c r="N3232" s="257">
        <v>-1760000</v>
      </c>
      <c r="R3232" t="s">
        <v>5997</v>
      </c>
    </row>
    <row r="3233" spans="1:18">
      <c r="A3233" s="263">
        <v>3232</v>
      </c>
      <c r="C3233" s="256">
        <v>46090</v>
      </c>
      <c r="D3233" s="282" t="s">
        <v>2093</v>
      </c>
      <c r="E3233" s="261" t="str">
        <f>_xlfn.XLOOKUP(D3233,거래처!B:B,거래처!D:D," ")</f>
        <v>562-03-01527</v>
      </c>
      <c r="G3233" s="282" t="s">
        <v>3952</v>
      </c>
      <c r="N3233" s="257">
        <v>-1100000</v>
      </c>
      <c r="R3233" t="s">
        <v>5998</v>
      </c>
    </row>
    <row r="3234" spans="1:18">
      <c r="A3234" s="263">
        <v>3233</v>
      </c>
      <c r="C3234" s="256">
        <v>46088</v>
      </c>
      <c r="D3234" s="282" t="s">
        <v>1370</v>
      </c>
      <c r="E3234" s="261" t="str">
        <f>_xlfn.XLOOKUP(D3234,거래처!B:B,거래처!D:D," ")</f>
        <v>177-01-03420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8">
      <c r="A3235" s="263">
        <v>3234</v>
      </c>
      <c r="C3235" s="256">
        <v>46090</v>
      </c>
      <c r="D3235" s="282" t="s">
        <v>2537</v>
      </c>
      <c r="E3235" s="261" t="str">
        <f>_xlfn.XLOOKUP(D3235,거래처!B:B,거래처!D:D," ")</f>
        <v>142-15-02330</v>
      </c>
      <c r="G3235" s="282" t="s">
        <v>1757</v>
      </c>
      <c r="N3235" s="257">
        <v>-150000</v>
      </c>
      <c r="R3235" t="s">
        <v>5997</v>
      </c>
    </row>
    <row r="3236" spans="1:18">
      <c r="A3236" s="263">
        <v>3235</v>
      </c>
      <c r="C3236" s="256">
        <v>46090</v>
      </c>
      <c r="D3236" s="282" t="s">
        <v>2050</v>
      </c>
      <c r="E3236" s="261" t="str">
        <f>_xlfn.XLOOKUP(D3236,거래처!B:B,거래처!D:D," ")</f>
        <v>306-28-58326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8">
      <c r="A3237" s="263">
        <v>3236</v>
      </c>
      <c r="C3237" s="256">
        <v>46090</v>
      </c>
      <c r="D3237" s="282" t="s">
        <v>1548</v>
      </c>
      <c r="E3237" s="261" t="str">
        <f>_xlfn.XLOOKUP(D3237,거래처!B:B,거래처!D:D," ")</f>
        <v>416-09-29452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8">
      <c r="A3238" s="263">
        <v>3237</v>
      </c>
      <c r="C3238" s="256">
        <v>46091</v>
      </c>
      <c r="D3238" s="282" t="s">
        <v>1440</v>
      </c>
      <c r="E3238" s="261" t="str">
        <f>_xlfn.XLOOKUP(D3238,거래처!B:B,거래처!D:D," ")</f>
        <v>877-63-00588</v>
      </c>
      <c r="G3238" s="282" t="s">
        <v>1111</v>
      </c>
      <c r="N3238" s="257">
        <v>-1670000</v>
      </c>
      <c r="O3238" s="257">
        <v>1400000</v>
      </c>
      <c r="R3238" t="s">
        <v>5997</v>
      </c>
    </row>
    <row r="3239" spans="1:18">
      <c r="A3239" s="263">
        <v>3238</v>
      </c>
      <c r="C3239" s="256">
        <v>46091</v>
      </c>
      <c r="D3239" s="282" t="s">
        <v>4535</v>
      </c>
      <c r="E3239" s="261" t="str">
        <f>_xlfn.XLOOKUP(D3239,거래처!B:B,거래처!D:D," ")</f>
        <v>501-27-91957</v>
      </c>
      <c r="G3239" s="282" t="s">
        <v>4539</v>
      </c>
      <c r="N3239" s="257">
        <v>-3360000</v>
      </c>
      <c r="O3239" s="257">
        <v>1540000</v>
      </c>
      <c r="R3239" t="s">
        <v>5997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61">
        <f>_xlfn.XLOOKUP(D3240,거래처!B:B,거래처!D:D," ")</f>
        <v>0</v>
      </c>
      <c r="G3240" s="282" t="s">
        <v>1111</v>
      </c>
      <c r="N3240" s="257">
        <v>-880000</v>
      </c>
      <c r="Q3240" s="282" t="s">
        <v>4216</v>
      </c>
      <c r="R3240" t="s">
        <v>6000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3887</v>
      </c>
      <c r="E3241" s="261" t="str">
        <f>_xlfn.XLOOKUP(D3241,거래처!B:B,거래처!D:D," ")</f>
        <v>514-33-03163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E3242" s="261" t="str">
        <f>_xlfn.XLOOKUP(D3242,거래처!B:B,거래처!D:D," ")</f>
        <v>302-01-83388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8">
      <c r="A3243" s="263">
        <v>3242</v>
      </c>
      <c r="C3243" s="256">
        <v>46091</v>
      </c>
      <c r="D3243" s="282" t="s">
        <v>1131</v>
      </c>
      <c r="E3243" s="261">
        <f>_xlfn.XLOOKUP(D3243,거래처!B:B,거래처!D:D," ")</f>
        <v>0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8">
      <c r="A3244" s="263">
        <v>3243</v>
      </c>
      <c r="C3244" s="256">
        <v>46091</v>
      </c>
      <c r="D3244" s="282" t="s">
        <v>3109</v>
      </c>
      <c r="E3244" s="261" t="str">
        <f>_xlfn.XLOOKUP(D3244,거래처!B:B,거래처!D:D," ")</f>
        <v>409-41-96365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8">
      <c r="A3245" s="263">
        <v>3244</v>
      </c>
      <c r="C3245" s="256">
        <v>46091</v>
      </c>
      <c r="D3245" s="282" t="s">
        <v>1680</v>
      </c>
      <c r="E3245" s="261" t="str">
        <f>_xlfn.XLOOKUP(D3245,거래처!B:B,거래처!D:D," ")</f>
        <v>848-34-00917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8">
      <c r="A3246" s="263">
        <v>3245</v>
      </c>
      <c r="C3246" s="256">
        <v>46091</v>
      </c>
      <c r="D3246" s="282" t="s">
        <v>1551</v>
      </c>
      <c r="E3246" s="261" t="str">
        <f>_xlfn.XLOOKUP(D3246,거래처!B:B,거래처!D:D," ")</f>
        <v>503-07-45581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E3247" s="261" t="str">
        <f>_xlfn.XLOOKUP(D3247,거래처!B:B,거래처!D:D," ")</f>
        <v>273-03-01573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8">
      <c r="A3248" s="263">
        <v>3247</v>
      </c>
      <c r="C3248" s="256">
        <v>46091</v>
      </c>
      <c r="D3248" s="282" t="s">
        <v>4699</v>
      </c>
      <c r="E3248" s="261" t="str">
        <f>_xlfn.XLOOKUP(D3248,거래처!B:B,거래처!D:D," ")</f>
        <v>562-03-01527</v>
      </c>
      <c r="G3248" s="282" t="s">
        <v>4700</v>
      </c>
      <c r="H3248" s="261" t="s">
        <v>4701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8">
      <c r="A3249" s="263">
        <v>3248</v>
      </c>
      <c r="C3249" s="256">
        <v>46092</v>
      </c>
      <c r="D3249" s="282" t="s">
        <v>1415</v>
      </c>
      <c r="E3249" s="261" t="str">
        <f>_xlfn.XLOOKUP(D3249,거래처!B:B,거래처!D:D," ")</f>
        <v>504-20-50427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8">
      <c r="A3250" s="263">
        <v>3249</v>
      </c>
      <c r="C3250" s="256">
        <v>46092</v>
      </c>
      <c r="D3250" s="282" t="s">
        <v>1415</v>
      </c>
      <c r="E3250" s="261" t="str">
        <f>_xlfn.XLOOKUP(D3250,거래처!B:B,거래처!D:D," ")</f>
        <v>504-20-50427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8">
      <c r="A3251" s="263">
        <v>3250</v>
      </c>
      <c r="C3251" s="256">
        <v>46092</v>
      </c>
      <c r="D3251" s="282" t="s">
        <v>1762</v>
      </c>
      <c r="E3251" s="261" t="str">
        <f>_xlfn.XLOOKUP(D3251,거래처!B:B,거래처!D:D," ")</f>
        <v>410-17-34118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8">
      <c r="A3252" s="263">
        <v>3251</v>
      </c>
      <c r="C3252" s="256">
        <v>46092</v>
      </c>
      <c r="D3252" s="282" t="s">
        <v>1705</v>
      </c>
      <c r="E3252" s="261" t="str">
        <f>_xlfn.XLOOKUP(D3252,거래처!B:B,거래처!D:D," ")</f>
        <v>410-27-15314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8">
      <c r="A3253" s="263">
        <v>3252</v>
      </c>
      <c r="C3253" s="256">
        <v>46092</v>
      </c>
      <c r="D3253" s="282" t="s">
        <v>974</v>
      </c>
      <c r="E3253" s="261" t="str">
        <f>_xlfn.XLOOKUP(D3253,거래처!B:B,거래처!D:D," ")</f>
        <v>122-01-63748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8">
      <c r="A3254" s="263">
        <v>3253</v>
      </c>
      <c r="C3254" s="256">
        <v>46092</v>
      </c>
      <c r="D3254" s="282" t="s">
        <v>974</v>
      </c>
      <c r="E3254" s="261" t="str">
        <f>_xlfn.XLOOKUP(D3254,거래처!B:B,거래처!D:D," ")</f>
        <v>122-01-63748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8">
      <c r="A3255" s="263">
        <v>3254</v>
      </c>
      <c r="C3255" s="256">
        <v>46092</v>
      </c>
      <c r="D3255" s="282" t="s">
        <v>974</v>
      </c>
      <c r="E3255" s="261" t="str">
        <f>_xlfn.XLOOKUP(D3255,거래처!B:B,거래처!D:D," ")</f>
        <v>122-01-63748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8">
      <c r="A3256" s="263">
        <v>3255</v>
      </c>
      <c r="C3256" s="256">
        <v>46092</v>
      </c>
      <c r="D3256" s="282" t="s">
        <v>1425</v>
      </c>
      <c r="E3256" s="261" t="str">
        <f>_xlfn.XLOOKUP(D3256,거래처!B:B,거래처!D:D," ")</f>
        <v>324-46-00336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8">
      <c r="A3257" s="263">
        <v>3256</v>
      </c>
      <c r="C3257" s="256">
        <v>46093</v>
      </c>
      <c r="D3257" s="282" t="s">
        <v>1427</v>
      </c>
      <c r="E3257" s="261" t="str">
        <f>_xlfn.XLOOKUP(D3257,거래처!B:B,거래처!D:D," ")</f>
        <v>514-25-29722</v>
      </c>
      <c r="G3257" s="282" t="s">
        <v>4083</v>
      </c>
      <c r="N3257" s="257">
        <v>-150000</v>
      </c>
      <c r="R3257" t="s">
        <v>6001</v>
      </c>
    </row>
    <row r="3258" spans="1:18">
      <c r="A3258" s="263">
        <v>3257</v>
      </c>
      <c r="C3258" s="256">
        <v>46093</v>
      </c>
      <c r="D3258" s="282" t="s">
        <v>4748</v>
      </c>
      <c r="E3258" s="261" t="str">
        <f>_xlfn.XLOOKUP(D3258,거래처!B:B,거래처!D:D," ")</f>
        <v>502-23-76820</v>
      </c>
      <c r="G3258" s="282" t="s">
        <v>4749</v>
      </c>
      <c r="N3258" s="257">
        <v>-1430000</v>
      </c>
      <c r="R3258" t="s">
        <v>6001</v>
      </c>
    </row>
    <row r="3259" spans="1:18">
      <c r="A3259" s="263">
        <v>3258</v>
      </c>
      <c r="C3259" s="256">
        <v>46093</v>
      </c>
      <c r="D3259" s="282" t="s">
        <v>2050</v>
      </c>
      <c r="E3259" s="261" t="str">
        <f>_xlfn.XLOOKUP(D3259,거래처!B:B,거래처!D:D," ")</f>
        <v>306-28-58326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1680</v>
      </c>
      <c r="E3260" s="261" t="str">
        <f>_xlfn.XLOOKUP(D3260,거래처!B:B,거래처!D:D," ")</f>
        <v>848-34-00917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8">
      <c r="A3261" s="263">
        <v>3260</v>
      </c>
      <c r="C3261" s="256">
        <v>46093</v>
      </c>
      <c r="D3261" s="282" t="s">
        <v>1766</v>
      </c>
      <c r="E3261" s="261" t="str">
        <f>_xlfn.XLOOKUP(D3261,거래처!B:B,거래처!D:D," ")</f>
        <v>655-12-01549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8">
      <c r="A3262" s="263">
        <v>3261</v>
      </c>
      <c r="C3262" s="256">
        <v>46093</v>
      </c>
      <c r="D3262" s="282" t="s">
        <v>1966</v>
      </c>
      <c r="E3262" s="261">
        <f>_xlfn.XLOOKUP(D3262,거래처!B:B,거래처!D:D," ")</f>
        <v>0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8">
      <c r="A3263" s="263">
        <v>3262</v>
      </c>
      <c r="C3263" s="256">
        <v>46093</v>
      </c>
      <c r="D3263" s="282" t="s">
        <v>1966</v>
      </c>
      <c r="E3263" s="261">
        <f>_xlfn.XLOOKUP(D3263,거래처!B:B,거래처!D:D," ")</f>
        <v>0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8">
      <c r="A3264" s="263">
        <v>3263</v>
      </c>
      <c r="C3264" s="256">
        <v>46093</v>
      </c>
      <c r="D3264" s="282" t="s">
        <v>2249</v>
      </c>
      <c r="E3264" s="261" t="str">
        <f>_xlfn.XLOOKUP(D3264,거래처!B:B,거래처!D:D," ")</f>
        <v>505-81-51041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8">
      <c r="A3265" s="263">
        <v>3264</v>
      </c>
      <c r="C3265" s="256">
        <v>46093</v>
      </c>
      <c r="D3265" s="282" t="s">
        <v>1277</v>
      </c>
      <c r="E3265" s="261" t="str">
        <f>_xlfn.XLOOKUP(D3265,거래처!B:B,거래처!D:D," ")</f>
        <v>881-07-00034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8">
      <c r="A3266" s="263">
        <v>3265</v>
      </c>
      <c r="C3266" s="256">
        <v>46093</v>
      </c>
      <c r="D3266" s="282" t="s">
        <v>2348</v>
      </c>
      <c r="E3266" s="261" t="str">
        <f>_xlfn.XLOOKUP(D3266,거래처!B:B,거래처!D:D," ")</f>
        <v>552-86-02615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8">
      <c r="A3267" s="263">
        <v>3266</v>
      </c>
      <c r="C3267" s="256">
        <v>46093</v>
      </c>
      <c r="D3267" s="282" t="s">
        <v>3855</v>
      </c>
      <c r="E3267" s="261" t="str">
        <f>_xlfn.XLOOKUP(D3267,거래처!B:B,거래처!D:D," ")</f>
        <v>501-27-91957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8">
      <c r="A3268" s="263">
        <v>3267</v>
      </c>
      <c r="C3268" s="256">
        <v>46093</v>
      </c>
      <c r="D3268" s="282" t="s">
        <v>1680</v>
      </c>
      <c r="E3268" s="261" t="str">
        <f>_xlfn.XLOOKUP(D3268,거래처!B:B,거래처!D:D," ")</f>
        <v>848-34-00917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8">
      <c r="A3269" s="263">
        <v>3268</v>
      </c>
      <c r="C3269" s="256">
        <v>46093</v>
      </c>
      <c r="D3269" s="282" t="s">
        <v>1366</v>
      </c>
      <c r="E3269" s="261" t="str">
        <f>_xlfn.XLOOKUP(D3269,거래처!B:B,거래처!D:D," ")</f>
        <v>606-32-91668</v>
      </c>
      <c r="G3269" s="282" t="s">
        <v>3946</v>
      </c>
      <c r="N3269" s="257">
        <v>-1000000</v>
      </c>
      <c r="R3269" t="s">
        <v>6001</v>
      </c>
    </row>
    <row r="3270" spans="1:18">
      <c r="A3270" s="263">
        <v>3269</v>
      </c>
      <c r="C3270" s="256">
        <v>46093</v>
      </c>
      <c r="D3270" s="282" t="s">
        <v>3109</v>
      </c>
      <c r="E3270" s="261" t="str">
        <f>_xlfn.XLOOKUP(D3270,거래처!B:B,거래처!D:D," ")</f>
        <v>409-41-96365</v>
      </c>
      <c r="G3270" s="282" t="s">
        <v>4547</v>
      </c>
      <c r="N3270" s="257">
        <v>-1250000</v>
      </c>
      <c r="R3270" t="s">
        <v>6121</v>
      </c>
    </row>
    <row r="3271" spans="1:18">
      <c r="A3271" s="263">
        <v>3270</v>
      </c>
      <c r="C3271" s="256">
        <v>46093</v>
      </c>
      <c r="D3271" s="282" t="s">
        <v>2348</v>
      </c>
      <c r="E3271" s="261" t="str">
        <f>_xlfn.XLOOKUP(D3271,거래처!B:B,거래처!D:D," ")</f>
        <v>552-86-02615</v>
      </c>
      <c r="G3271" s="282" t="s">
        <v>2348</v>
      </c>
      <c r="N3271" s="257">
        <v>-1100000</v>
      </c>
      <c r="R3271" t="s">
        <v>6121</v>
      </c>
    </row>
    <row r="3272" spans="1:18">
      <c r="A3272" s="263">
        <v>3271</v>
      </c>
      <c r="C3272" s="256">
        <v>46092</v>
      </c>
      <c r="D3272" s="282" t="s">
        <v>1438</v>
      </c>
      <c r="E3272" s="261" t="str">
        <f>_xlfn.XLOOKUP(D3272,거래처!B:B,거래처!D:D," ")</f>
        <v>220-02-21340</v>
      </c>
      <c r="G3272" s="282" t="s">
        <v>1438</v>
      </c>
      <c r="N3272" s="257">
        <v>-2860000</v>
      </c>
      <c r="R3272" t="s">
        <v>6121</v>
      </c>
    </row>
    <row r="3273" spans="1:18">
      <c r="A3273" s="263">
        <v>3272</v>
      </c>
      <c r="C3273" s="256">
        <v>46093</v>
      </c>
      <c r="D3273" s="282" t="s">
        <v>2249</v>
      </c>
      <c r="E3273" s="261" t="str">
        <f>_xlfn.XLOOKUP(D3273,거래처!B:B,거래처!D:D," ")</f>
        <v>505-81-51041</v>
      </c>
      <c r="G3273" s="282" t="s">
        <v>3952</v>
      </c>
      <c r="N3273" s="257">
        <v>-220000</v>
      </c>
      <c r="R3273" t="s">
        <v>6122</v>
      </c>
    </row>
    <row r="3274" spans="1:18">
      <c r="A3274" s="263">
        <v>3273</v>
      </c>
      <c r="C3274" s="256">
        <v>46094</v>
      </c>
      <c r="D3274" s="282" t="s">
        <v>1557</v>
      </c>
      <c r="E3274" s="261" t="str">
        <f>_xlfn.XLOOKUP(D3274,거래처!B:B,거래처!D:D," ")</f>
        <v>122-01-63748</v>
      </c>
      <c r="G3274" s="282" t="s">
        <v>4003</v>
      </c>
      <c r="N3274" s="257">
        <v>-3520000</v>
      </c>
      <c r="R3274" t="s">
        <v>6121</v>
      </c>
    </row>
    <row r="3275" spans="1:18">
      <c r="A3275" s="263">
        <v>3274</v>
      </c>
      <c r="C3275" s="256">
        <v>46094</v>
      </c>
      <c r="D3275" s="282" t="s">
        <v>1825</v>
      </c>
      <c r="E3275" s="261" t="str">
        <f>_xlfn.XLOOKUP(D3275,거래처!B:B,거래처!D:D," ")</f>
        <v>585-08-00244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8">
      <c r="A3276" s="263">
        <v>3275</v>
      </c>
      <c r="C3276" s="256">
        <v>46094</v>
      </c>
      <c r="D3276" s="282" t="s">
        <v>1825</v>
      </c>
      <c r="E3276" s="261" t="str">
        <f>_xlfn.XLOOKUP(D3276,거래처!B:B,거래처!D:D," ")</f>
        <v>585-08-00244</v>
      </c>
      <c r="G3276" s="282" t="s">
        <v>3952</v>
      </c>
      <c r="N3276" s="257">
        <v>-1760000</v>
      </c>
      <c r="R3276" t="s">
        <v>6122</v>
      </c>
    </row>
    <row r="3277" spans="1:18">
      <c r="A3277" s="263">
        <v>3276</v>
      </c>
      <c r="C3277" s="256">
        <v>46094</v>
      </c>
      <c r="D3277" s="282" t="s">
        <v>1680</v>
      </c>
      <c r="E3277" s="261" t="str">
        <f>_xlfn.XLOOKUP(D3277,거래처!B:B,거래처!D:D," ")</f>
        <v>848-34-00917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8">
      <c r="A3278" s="263">
        <v>3277</v>
      </c>
      <c r="C3278" s="256">
        <v>46094</v>
      </c>
      <c r="D3278" s="282" t="s">
        <v>4537</v>
      </c>
      <c r="E3278" s="261" t="str">
        <f>_xlfn.XLOOKUP(D3278,거래처!B:B,거래처!D:D," ")</f>
        <v>511-04-99073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8">
      <c r="A3279" s="263">
        <v>3278</v>
      </c>
      <c r="C3279" s="256">
        <v>46094</v>
      </c>
      <c r="D3279" s="282" t="s">
        <v>4537</v>
      </c>
      <c r="E3279" s="261" t="str">
        <f>_xlfn.XLOOKUP(D3279,거래처!B:B,거래처!D:D," ")</f>
        <v>511-04-99073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8">
      <c r="A3280" s="263">
        <v>3279</v>
      </c>
      <c r="C3280" s="256">
        <v>46094</v>
      </c>
      <c r="D3280" s="282" t="s">
        <v>2093</v>
      </c>
      <c r="E3280" s="261" t="str">
        <f>_xlfn.XLOOKUP(D3280,거래처!B:B,거래처!D:D," ")</f>
        <v>562-03-01527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8">
      <c r="A3281" s="263">
        <v>3280</v>
      </c>
      <c r="C3281" s="256">
        <v>46094</v>
      </c>
      <c r="D3281" s="282" t="s">
        <v>2557</v>
      </c>
      <c r="E3281" s="261" t="str">
        <f>_xlfn.XLOOKUP(D3281,거래처!B:B,거래처!D:D," ")</f>
        <v>128-38-89285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8">
      <c r="A3282" s="263">
        <v>3281</v>
      </c>
      <c r="C3282" s="256">
        <v>46094</v>
      </c>
      <c r="D3282" s="282" t="s">
        <v>1420</v>
      </c>
      <c r="E3282" s="261" t="str">
        <f>_xlfn.XLOOKUP(D3282,거래처!B:B,거래처!D:D," ")</f>
        <v>502-11-86077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8">
      <c r="A3283" s="263">
        <v>3282</v>
      </c>
      <c r="C3283" s="256">
        <v>46094</v>
      </c>
      <c r="D3283" s="282" t="s">
        <v>4537</v>
      </c>
      <c r="E3283" s="261" t="str">
        <f>_xlfn.XLOOKUP(D3283,거래처!B:B,거래처!D:D," ")</f>
        <v>511-04-99073</v>
      </c>
      <c r="G3283" s="282" t="s">
        <v>4548</v>
      </c>
      <c r="N3283" s="257">
        <v>-1600000</v>
      </c>
      <c r="R3283" t="s">
        <v>6121</v>
      </c>
    </row>
    <row r="3284" spans="1:18">
      <c r="A3284" s="263">
        <v>3283</v>
      </c>
      <c r="C3284" s="256">
        <v>46094</v>
      </c>
      <c r="D3284" s="282" t="s">
        <v>1007</v>
      </c>
      <c r="E3284" s="261" t="str">
        <f>_xlfn.XLOOKUP(D3284,거래처!B:B,거래처!D:D," ")</f>
        <v>302-01-83388</v>
      </c>
      <c r="G3284" s="282" t="s">
        <v>3707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2493</v>
      </c>
      <c r="E3285" s="261" t="str">
        <f>_xlfn.XLOOKUP(D3285,거래처!B:B,거래처!D:D," ")</f>
        <v>416-04-31443</v>
      </c>
      <c r="G3285" s="282" t="s">
        <v>4549</v>
      </c>
      <c r="N3285" s="257">
        <v>-1600000</v>
      </c>
      <c r="R3285" t="s">
        <v>6121</v>
      </c>
    </row>
    <row r="3286" spans="1:18">
      <c r="A3286" s="263">
        <v>3285</v>
      </c>
      <c r="C3286" s="256">
        <v>46095</v>
      </c>
      <c r="D3286" s="282" t="s">
        <v>3887</v>
      </c>
      <c r="E3286" s="261" t="str">
        <f>_xlfn.XLOOKUP(D3286,거래처!B:B,거래처!D:D," ")</f>
        <v>514-33-03163</v>
      </c>
      <c r="G3286" s="282" t="s">
        <v>4550</v>
      </c>
      <c r="N3286" s="257">
        <v>-1100000</v>
      </c>
      <c r="R3286" t="s">
        <v>6121</v>
      </c>
    </row>
    <row r="3287" spans="1:18">
      <c r="A3287" s="263">
        <v>3286</v>
      </c>
      <c r="C3287" s="256">
        <v>46094</v>
      </c>
      <c r="D3287" s="282" t="s">
        <v>1551</v>
      </c>
      <c r="E3287" s="261" t="str">
        <f>_xlfn.XLOOKUP(D3287,거래처!B:B,거래처!D:D," ")</f>
        <v>503-07-45581</v>
      </c>
      <c r="G3287" s="282" t="s">
        <v>3908</v>
      </c>
      <c r="N3287" s="257">
        <v>-3000000</v>
      </c>
      <c r="R3287" t="s">
        <v>6121</v>
      </c>
    </row>
    <row r="3288" spans="1:18">
      <c r="A3288" s="263">
        <v>3287</v>
      </c>
      <c r="C3288" s="256">
        <v>46097</v>
      </c>
      <c r="D3288" s="282" t="s">
        <v>1438</v>
      </c>
      <c r="E3288" s="261" t="str">
        <f>_xlfn.XLOOKUP(D3288,거래처!B:B,거래처!D:D," ")</f>
        <v>220-02-21340</v>
      </c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8">
      <c r="A3289" s="263">
        <v>3288</v>
      </c>
      <c r="C3289" s="256">
        <v>46097</v>
      </c>
      <c r="D3289" s="282" t="s">
        <v>2403</v>
      </c>
      <c r="E3289" s="261" t="str">
        <f>_xlfn.XLOOKUP(D3289,거래처!B:B,거래처!D:D," ")</f>
        <v>114-28-00870</v>
      </c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8">
      <c r="A3290" s="263">
        <v>3289</v>
      </c>
      <c r="C3290" s="256">
        <v>46097</v>
      </c>
      <c r="D3290" s="282" t="s">
        <v>3124</v>
      </c>
      <c r="E3290" s="261" t="str">
        <f>_xlfn.XLOOKUP(D3290,거래처!B:B,거래처!D:D," ")</f>
        <v>444-37-00623</v>
      </c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8">
      <c r="A3291" s="263">
        <v>3290</v>
      </c>
      <c r="C3291" s="256">
        <v>46097</v>
      </c>
      <c r="D3291" s="282" t="s">
        <v>3124</v>
      </c>
      <c r="E3291" s="261" t="str">
        <f>_xlfn.XLOOKUP(D3291,거래처!B:B,거래처!D:D," ")</f>
        <v>444-37-00623</v>
      </c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8">
      <c r="A3292" s="263">
        <v>3291</v>
      </c>
      <c r="C3292" s="256">
        <v>46097</v>
      </c>
      <c r="D3292" s="282" t="s">
        <v>1344</v>
      </c>
      <c r="E3292" s="261" t="str">
        <f>_xlfn.XLOOKUP(D3292,거래처!B:B,거래처!D:D," ")</f>
        <v>510-03-85884</v>
      </c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8">
      <c r="A3293" s="263">
        <v>3292</v>
      </c>
      <c r="C3293" s="256">
        <v>46097</v>
      </c>
      <c r="D3293" s="282" t="s">
        <v>1680</v>
      </c>
      <c r="E3293" s="261" t="str">
        <f>_xlfn.XLOOKUP(D3293,거래처!B:B,거래처!D:D," ")</f>
        <v>848-34-00917</v>
      </c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8">
      <c r="A3294" s="263">
        <v>3293</v>
      </c>
      <c r="C3294" s="256">
        <v>46097</v>
      </c>
      <c r="D3294" s="282" t="s">
        <v>2714</v>
      </c>
      <c r="E3294" s="261" t="str">
        <f>_xlfn.XLOOKUP(D3294,거래처!B:B,거래처!D:D," ")</f>
        <v>118-10-18095</v>
      </c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8">
      <c r="A3295" s="263">
        <v>3294</v>
      </c>
      <c r="C3295" s="256">
        <v>46097</v>
      </c>
      <c r="D3295" s="282" t="s">
        <v>1415</v>
      </c>
      <c r="E3295" s="261" t="str">
        <f>_xlfn.XLOOKUP(D3295,거래처!B:B,거래처!D:D," ")</f>
        <v>504-20-50427</v>
      </c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8">
      <c r="A3296" s="263">
        <v>3295</v>
      </c>
      <c r="C3296" s="256">
        <v>46097</v>
      </c>
      <c r="D3296" s="282" t="s">
        <v>1415</v>
      </c>
      <c r="E3296" s="261" t="str">
        <f>_xlfn.XLOOKUP(D3296,거래처!B:B,거래처!D:D," ")</f>
        <v>504-20-50427</v>
      </c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8">
      <c r="A3297" s="263">
        <v>3296</v>
      </c>
      <c r="C3297" s="256">
        <v>46097</v>
      </c>
      <c r="D3297" s="282" t="s">
        <v>1680</v>
      </c>
      <c r="E3297" s="261" t="str">
        <f>_xlfn.XLOOKUP(D3297,거래처!B:B,거래처!D:D," ")</f>
        <v>848-34-00917</v>
      </c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8">
      <c r="A3298" s="263">
        <v>3297</v>
      </c>
      <c r="C3298" s="256">
        <v>46097</v>
      </c>
      <c r="D3298" s="282" t="s">
        <v>1349</v>
      </c>
      <c r="E3298" s="261" t="str">
        <f>_xlfn.XLOOKUP(D3298,거래처!B:B,거래처!D:D," ")</f>
        <v>642-15-02067</v>
      </c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8">
      <c r="A3299" s="263">
        <v>3298</v>
      </c>
      <c r="C3299" s="256">
        <v>46097</v>
      </c>
      <c r="D3299" s="282" t="s">
        <v>3875</v>
      </c>
      <c r="E3299" s="261" t="str">
        <f>_xlfn.XLOOKUP(D3299,거래처!B:B,거래처!D:D," ")</f>
        <v>472-15-00422</v>
      </c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8">
      <c r="A3300" s="263">
        <v>3299</v>
      </c>
      <c r="C3300" s="256">
        <v>46097</v>
      </c>
      <c r="D3300" s="282" t="s">
        <v>4734</v>
      </c>
      <c r="E3300" s="261" t="str">
        <f>_xlfn.XLOOKUP(D3300,거래처!B:B,거래처!D:D," ")</f>
        <v>196-87-02353</v>
      </c>
      <c r="G3300" s="282" t="s">
        <v>4735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8">
      <c r="A3301" s="263">
        <v>3300</v>
      </c>
      <c r="C3301" s="256">
        <v>46097</v>
      </c>
      <c r="D3301" s="282" t="s">
        <v>4734</v>
      </c>
      <c r="E3301" s="261" t="str">
        <f>_xlfn.XLOOKUP(D3301,거래처!B:B,거래처!D:D," ")</f>
        <v>196-87-02353</v>
      </c>
      <c r="G3301" s="282" t="s">
        <v>4736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8">
      <c r="A3302" s="263">
        <v>3301</v>
      </c>
      <c r="C3302" s="256">
        <v>46097</v>
      </c>
      <c r="D3302" s="282" t="s">
        <v>1415</v>
      </c>
      <c r="E3302" s="261" t="str">
        <f>_xlfn.XLOOKUP(D3302,거래처!B:B,거래처!D:D," ")</f>
        <v>504-20-50427</v>
      </c>
      <c r="G3302" s="282" t="s">
        <v>4565</v>
      </c>
      <c r="N3302" s="257">
        <v>-300000</v>
      </c>
      <c r="O3302" s="261"/>
      <c r="P3302" s="261"/>
      <c r="R3302" t="s">
        <v>6121</v>
      </c>
    </row>
    <row r="3303" spans="1:18">
      <c r="A3303" s="263">
        <v>3302</v>
      </c>
      <c r="C3303" s="256">
        <v>46097</v>
      </c>
      <c r="D3303" s="282" t="s">
        <v>3875</v>
      </c>
      <c r="E3303" s="261" t="str">
        <f>_xlfn.XLOOKUP(D3303,거래처!B:B,거래처!D:D," ")</f>
        <v>472-15-00422</v>
      </c>
      <c r="G3303" s="282" t="s">
        <v>4566</v>
      </c>
      <c r="N3303" s="257">
        <v>-150000</v>
      </c>
      <c r="O3303" s="261"/>
      <c r="P3303" s="261"/>
      <c r="R3303" t="s">
        <v>6121</v>
      </c>
    </row>
    <row r="3304" spans="1:18">
      <c r="A3304" s="263">
        <v>3303</v>
      </c>
      <c r="C3304" s="256">
        <v>46097</v>
      </c>
      <c r="D3304" s="282" t="s">
        <v>2403</v>
      </c>
      <c r="E3304" s="261" t="str">
        <f>_xlfn.XLOOKUP(D3304,거래처!B:B,거래처!D:D," ")</f>
        <v>114-28-00870</v>
      </c>
      <c r="G3304" s="282" t="s">
        <v>4567</v>
      </c>
      <c r="N3304" s="257">
        <v>-220000</v>
      </c>
      <c r="O3304" s="261"/>
      <c r="P3304" s="261"/>
      <c r="R3304" t="s">
        <v>6121</v>
      </c>
    </row>
    <row r="3305" spans="1:18">
      <c r="A3305" s="263">
        <v>3304</v>
      </c>
      <c r="C3305" s="256">
        <v>46097</v>
      </c>
      <c r="D3305" s="282" t="s">
        <v>3705</v>
      </c>
      <c r="E3305" s="261" t="str">
        <f>_xlfn.XLOOKUP(D3305,거래처!B:B,거래처!D:D," ")</f>
        <v>111-02-01171</v>
      </c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8">
      <c r="A3306" s="263">
        <v>3305</v>
      </c>
      <c r="C3306" s="256">
        <v>46098</v>
      </c>
      <c r="D3306" s="282" t="s">
        <v>1010</v>
      </c>
      <c r="E3306" s="261" t="str">
        <f>_xlfn.XLOOKUP(D3306,거래처!B:B,거래처!D:D," ")</f>
        <v>488-12-01084</v>
      </c>
      <c r="G3306" s="282" t="s">
        <v>4568</v>
      </c>
      <c r="N3306" s="257">
        <v>-3074000</v>
      </c>
      <c r="O3306" s="261"/>
      <c r="P3306" s="261"/>
      <c r="R3306" t="s">
        <v>6121</v>
      </c>
    </row>
    <row r="3307" spans="1:18">
      <c r="A3307" s="263">
        <v>3306</v>
      </c>
      <c r="C3307" s="256">
        <v>46098</v>
      </c>
      <c r="D3307" s="282" t="s">
        <v>1551</v>
      </c>
      <c r="E3307" s="261" t="str">
        <f>_xlfn.XLOOKUP(D3307,거래처!B:B,거래처!D:D," ")</f>
        <v>503-07-45581</v>
      </c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61" t="str">
        <f>_xlfn.XLOOKUP(D3308,거래처!B:B,거래처!D:D," ")</f>
        <v>503-07-45581</v>
      </c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1705</v>
      </c>
      <c r="E3309" s="261" t="str">
        <f>_xlfn.XLOOKUP(D3309,거래처!B:B,거래처!D:D," ")</f>
        <v>410-27-15314</v>
      </c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8">
      <c r="A3310" s="263">
        <v>3309</v>
      </c>
      <c r="C3310" s="256">
        <v>46098</v>
      </c>
      <c r="D3310" s="282" t="s">
        <v>1705</v>
      </c>
      <c r="E3310" s="261" t="str">
        <f>_xlfn.XLOOKUP(D3310,거래처!B:B,거래처!D:D," ")</f>
        <v>410-27-15314</v>
      </c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8">
      <c r="A3311" s="263">
        <v>3310</v>
      </c>
      <c r="C3311" s="256">
        <v>46098</v>
      </c>
      <c r="D3311" s="282" t="s">
        <v>1705</v>
      </c>
      <c r="E3311" s="261" t="str">
        <f>_xlfn.XLOOKUP(D3311,거래처!B:B,거래처!D:D," ")</f>
        <v>410-27-15314</v>
      </c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8">
      <c r="A3312" s="263">
        <v>3311</v>
      </c>
      <c r="C3312" s="256">
        <v>46098</v>
      </c>
      <c r="D3312" s="282" t="s">
        <v>1551</v>
      </c>
      <c r="E3312" s="261" t="str">
        <f>_xlfn.XLOOKUP(D3312,거래처!B:B,거래처!D:D," ")</f>
        <v>503-07-45581</v>
      </c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61">
        <f>_xlfn.XLOOKUP(D3313,거래처!B:B,거래처!D:D," ")</f>
        <v>0</v>
      </c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8">
      <c r="A3314" s="263">
        <v>3313</v>
      </c>
      <c r="C3314" s="256">
        <v>46099</v>
      </c>
      <c r="D3314" s="282" t="s">
        <v>1349</v>
      </c>
      <c r="E3314" s="261" t="str">
        <f>_xlfn.XLOOKUP(D3314,거래처!B:B,거래처!D:D," ")</f>
        <v>642-15-02067</v>
      </c>
      <c r="G3314" s="282" t="s">
        <v>3953</v>
      </c>
      <c r="N3314" s="257">
        <v>-1300000</v>
      </c>
      <c r="O3314" s="261"/>
      <c r="P3314" s="261"/>
      <c r="R3314" t="s">
        <v>6121</v>
      </c>
    </row>
    <row r="3315" spans="1:18">
      <c r="A3315" s="263">
        <v>3314</v>
      </c>
      <c r="B3315" s="58">
        <v>83</v>
      </c>
      <c r="C3315" s="256">
        <v>46098</v>
      </c>
      <c r="D3315" s="282" t="s">
        <v>1766</v>
      </c>
      <c r="E3315" s="261" t="str">
        <f>_xlfn.XLOOKUP(D3315,거래처!B:B,거래처!D:D," ")</f>
        <v>655-12-01549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1766</v>
      </c>
      <c r="E3316" s="261" t="str">
        <f>_xlfn.XLOOKUP(D3316,거래처!B:B,거래처!D:D," ")</f>
        <v>655-12-01549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8">
      <c r="A3317" s="263">
        <v>3316</v>
      </c>
      <c r="C3317" s="256">
        <v>46099</v>
      </c>
      <c r="D3317" s="282" t="s">
        <v>1548</v>
      </c>
      <c r="E3317" s="261" t="str">
        <f>_xlfn.XLOOKUP(D3317,거래처!B:B,거래처!D:D," ")</f>
        <v>416-09-29452</v>
      </c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8">
      <c r="A3318" s="263">
        <v>3317</v>
      </c>
      <c r="C3318" s="256">
        <v>46099</v>
      </c>
      <c r="D3318" s="282" t="s">
        <v>1010</v>
      </c>
      <c r="E3318" s="261" t="str">
        <f>_xlfn.XLOOKUP(D3318,거래처!B:B,거래처!D:D," ")</f>
        <v>488-12-01084</v>
      </c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8">
      <c r="A3319" s="263">
        <v>3318</v>
      </c>
      <c r="C3319" s="256">
        <v>46099</v>
      </c>
      <c r="D3319" s="282" t="s">
        <v>1010</v>
      </c>
      <c r="E3319" s="261" t="str">
        <f>_xlfn.XLOOKUP(D3319,거래처!B:B,거래처!D:D," ")</f>
        <v>488-12-01084</v>
      </c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8">
      <c r="A3320" s="263">
        <v>3319</v>
      </c>
      <c r="C3320" s="256">
        <v>46099</v>
      </c>
      <c r="D3320" s="282" t="s">
        <v>1010</v>
      </c>
      <c r="E3320" s="261" t="str">
        <f>_xlfn.XLOOKUP(D3320,거래처!B:B,거래처!D:D," ")</f>
        <v>488-12-01084</v>
      </c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8">
      <c r="A3321" s="263">
        <v>3320</v>
      </c>
      <c r="C3321" s="256">
        <v>46099</v>
      </c>
      <c r="D3321" s="282" t="s">
        <v>1423</v>
      </c>
      <c r="E3321" s="261" t="str">
        <f>_xlfn.XLOOKUP(D3321,거래처!B:B,거래처!D:D," ")</f>
        <v>273-03-01573</v>
      </c>
      <c r="G3321" s="282" t="s">
        <v>4572</v>
      </c>
      <c r="N3321" s="257">
        <v>-1760000</v>
      </c>
      <c r="O3321" s="261"/>
      <c r="P3321" s="261"/>
      <c r="Q3321" s="261"/>
      <c r="R3321" t="s">
        <v>6121</v>
      </c>
    </row>
    <row r="3322" spans="1:18">
      <c r="A3322" s="263">
        <v>3321</v>
      </c>
      <c r="C3322" s="256">
        <v>46094</v>
      </c>
      <c r="D3322" s="282" t="s">
        <v>1766</v>
      </c>
      <c r="E3322" s="261" t="str">
        <f>_xlfn.XLOOKUP(D3322,거래처!B:B,거래처!D:D," ")</f>
        <v>655-12-01549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1766</v>
      </c>
      <c r="E3323" s="261" t="str">
        <f>_xlfn.XLOOKUP(D3323,거래처!B:B,거래처!D:D," ")</f>
        <v>655-12-01549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2925</v>
      </c>
      <c r="E3324" s="261" t="str">
        <f>_xlfn.XLOOKUP(D3324,거래처!B:B,거래처!D:D," ")</f>
        <v>402-23-16615</v>
      </c>
      <c r="G3324" s="282" t="s">
        <v>4317</v>
      </c>
      <c r="N3324" s="257">
        <v>-1250000</v>
      </c>
      <c r="R3324" t="s">
        <v>6121</v>
      </c>
    </row>
    <row r="3325" spans="1:18">
      <c r="A3325" s="263">
        <v>3324</v>
      </c>
      <c r="C3325" s="256">
        <v>46100</v>
      </c>
      <c r="D3325" s="282" t="s">
        <v>1551</v>
      </c>
      <c r="E3325" s="261" t="str">
        <f>_xlfn.XLOOKUP(D3325,거래처!B:B,거래처!D:D," ")</f>
        <v>503-07-45581</v>
      </c>
      <c r="G3325" s="282" t="s">
        <v>3908</v>
      </c>
      <c r="N3325" s="257">
        <v>-1500000</v>
      </c>
      <c r="R3325" t="s">
        <v>6121</v>
      </c>
    </row>
    <row r="3326" spans="1:18">
      <c r="A3326" s="263">
        <v>3325</v>
      </c>
      <c r="C3326" s="256">
        <v>46100</v>
      </c>
      <c r="D3326" s="282" t="s">
        <v>3124</v>
      </c>
      <c r="E3326" s="261" t="str">
        <f>_xlfn.XLOOKUP(D3326,거래처!B:B,거래처!D:D," ")</f>
        <v>444-37-00623</v>
      </c>
      <c r="G3326" s="282" t="s">
        <v>3947</v>
      </c>
      <c r="N3326" s="257">
        <v>-2300000</v>
      </c>
      <c r="R3326" t="s">
        <v>6121</v>
      </c>
    </row>
    <row r="3327" spans="1:18">
      <c r="A3327" s="263">
        <v>3326</v>
      </c>
      <c r="C3327" s="256">
        <v>46100</v>
      </c>
      <c r="D3327" s="282" t="s">
        <v>2714</v>
      </c>
      <c r="E3327" s="261" t="str">
        <f>_xlfn.XLOOKUP(D3327,거래처!B:B,거래처!D:D," ")</f>
        <v>118-10-18095</v>
      </c>
      <c r="G3327" s="282" t="s">
        <v>2038</v>
      </c>
      <c r="N3327" s="257">
        <v>-650000</v>
      </c>
      <c r="R3327" t="s">
        <v>6121</v>
      </c>
    </row>
    <row r="3328" spans="1:18">
      <c r="A3328" s="263">
        <v>3327</v>
      </c>
      <c r="C3328" s="256">
        <v>46100</v>
      </c>
      <c r="D3328" s="282" t="s">
        <v>1444</v>
      </c>
      <c r="E3328" s="261" t="str">
        <f>_xlfn.XLOOKUP(D3328,거래처!B:B,거래처!D:D," ")</f>
        <v>487-18-00463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8">
      <c r="A3329" s="263">
        <v>3328</v>
      </c>
      <c r="C3329" s="256">
        <v>46100</v>
      </c>
      <c r="D3329" s="282" t="s">
        <v>1444</v>
      </c>
      <c r="E3329" s="261" t="str">
        <f>_xlfn.XLOOKUP(D3329,거래처!B:B,거래처!D:D," ")</f>
        <v>487-18-00463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8">
      <c r="A3330" s="263">
        <v>3329</v>
      </c>
      <c r="C3330" s="256">
        <v>46100</v>
      </c>
      <c r="D3330" s="282" t="s">
        <v>2493</v>
      </c>
      <c r="E3330" s="261" t="str">
        <f>_xlfn.XLOOKUP(D3330,거래처!B:B,거래처!D:D," ")</f>
        <v>416-04-31443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8">
      <c r="A3331" s="263">
        <v>3330</v>
      </c>
      <c r="C3331" s="256">
        <v>46100</v>
      </c>
      <c r="D3331" s="282" t="s">
        <v>1551</v>
      </c>
      <c r="E3331" s="261" t="str">
        <f>_xlfn.XLOOKUP(D3331,거래처!B:B,거래처!D:D," ")</f>
        <v>503-07-45581</v>
      </c>
      <c r="G3331" s="282" t="s">
        <v>4576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E3332" s="261" t="str">
        <f>_xlfn.XLOOKUP(D3332,거래처!B:B,거래처!D:D," ")</f>
        <v>487-18-00463</v>
      </c>
      <c r="G3332" s="282" t="s">
        <v>4013</v>
      </c>
      <c r="N3332" s="257">
        <v>-1100000</v>
      </c>
      <c r="R3332" t="s">
        <v>6121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1705</v>
      </c>
      <c r="E3333" s="261" t="str">
        <f>_xlfn.XLOOKUP(D3333,거래처!B:B,거래처!D:D," ")</f>
        <v>410-27-15314</v>
      </c>
      <c r="F3333" s="284" t="s">
        <v>4577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4585</v>
      </c>
    </row>
    <row r="3334" spans="1:18">
      <c r="A3334" s="263">
        <v>3333</v>
      </c>
      <c r="C3334" s="256">
        <v>46101</v>
      </c>
      <c r="D3334" s="282" t="s">
        <v>2050</v>
      </c>
      <c r="E3334" s="261" t="str">
        <f>_xlfn.XLOOKUP(D3334,거래처!B:B,거래처!D:D," ")</f>
        <v>306-28-58326</v>
      </c>
      <c r="G3334" s="282" t="s">
        <v>2050</v>
      </c>
      <c r="N3334" s="257">
        <v>-2970000</v>
      </c>
      <c r="R3334" t="s">
        <v>6121</v>
      </c>
    </row>
    <row r="3335" spans="1:18">
      <c r="A3335" s="263">
        <v>3334</v>
      </c>
      <c r="C3335" s="256">
        <v>46101</v>
      </c>
      <c r="D3335" s="282" t="s">
        <v>1425</v>
      </c>
      <c r="E3335" s="261" t="str">
        <f>_xlfn.XLOOKUP(D3335,거래처!B:B,거래처!D:D," ")</f>
        <v>324-46-00336</v>
      </c>
      <c r="G3335" s="282" t="s">
        <v>1425</v>
      </c>
      <c r="N3335" s="257">
        <v>-100000</v>
      </c>
      <c r="R3335" t="s">
        <v>6121</v>
      </c>
    </row>
    <row r="3336" spans="1:18">
      <c r="A3336" s="263">
        <v>3335</v>
      </c>
      <c r="C3336" s="256">
        <v>46101</v>
      </c>
      <c r="D3336" s="282" t="s">
        <v>3705</v>
      </c>
      <c r="E3336" s="261" t="str">
        <f>_xlfn.XLOOKUP(D3336,거래처!B:B,거래처!D:D," ")</f>
        <v>111-02-01171</v>
      </c>
      <c r="G3336" s="282" t="s">
        <v>3705</v>
      </c>
      <c r="N3336" s="257">
        <v>-2860000</v>
      </c>
      <c r="R3336" t="s">
        <v>6121</v>
      </c>
    </row>
    <row r="3337" spans="1:18">
      <c r="A3337" s="263">
        <v>3336</v>
      </c>
      <c r="C3337" s="256">
        <v>46101</v>
      </c>
      <c r="D3337" s="282" t="s">
        <v>1420</v>
      </c>
      <c r="E3337" s="261" t="str">
        <f>_xlfn.XLOOKUP(D3337,거래처!B:B,거래처!D:D," ")</f>
        <v>502-11-86077</v>
      </c>
      <c r="G3337" s="282" t="s">
        <v>1420</v>
      </c>
      <c r="N3337" s="257">
        <v>-1320000</v>
      </c>
      <c r="R3337" t="s">
        <v>6121</v>
      </c>
    </row>
    <row r="3338" spans="1:18">
      <c r="A3338" s="263">
        <v>3337</v>
      </c>
      <c r="C3338" s="256">
        <v>46101</v>
      </c>
      <c r="D3338" s="282" t="s">
        <v>1038</v>
      </c>
      <c r="E3338" s="261" t="str">
        <f>_xlfn.XLOOKUP(D3338,거래처!B:B,거래처!D:D," ")</f>
        <v>418-04-41461</v>
      </c>
      <c r="G3338" s="282" t="s">
        <v>1038</v>
      </c>
      <c r="N3338" s="257">
        <v>-1600000</v>
      </c>
      <c r="R3338" t="s">
        <v>6121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61" t="str">
        <f>_xlfn.XLOOKUP(D3339,거래처!B:B,거래처!D:D," ")</f>
        <v>877-63-00588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1705</v>
      </c>
      <c r="E3340" s="261" t="str">
        <f>_xlfn.XLOOKUP(D3340,거래처!B:B,거래처!D:D," ")</f>
        <v>410-27-15314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8">
      <c r="A3341" s="263">
        <v>3340</v>
      </c>
      <c r="C3341" s="256">
        <v>46101</v>
      </c>
      <c r="D3341" s="282" t="s">
        <v>1747</v>
      </c>
      <c r="E3341" s="261" t="str">
        <f>_xlfn.XLOOKUP(D3341,거래처!B:B,거래처!D:D," ")</f>
        <v>609-23-97505</v>
      </c>
      <c r="G3341" s="282" t="s">
        <v>4587</v>
      </c>
      <c r="N3341" s="257">
        <v>-1640000</v>
      </c>
      <c r="R3341" t="s">
        <v>6121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61" t="str">
        <f>_xlfn.XLOOKUP(D3342,거래처!B:B,거래처!D:D," ")</f>
        <v>122-01-63748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1747</v>
      </c>
      <c r="E3343" s="261" t="str">
        <f>_xlfn.XLOOKUP(D3343,거래처!B:B,거래처!D:D," ")</f>
        <v>609-23-97505</v>
      </c>
      <c r="F3343" s="284" t="s">
        <v>4589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4590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1747</v>
      </c>
      <c r="E3344" s="261" t="str">
        <f>_xlfn.XLOOKUP(D3344,거래처!B:B,거래처!D:D," ")</f>
        <v>609-23-97505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4590</v>
      </c>
      <c r="Q3344" s="282" t="s">
        <v>4263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61">
        <f>_xlfn.XLOOKUP(D3345,거래처!B:B,거래처!D:D," ")</f>
        <v>0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4592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61" t="str">
        <f>_xlfn.XLOOKUP(D3346,거래처!B:B,거래처!D:D," ")</f>
        <v>122-01-63748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8">
      <c r="A3347" s="263">
        <v>3346</v>
      </c>
      <c r="C3347" s="256">
        <v>46102</v>
      </c>
      <c r="D3347" s="282" t="s">
        <v>1557</v>
      </c>
      <c r="E3347" s="261" t="str">
        <f>_xlfn.XLOOKUP(D3347,거래처!B:B,거래처!D:D," ")</f>
        <v>122-01-63748</v>
      </c>
      <c r="G3347" s="282" t="s">
        <v>4003</v>
      </c>
      <c r="N3347" s="257">
        <v>-725000</v>
      </c>
      <c r="R3347" t="s">
        <v>6121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2348</v>
      </c>
      <c r="E3348" s="261" t="str">
        <f>_xlfn.XLOOKUP(D3348,거래처!B:B,거래처!D:D," ")</f>
        <v>552-86-02615</v>
      </c>
      <c r="F3348" s="284" t="s">
        <v>4595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4596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2348</v>
      </c>
      <c r="E3349" s="261" t="str">
        <f>_xlfn.XLOOKUP(D3349,거래처!B:B,거래처!D:D," ")</f>
        <v>552-86-02615</v>
      </c>
      <c r="F3349" s="284" t="s">
        <v>4598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4599</v>
      </c>
      <c r="Q3349" s="282" t="s">
        <v>4600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61" t="str">
        <f>_xlfn.XLOOKUP(D3350,거래처!B:B,거래처!D:D," ")</f>
        <v>177-01-03420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61" t="str">
        <f>_xlfn.XLOOKUP(D3351,거래처!B:B,거래처!D:D," ")</f>
        <v>488-12-01084</v>
      </c>
      <c r="F3351" s="284" t="s">
        <v>4603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1849</v>
      </c>
      <c r="E3352" s="261" t="str">
        <f>_xlfn.XLOOKUP(D3352,거래처!B:B,거래처!D:D," ")</f>
        <v>894-39-00502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4605</v>
      </c>
      <c r="Q3352" s="282" t="s">
        <v>4495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61" t="str">
        <f>_xlfn.XLOOKUP(D3353,거래처!B:B,거래처!D:D," ")</f>
        <v>324-37-00464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4607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61" t="str">
        <f>_xlfn.XLOOKUP(D3354,거래처!B:B,거래처!D:D," ")</f>
        <v>416-09-29452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61" t="str">
        <f>_xlfn.XLOOKUP(D3355,거래처!B:B,거래처!D:D," ")</f>
        <v>196-87-02353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61" t="str">
        <f>_xlfn.XLOOKUP(D3356,거래처!B:B,거래처!D:D," ")</f>
        <v>196-87-02353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61" t="str">
        <f>_xlfn.XLOOKUP(D3357,거래처!B:B,거래처!D:D," ")</f>
        <v>302-01-83388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4612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61" t="str">
        <f>_xlfn.XLOOKUP(D3358,거래처!B:B,거래처!D:D," ")</f>
        <v>302-01-83388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4612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1762</v>
      </c>
      <c r="E3359" s="261" t="str">
        <f>_xlfn.XLOOKUP(D3359,거래처!B:B,거래처!D:D," ")</f>
        <v>410-17-34118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1762</v>
      </c>
      <c r="E3360" s="261" t="str">
        <f>_xlfn.XLOOKUP(D3360,거래처!B:B,거래처!D:D," ")</f>
        <v>410-17-34118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61" t="str">
        <f>_xlfn.XLOOKUP(D3361,거래처!B:B,거래처!D:D," ")</f>
        <v>410-17-34118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61" t="str">
        <f>_xlfn.XLOOKUP(D3362,거래처!B:B,거래처!D:D," ")</f>
        <v>487-18-00463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61" t="str">
        <f>_xlfn.XLOOKUP(D3363,거래처!B:B,거래처!D:D," ")</f>
        <v>487-18-00463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61" t="str">
        <f>_xlfn.XLOOKUP(D3364,거래처!B:B,거래처!D:D," ")</f>
        <v>135-21-44901</v>
      </c>
      <c r="G3364" s="282" t="s">
        <v>2234</v>
      </c>
      <c r="J3364" s="261">
        <v>1</v>
      </c>
      <c r="O3364" s="257" t="s">
        <v>4618</v>
      </c>
      <c r="Q3364" s="282" t="s">
        <v>4619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61" t="str">
        <f>_xlfn.XLOOKUP(D3365,거래처!B:B,거래처!D:D," ")</f>
        <v>306-03-22602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61" t="str">
        <f>_xlfn.XLOOKUP(D3366,거래처!B:B,거래처!D:D," ")</f>
        <v>510-03-85884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61" t="str">
        <f>_xlfn.XLOOKUP(D3367,거래처!B:B,거래처!D:D," ")</f>
        <v>312-13-58007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61" t="str">
        <f>_xlfn.XLOOKUP(D3368,거래처!B:B,거래처!D:D," ")</f>
        <v>128-38-89285</v>
      </c>
      <c r="F3368" s="284" t="s">
        <v>4625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61" t="str">
        <f>_xlfn.XLOOKUP(D3369,거래처!B:B,거래처!D:D," ")</f>
        <v>128-38-89285</v>
      </c>
      <c r="F3369" s="284">
        <v>51300</v>
      </c>
      <c r="G3369" s="282" t="s">
        <v>4626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4628</v>
      </c>
      <c r="E3370" s="261" t="str">
        <f>_xlfn.XLOOKUP(D3370,거래처!B:B,거래처!D:D," ")</f>
        <v>791-25-00491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4633</v>
      </c>
      <c r="Q3370" s="282" t="s">
        <v>5109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61">
        <f>_xlfn.XLOOKUP(D3371,거래처!B:B,거래처!D:D," ")</f>
        <v>0</v>
      </c>
      <c r="F3371" s="284" t="s">
        <v>4635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4636</v>
      </c>
      <c r="P3371" s="282" t="s">
        <v>4637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61">
        <f>_xlfn.XLOOKUP(D3372,거래처!B:B,거래처!D:D," ")</f>
        <v>0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4636</v>
      </c>
      <c r="P3372" s="282" t="s">
        <v>4637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61">
        <f>_xlfn.XLOOKUP(D3373,거래처!B:B,거래처!D:D," ")</f>
        <v>0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4636</v>
      </c>
      <c r="P3373" s="282" t="s">
        <v>4637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61" t="str">
        <f>_xlfn.XLOOKUP(D3374,거래처!B:B,거래처!D:D," ")</f>
        <v>610-40-15252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4640</v>
      </c>
      <c r="P3374" s="282" t="s">
        <v>4641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61" t="str">
        <f>_xlfn.XLOOKUP(D3375,거래처!B:B,거래처!D:D," ")</f>
        <v>502-11-86077</v>
      </c>
      <c r="F3375" s="284" t="s">
        <v>4643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4645</v>
      </c>
      <c r="P3375" s="282" t="s">
        <v>4646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61" t="str">
        <f>_xlfn.XLOOKUP(D3376,거래처!B:B,거래처!D:D," ")</f>
        <v>881-07-00034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61" t="str">
        <f>_xlfn.XLOOKUP(D3377,거래처!B:B,거래처!D:D," ")</f>
        <v>196-87-02353</v>
      </c>
      <c r="F3377" s="284">
        <v>3333181865047</v>
      </c>
      <c r="G3377" s="282" t="s">
        <v>4648</v>
      </c>
      <c r="I3377" s="257">
        <v>1000000</v>
      </c>
      <c r="J3377" s="261">
        <v>1</v>
      </c>
      <c r="M3377" s="257">
        <v>1000000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61" t="str">
        <f>_xlfn.XLOOKUP(D3378,거래처!B:B,거래처!D:D," ")</f>
        <v>196-87-02353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61" t="str">
        <f>_xlfn.XLOOKUP(D3379,거래처!B:B,거래처!D:D," ")</f>
        <v>122-01-63748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2062</v>
      </c>
      <c r="E3380" s="261" t="str">
        <f>_xlfn.XLOOKUP(D3380,거래처!B:B,거래처!D:D," ")</f>
        <v>616-06-75685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2062</v>
      </c>
      <c r="E3381" s="261" t="str">
        <f>_xlfn.XLOOKUP(D3381,거래처!B:B,거래처!D:D," ")</f>
        <v>616-06-75685</v>
      </c>
      <c r="G3381" s="282" t="s">
        <v>4651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2062</v>
      </c>
      <c r="E3382" s="261" t="str">
        <f>_xlfn.XLOOKUP(D3382,거래처!B:B,거래처!D:D," ")</f>
        <v>616-06-75685</v>
      </c>
      <c r="G3382" s="282" t="s">
        <v>4652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1825</v>
      </c>
      <c r="E3383" s="261" t="str">
        <f>_xlfn.XLOOKUP(D3383,거래처!B:B,거래처!D:D," ")</f>
        <v>585-08-00244</v>
      </c>
      <c r="F3383" s="284" t="s">
        <v>4654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1825</v>
      </c>
      <c r="E3384" s="261" t="str">
        <f>_xlfn.XLOOKUP(D3384,거래처!B:B,거래처!D:D," ")</f>
        <v>585-08-00244</v>
      </c>
      <c r="G3384" s="282" t="s">
        <v>3952</v>
      </c>
      <c r="N3384" s="257">
        <v>-1210000</v>
      </c>
      <c r="R3384" t="s">
        <v>6121</v>
      </c>
    </row>
    <row r="3385" spans="1:18">
      <c r="A3385" s="263">
        <v>3384</v>
      </c>
      <c r="C3385" s="256">
        <v>46105</v>
      </c>
      <c r="D3385" s="282" t="s">
        <v>2739</v>
      </c>
      <c r="E3385" s="261" t="str">
        <f>_xlfn.XLOOKUP(D3385,거래처!B:B,거래처!D:D," ")</f>
        <v>306-03-22602</v>
      </c>
      <c r="G3385" s="282" t="s">
        <v>2739</v>
      </c>
      <c r="N3385" s="257">
        <v>-1980000</v>
      </c>
      <c r="R3385" t="s">
        <v>6121</v>
      </c>
    </row>
    <row r="3386" spans="1:18">
      <c r="A3386" s="263">
        <v>3385</v>
      </c>
      <c r="C3386" s="256">
        <v>46105</v>
      </c>
      <c r="D3386" s="282" t="s">
        <v>4628</v>
      </c>
      <c r="E3386" s="261" t="str">
        <f>_xlfn.XLOOKUP(D3386,거래처!B:B,거래처!D:D," ")</f>
        <v>791-25-00491</v>
      </c>
      <c r="G3386" s="282" t="s">
        <v>4628</v>
      </c>
      <c r="N3386" s="257">
        <v>-1375000</v>
      </c>
      <c r="R3386" t="s">
        <v>6121</v>
      </c>
    </row>
    <row r="3387" spans="1:18">
      <c r="A3387" s="263">
        <v>3386</v>
      </c>
      <c r="C3387" s="256">
        <v>46105</v>
      </c>
      <c r="D3387" s="282" t="s">
        <v>2348</v>
      </c>
      <c r="E3387" s="261" t="str">
        <f>_xlfn.XLOOKUP(D3387,거래처!B:B,거래처!D:D," ")</f>
        <v>552-86-02615</v>
      </c>
      <c r="G3387" s="282" t="s">
        <v>2348</v>
      </c>
      <c r="N3387" s="257">
        <v>-3025000</v>
      </c>
      <c r="R3387" t="s">
        <v>6121</v>
      </c>
    </row>
    <row r="3388" spans="1:18">
      <c r="A3388" s="263">
        <v>3387</v>
      </c>
      <c r="C3388" s="256">
        <v>46105</v>
      </c>
      <c r="D3388" s="282" t="s">
        <v>1849</v>
      </c>
      <c r="E3388" s="261" t="str">
        <f>_xlfn.XLOOKUP(D3388,거래처!B:B,거래처!D:D," ")</f>
        <v>894-39-00502</v>
      </c>
      <c r="G3388" s="282" t="s">
        <v>1849</v>
      </c>
      <c r="N3388" s="257">
        <v>-1200000</v>
      </c>
      <c r="R3388" t="s">
        <v>6121</v>
      </c>
    </row>
    <row r="3389" spans="1:18">
      <c r="A3389" s="263">
        <v>3388</v>
      </c>
      <c r="C3389" s="256">
        <v>46105</v>
      </c>
      <c r="D3389" s="282" t="s">
        <v>1444</v>
      </c>
      <c r="E3389" s="261" t="str">
        <f>_xlfn.XLOOKUP(D3389,거래처!B:B,거래처!D:D," ")</f>
        <v>487-18-00463</v>
      </c>
      <c r="G3389" s="282" t="s">
        <v>4587</v>
      </c>
      <c r="N3389" s="257">
        <v>-1450000</v>
      </c>
      <c r="R3389" t="s">
        <v>6121</v>
      </c>
    </row>
    <row r="3390" spans="1:18">
      <c r="A3390" s="263">
        <v>3389</v>
      </c>
      <c r="C3390" s="256">
        <v>46105</v>
      </c>
      <c r="D3390" s="282" t="s">
        <v>1766</v>
      </c>
      <c r="E3390" s="261" t="str">
        <f>_xlfn.XLOOKUP(D3390,거래처!B:B,거래처!D:D," ")</f>
        <v>655-12-01549</v>
      </c>
      <c r="G3390" s="282" t="s">
        <v>1766</v>
      </c>
      <c r="N3390" s="257">
        <v>-900000</v>
      </c>
      <c r="R3390" t="s">
        <v>6121</v>
      </c>
    </row>
    <row r="3391" spans="1:18">
      <c r="A3391" s="263">
        <v>3390</v>
      </c>
      <c r="C3391" s="256">
        <v>46105</v>
      </c>
      <c r="D3391" s="282" t="s">
        <v>1747</v>
      </c>
      <c r="E3391" s="261" t="str">
        <f>_xlfn.XLOOKUP(D3391,거래처!B:B,거래처!D:D," ")</f>
        <v>609-23-97505</v>
      </c>
      <c r="G3391" s="282" t="s">
        <v>4587</v>
      </c>
      <c r="N3391" s="257">
        <v>-2000000</v>
      </c>
      <c r="R3391" t="s">
        <v>6121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61" t="str">
        <f>_xlfn.XLOOKUP(D3392,거래처!B:B,거래처!D:D," ")</f>
        <v>502-11-86077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4665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3778</v>
      </c>
      <c r="E3393" s="261" t="str">
        <f>_xlfn.XLOOKUP(D3393,거래처!B:B,거래처!D:D," ")</f>
        <v>610-40-15252</v>
      </c>
      <c r="F3393" s="284">
        <v>972</v>
      </c>
      <c r="G3393" s="282" t="s">
        <v>2134</v>
      </c>
      <c r="H3393" s="261" t="s">
        <v>4666</v>
      </c>
      <c r="I3393" s="257">
        <v>0</v>
      </c>
      <c r="J3393" s="261">
        <v>1</v>
      </c>
      <c r="M3393" s="257">
        <v>0</v>
      </c>
      <c r="Q3393" s="282" t="s">
        <v>4665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2262</v>
      </c>
      <c r="E3394" s="261" t="str">
        <f>_xlfn.XLOOKUP(D3394,거래처!B:B,거래처!D:D," ")</f>
        <v>119-73-00045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61" t="str">
        <f>_xlfn.XLOOKUP(D3395,거래처!B:B,거래처!D:D," ")</f>
        <v>138-01-48780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61" t="str">
        <f>_xlfn.XLOOKUP(D3396,거래처!B:B,거래처!D:D," ")</f>
        <v>138-01-48780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4669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4657</v>
      </c>
      <c r="E3397" s="261" t="str">
        <f>_xlfn.XLOOKUP(D3397,거래처!B:B,거래처!D:D," ")</f>
        <v>599-46-00420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4657</v>
      </c>
      <c r="E3398" s="261" t="str">
        <f>_xlfn.XLOOKUP(D3398,거래처!B:B,거래처!D:D," ")</f>
        <v>599-46-00420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4657</v>
      </c>
      <c r="E3399" s="261" t="str">
        <f>_xlfn.XLOOKUP(D3399,거래처!B:B,거래처!D:D," ")</f>
        <v>599-46-00420</v>
      </c>
      <c r="G3399" s="282" t="s">
        <v>4671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3873</v>
      </c>
      <c r="E3400" s="261" t="str">
        <f>_xlfn.XLOOKUP(D3400,거래처!B:B,거래처!D:D," ")</f>
        <v>733-13-01545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8">
      <c r="A3401" s="263">
        <v>3400</v>
      </c>
      <c r="C3401" s="256">
        <v>46106</v>
      </c>
      <c r="D3401" s="282" t="s">
        <v>1277</v>
      </c>
      <c r="E3401" s="261" t="str">
        <f>_xlfn.XLOOKUP(D3401,거래처!B:B,거래처!D:D," ")</f>
        <v>881-07-00034</v>
      </c>
      <c r="G3401" s="282" t="s">
        <v>3939</v>
      </c>
      <c r="N3401" s="257">
        <v>-2970000</v>
      </c>
      <c r="R3401" t="s">
        <v>6121</v>
      </c>
    </row>
    <row r="3402" spans="1:18">
      <c r="A3402" s="263">
        <v>3401</v>
      </c>
      <c r="C3402" s="256">
        <v>46106</v>
      </c>
      <c r="D3402" s="282" t="s">
        <v>981</v>
      </c>
      <c r="E3402" s="261" t="str">
        <f>_xlfn.XLOOKUP(D3402,거래처!B:B,거래처!D:D," ")</f>
        <v>138-01-48780</v>
      </c>
      <c r="G3402" s="282" t="s">
        <v>3948</v>
      </c>
      <c r="N3402" s="257">
        <v>-583000</v>
      </c>
      <c r="R3402" t="s">
        <v>6121</v>
      </c>
    </row>
    <row r="3403" spans="1:18">
      <c r="A3403" s="263">
        <v>3402</v>
      </c>
      <c r="C3403" s="256">
        <v>46106</v>
      </c>
      <c r="D3403" s="282" t="s">
        <v>4657</v>
      </c>
      <c r="E3403" s="261" t="str">
        <f>_xlfn.XLOOKUP(D3403,거래처!B:B,거래처!D:D," ")</f>
        <v>599-46-00420</v>
      </c>
      <c r="G3403" s="282" t="s">
        <v>4676</v>
      </c>
      <c r="N3403" s="257">
        <v>-4345000</v>
      </c>
      <c r="R3403" t="s">
        <v>6121</v>
      </c>
    </row>
    <row r="3404" spans="1:18">
      <c r="A3404" s="263">
        <v>3403</v>
      </c>
      <c r="C3404" s="256">
        <v>46106</v>
      </c>
      <c r="D3404" s="282" t="s">
        <v>3873</v>
      </c>
      <c r="E3404" s="261" t="str">
        <f>_xlfn.XLOOKUP(D3404,거래처!B:B,거래처!D:D," ")</f>
        <v>733-13-01545</v>
      </c>
      <c r="G3404" s="282" t="s">
        <v>3991</v>
      </c>
      <c r="N3404" s="257">
        <v>-1100000</v>
      </c>
      <c r="R3404" t="s">
        <v>6121</v>
      </c>
    </row>
    <row r="3405" spans="1:18">
      <c r="A3405" s="263">
        <v>3404</v>
      </c>
      <c r="C3405" s="256">
        <v>46106</v>
      </c>
      <c r="D3405" s="282" t="s">
        <v>1569</v>
      </c>
      <c r="E3405" s="261" t="str">
        <f>_xlfn.XLOOKUP(D3405,거래처!B:B,거래처!D:D," ")</f>
        <v>312-13-58007</v>
      </c>
      <c r="G3405" s="282" t="s">
        <v>3756</v>
      </c>
      <c r="N3405" s="257">
        <v>-1000000</v>
      </c>
      <c r="R3405" t="s">
        <v>6121</v>
      </c>
    </row>
    <row r="3406" spans="1:18">
      <c r="A3406" s="263">
        <v>3405</v>
      </c>
      <c r="C3406" s="256">
        <v>46106</v>
      </c>
      <c r="D3406" s="282" t="s">
        <v>1966</v>
      </c>
      <c r="E3406" s="261">
        <f>_xlfn.XLOOKUP(D3406,거래처!B:B,거래처!D:D," ")</f>
        <v>0</v>
      </c>
      <c r="G3406" s="282" t="s">
        <v>3958</v>
      </c>
      <c r="N3406" s="257">
        <v>-530000</v>
      </c>
      <c r="R3406" t="s">
        <v>6121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61" t="str">
        <f>_xlfn.XLOOKUP(D3407,거래처!B:B,거래처!D:D," ")</f>
        <v>177-01-03420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61" t="str">
        <f>_xlfn.XLOOKUP(D3408,거래처!B:B,거래처!D:D," ")</f>
        <v>488-12-01084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4678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61" t="str">
        <f>_xlfn.XLOOKUP(D3409,거래처!B:B,거래처!D:D," ")</f>
        <v>488-12-01084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4678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4682</v>
      </c>
      <c r="E3410" s="261" t="str">
        <f>_xlfn.XLOOKUP(D3410,거래처!B:B,거래처!D:D," ")</f>
        <v>309-30-84660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5110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61" t="str">
        <f>_xlfn.XLOOKUP(D3411,거래처!B:B,거래처!D:D," ")</f>
        <v>177-01-03420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4686</v>
      </c>
      <c r="P3411" s="282" t="s">
        <v>4687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61" t="str">
        <f>_xlfn.XLOOKUP(D3412,거래처!B:B,거래처!D:D," ")</f>
        <v>177-01-03420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4686</v>
      </c>
      <c r="P3412" s="257" t="s">
        <v>4687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2844</v>
      </c>
      <c r="E3413" s="261" t="str">
        <f>_xlfn.XLOOKUP(D3413,거래처!B:B,거래처!D:D," ")</f>
        <v>229-03-74690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2844</v>
      </c>
      <c r="E3414" s="261" t="str">
        <f>_xlfn.XLOOKUP(D3414,거래처!B:B,거래처!D:D," ")</f>
        <v>229-03-74690</v>
      </c>
      <c r="G3414" s="282" t="s">
        <v>4689</v>
      </c>
      <c r="I3414" s="257">
        <v>100000</v>
      </c>
      <c r="J3414" s="261">
        <v>1</v>
      </c>
      <c r="M3414" s="257">
        <v>100000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61" t="str">
        <f>_xlfn.XLOOKUP(D3415,거래처!B:B,거래처!D:D," ")</f>
        <v>504-20-50427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61" t="str">
        <f>_xlfn.XLOOKUP(D3416,거래처!B:B,거래처!D:D," ")</f>
        <v>504-20-50427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8">
      <c r="A3417" s="263">
        <v>3416</v>
      </c>
      <c r="C3417" s="256">
        <v>46107</v>
      </c>
      <c r="D3417" s="282" t="s">
        <v>1415</v>
      </c>
      <c r="E3417" s="261" t="str">
        <f>_xlfn.XLOOKUP(D3417,거래처!B:B,거래처!D:D," ")</f>
        <v>504-20-50427</v>
      </c>
      <c r="G3417" s="282" t="s">
        <v>4692</v>
      </c>
      <c r="J3417" s="261">
        <v>1</v>
      </c>
      <c r="N3417" s="257">
        <v>-800000</v>
      </c>
      <c r="R3417" t="s">
        <v>6121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61" t="str">
        <f>_xlfn.XLOOKUP(D3418,거래처!B:B,거래처!D:D," ")</f>
        <v>143-01-00546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4693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2925</v>
      </c>
      <c r="E3419" s="261" t="str">
        <f>_xlfn.XLOOKUP(D3419,거래처!B:B,거래처!D:D," ")</f>
        <v>402-23-16615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4695</v>
      </c>
    </row>
    <row r="3420" spans="1:18">
      <c r="A3420" s="263">
        <v>3419</v>
      </c>
      <c r="C3420" s="256">
        <v>46107</v>
      </c>
      <c r="D3420" s="282" t="s">
        <v>1408</v>
      </c>
      <c r="E3420" s="261" t="str">
        <f>_xlfn.XLOOKUP(D3420,거래처!B:B,거래처!D:D," ")</f>
        <v>143-01-00546</v>
      </c>
      <c r="G3420" s="282" t="s">
        <v>1408</v>
      </c>
      <c r="N3420" s="257">
        <v>-1375000</v>
      </c>
      <c r="R3420" t="s">
        <v>6121</v>
      </c>
    </row>
    <row r="3421" spans="1:18">
      <c r="A3421" s="263">
        <v>3420</v>
      </c>
      <c r="C3421" s="256">
        <v>46107</v>
      </c>
      <c r="D3421" s="282" t="s">
        <v>1420</v>
      </c>
      <c r="E3421" s="261" t="str">
        <f>_xlfn.XLOOKUP(D3421,거래처!B:B,거래처!D:D," ")</f>
        <v>502-11-86077</v>
      </c>
      <c r="G3421" s="282" t="s">
        <v>1420</v>
      </c>
      <c r="N3421" s="257">
        <v>-1650000</v>
      </c>
      <c r="R3421" t="s">
        <v>6121</v>
      </c>
    </row>
    <row r="3422" spans="1:18">
      <c r="A3422" s="263">
        <v>3421</v>
      </c>
      <c r="C3422" s="256">
        <v>46107</v>
      </c>
      <c r="D3422" s="282" t="s">
        <v>4682</v>
      </c>
      <c r="E3422" s="261" t="str">
        <f>_xlfn.XLOOKUP(D3422,거래처!B:B,거래처!D:D," ")</f>
        <v>309-30-84660</v>
      </c>
      <c r="G3422" s="282" t="s">
        <v>4682</v>
      </c>
      <c r="N3422" s="257">
        <v>-1430000</v>
      </c>
      <c r="R3422" t="s">
        <v>6121</v>
      </c>
    </row>
    <row r="3423" spans="1:18">
      <c r="A3423" s="263">
        <v>3422</v>
      </c>
      <c r="C3423" s="256">
        <v>46108</v>
      </c>
      <c r="D3423" s="282" t="s">
        <v>3778</v>
      </c>
      <c r="E3423" s="261" t="str">
        <f>_xlfn.XLOOKUP(D3423,거래처!B:B,거래처!D:D," ")</f>
        <v>610-40-15252</v>
      </c>
      <c r="G3423" s="282" t="s">
        <v>3778</v>
      </c>
      <c r="N3423" s="257">
        <v>-1100000</v>
      </c>
      <c r="R3423" t="s">
        <v>6121</v>
      </c>
    </row>
    <row r="3424" spans="1:18">
      <c r="A3424" s="263">
        <v>3423</v>
      </c>
      <c r="C3424" s="256">
        <v>46108</v>
      </c>
      <c r="D3424" s="282" t="s">
        <v>1154</v>
      </c>
      <c r="E3424" s="261" t="str">
        <f>_xlfn.XLOOKUP(D3424,거래처!B:B,거래처!D:D," ")</f>
        <v>324-37-00464</v>
      </c>
      <c r="G3424" s="282" t="s">
        <v>1154</v>
      </c>
      <c r="N3424" s="257">
        <v>-1100000</v>
      </c>
      <c r="R3424" t="s">
        <v>6121</v>
      </c>
    </row>
    <row r="3425" spans="1:18">
      <c r="A3425" s="263">
        <v>3424</v>
      </c>
      <c r="C3425" s="256">
        <v>46108</v>
      </c>
      <c r="D3425" s="282" t="s">
        <v>2093</v>
      </c>
      <c r="E3425" s="261" t="str">
        <f>_xlfn.XLOOKUP(D3425,거래처!B:B,거래처!D:D," ")</f>
        <v>562-03-01527</v>
      </c>
      <c r="G3425" s="282" t="s">
        <v>4702</v>
      </c>
      <c r="N3425" s="257">
        <v>-130000</v>
      </c>
      <c r="R3425" t="s">
        <v>6121</v>
      </c>
    </row>
    <row r="3426" spans="1:18">
      <c r="A3426" s="263">
        <v>3425</v>
      </c>
      <c r="C3426" s="256">
        <v>46108</v>
      </c>
      <c r="D3426" s="282" t="s">
        <v>2093</v>
      </c>
      <c r="E3426" s="261" t="str">
        <f>_xlfn.XLOOKUP(D3426,거래처!B:B,거래처!D:D," ")</f>
        <v>562-03-01527</v>
      </c>
      <c r="G3426" s="282" t="s">
        <v>3952</v>
      </c>
      <c r="N3426" s="257">
        <v>-1320000</v>
      </c>
      <c r="R3426" t="s">
        <v>6122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E3427" s="261">
        <f>_xlfn.XLOOKUP(D3427,거래처!B:B,거래처!D:D," ")</f>
        <v>0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1802</v>
      </c>
      <c r="E3428" s="261" t="str">
        <f>_xlfn.XLOOKUP(D3428,거래처!B:B,거래처!D:D," ")</f>
        <v>514-13-78458</v>
      </c>
      <c r="G3428" s="282" t="s">
        <v>4704</v>
      </c>
      <c r="I3428" s="257">
        <v>100000</v>
      </c>
      <c r="J3428" s="261">
        <v>1</v>
      </c>
      <c r="M3428" s="257">
        <v>100000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61" t="str">
        <f>_xlfn.XLOOKUP(D3429,거래처!B:B,거래처!D:D," ")</f>
        <v>177-01-03420</v>
      </c>
      <c r="F3429" s="284" t="s">
        <v>4706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4707</v>
      </c>
      <c r="P3429" s="282" t="s">
        <v>4708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61" t="str">
        <f>_xlfn.XLOOKUP(D3430,거래처!B:B,거래처!D:D," ")</f>
        <v>504-13-11275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2093</v>
      </c>
      <c r="E3431" s="261" t="str">
        <f>_xlfn.XLOOKUP(D3431,거래처!B:B,거래처!D:D," ")</f>
        <v>562-03-01527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4711</v>
      </c>
      <c r="P3431" s="282" t="s">
        <v>4687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2093</v>
      </c>
      <c r="E3432" s="261" t="str">
        <f>_xlfn.XLOOKUP(D3432,거래처!B:B,거래처!D:D," ")</f>
        <v>562-03-01527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4711</v>
      </c>
      <c r="P3432" s="257" t="s">
        <v>4687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2093</v>
      </c>
      <c r="E3433" s="261" t="str">
        <f>_xlfn.XLOOKUP(D3433,거래처!B:B,거래처!D:D," ")</f>
        <v>562-03-01527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4711</v>
      </c>
      <c r="P3433" s="257" t="s">
        <v>4687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4713</v>
      </c>
      <c r="E3434" s="261">
        <f>_xlfn.XLOOKUP(D3434,거래처!B:B,거래처!D:D," ")</f>
        <v>0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61" t="str">
        <f>_xlfn.XLOOKUP(D3435,거래처!B:B,거래처!D:D," ")</f>
        <v>503-21-16291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8">
      <c r="A3436" s="263">
        <v>3435</v>
      </c>
      <c r="C3436" s="256">
        <v>46108</v>
      </c>
      <c r="D3436" s="282" t="s">
        <v>1802</v>
      </c>
      <c r="E3436" s="261" t="str">
        <f>_xlfn.XLOOKUP(D3436,거래처!B:B,거래처!D:D," ")</f>
        <v>514-13-78458</v>
      </c>
      <c r="G3436" s="282" t="s">
        <v>1802</v>
      </c>
      <c r="N3436" s="257">
        <v>-100000</v>
      </c>
      <c r="R3436" t="s">
        <v>6121</v>
      </c>
    </row>
    <row r="3437" spans="1:18">
      <c r="A3437" s="263">
        <v>3436</v>
      </c>
      <c r="C3437" s="256">
        <v>46108</v>
      </c>
      <c r="D3437" s="282" t="s">
        <v>4713</v>
      </c>
      <c r="E3437" s="261">
        <f>_xlfn.XLOOKUP(D3437,거래처!B:B,거래처!D:D," ")</f>
        <v>0</v>
      </c>
      <c r="G3437" s="282" t="s">
        <v>4713</v>
      </c>
      <c r="N3437" s="257">
        <v>-650000</v>
      </c>
      <c r="R3437" t="s">
        <v>6121</v>
      </c>
    </row>
    <row r="3438" spans="1:18">
      <c r="A3438" s="263">
        <v>3437</v>
      </c>
      <c r="C3438" s="256">
        <v>46108</v>
      </c>
      <c r="D3438" s="282" t="s">
        <v>1705</v>
      </c>
      <c r="E3438" s="261" t="str">
        <f>_xlfn.XLOOKUP(D3438,거래처!B:B,거래처!D:D," ")</f>
        <v>410-27-15314</v>
      </c>
      <c r="G3438" s="282" t="s">
        <v>4587</v>
      </c>
      <c r="N3438" s="257">
        <v>-200000</v>
      </c>
      <c r="R3438" t="s">
        <v>6121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3778</v>
      </c>
      <c r="E3439" s="261" t="str">
        <f>_xlfn.XLOOKUP(D3439,거래처!B:B,거래처!D:D," ")</f>
        <v>610-40-15252</v>
      </c>
      <c r="F3439" s="284" t="s">
        <v>4722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8">
      <c r="A3440" s="263">
        <v>3439</v>
      </c>
      <c r="C3440" s="256">
        <v>46111</v>
      </c>
      <c r="D3440" s="282" t="s">
        <v>1557</v>
      </c>
      <c r="E3440" s="261" t="str">
        <f>_xlfn.XLOOKUP(D3440,거래처!B:B,거래처!D:D," ")</f>
        <v>122-01-63748</v>
      </c>
      <c r="G3440" s="282" t="s">
        <v>1557</v>
      </c>
      <c r="N3440" s="257">
        <v>-1210000</v>
      </c>
      <c r="R3440" t="s">
        <v>6121</v>
      </c>
    </row>
    <row r="3441" spans="1:18">
      <c r="A3441" s="263">
        <v>3440</v>
      </c>
      <c r="C3441" s="256">
        <v>46111</v>
      </c>
      <c r="D3441" s="282" t="s">
        <v>1007</v>
      </c>
      <c r="E3441" s="261" t="str">
        <f>_xlfn.XLOOKUP(D3441,거래처!B:B,거래처!D:D," ")</f>
        <v>302-01-83388</v>
      </c>
      <c r="G3441" s="282" t="s">
        <v>1007</v>
      </c>
      <c r="N3441" s="257">
        <v>-1430000</v>
      </c>
      <c r="R3441" t="s">
        <v>6121</v>
      </c>
    </row>
    <row r="3442" spans="1:18">
      <c r="A3442" s="263">
        <v>3441</v>
      </c>
      <c r="C3442" s="256">
        <v>46111</v>
      </c>
      <c r="D3442" s="282" t="s">
        <v>999</v>
      </c>
      <c r="E3442" s="261" t="str">
        <f>_xlfn.XLOOKUP(D3442,거래처!B:B,거래처!D:D," ")</f>
        <v>504-13-11275</v>
      </c>
      <c r="G3442" s="282" t="s">
        <v>999</v>
      </c>
      <c r="N3442" s="257">
        <v>-80000</v>
      </c>
      <c r="R3442" t="s">
        <v>6121</v>
      </c>
    </row>
    <row r="3443" spans="1:18">
      <c r="A3443" s="263">
        <v>3442</v>
      </c>
      <c r="C3443" s="256">
        <v>46111</v>
      </c>
      <c r="D3443" s="282" t="s">
        <v>2557</v>
      </c>
      <c r="E3443" s="261" t="str">
        <f>_xlfn.XLOOKUP(D3443,거래처!B:B,거래처!D:D," ")</f>
        <v>128-38-89285</v>
      </c>
      <c r="G3443" s="282" t="s">
        <v>2557</v>
      </c>
      <c r="N3443" s="257">
        <v>-2970000</v>
      </c>
      <c r="R3443" t="s">
        <v>6121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61" t="str">
        <f>_xlfn.XLOOKUP(D3444,거래처!B:B,거래처!D:D," ")</f>
        <v>504-20-50427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4723</v>
      </c>
      <c r="P3444" s="282" t="s">
        <v>4724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61" t="str">
        <f>_xlfn.XLOOKUP(D3445,거래처!B:B,거래처!D:D," ")</f>
        <v>408-33-91630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4726</v>
      </c>
      <c r="P3445" s="282" t="s">
        <v>1799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61" t="str">
        <f>_xlfn.XLOOKUP(D3446,거래처!B:B,거래처!D:D," ")</f>
        <v>408-33-91630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4726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61" t="str">
        <f>_xlfn.XLOOKUP(D3447,거래처!B:B,거래처!D:D," ")</f>
        <v>408-33-91630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4726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61" t="str">
        <f>_xlfn.XLOOKUP(D3448,거래처!B:B,거래처!D:D," ")</f>
        <v>504-20-50427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61" t="str">
        <f>_xlfn.XLOOKUP(D3449,거래처!B:B,거래처!D:D," ")</f>
        <v>138-01-48780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61" t="str">
        <f>_xlfn.XLOOKUP(D3450,거래처!B:B,거래처!D:D," ")</f>
        <v>138-01-48780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61" t="str">
        <f>_xlfn.XLOOKUP(D3451,거래처!B:B,거래처!D:D," ")</f>
        <v>416-09-29452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61" t="str">
        <f>_xlfn.XLOOKUP(D3452,거래처!B:B,거래처!D:D," ")</f>
        <v>416-09-29452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61" t="str">
        <f>_xlfn.XLOOKUP(D3453,거래처!B:B,거래처!D:D," ")</f>
        <v>503-07-45581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61" t="str">
        <f>_xlfn.XLOOKUP(D3454,거래처!B:B,거래처!D:D," ")</f>
        <v>302-01-83388</v>
      </c>
      <c r="F3454" s="284" t="s">
        <v>4654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4733</v>
      </c>
    </row>
    <row r="3455" spans="1:18">
      <c r="A3455" s="263">
        <v>3454</v>
      </c>
      <c r="C3455" s="256">
        <v>46111</v>
      </c>
      <c r="D3455" s="282" t="s">
        <v>1007</v>
      </c>
      <c r="E3455" s="261" t="str">
        <f>_xlfn.XLOOKUP(D3455,거래처!B:B,거래처!D:D," ")</f>
        <v>302-01-83388</v>
      </c>
      <c r="G3455" s="282" t="s">
        <v>1007</v>
      </c>
      <c r="N3455" s="257">
        <v>-715000</v>
      </c>
      <c r="R3455" t="s">
        <v>6121</v>
      </c>
    </row>
    <row r="3456" spans="1:18">
      <c r="A3456" s="263">
        <v>3455</v>
      </c>
      <c r="C3456" s="256">
        <v>46112</v>
      </c>
      <c r="D3456" s="282" t="s">
        <v>2493</v>
      </c>
      <c r="E3456" s="261" t="str">
        <f>_xlfn.XLOOKUP(D3456,거래처!B:B,거래처!D:D," ")</f>
        <v>416-04-31443</v>
      </c>
      <c r="G3456" s="282" t="s">
        <v>2493</v>
      </c>
      <c r="N3456" s="257">
        <v>-1300000</v>
      </c>
      <c r="R3456" t="s">
        <v>6121</v>
      </c>
    </row>
    <row r="3457" spans="1:18">
      <c r="A3457" s="263">
        <v>3456</v>
      </c>
      <c r="C3457" s="256">
        <v>46112</v>
      </c>
      <c r="D3457" s="282" t="s">
        <v>2262</v>
      </c>
      <c r="E3457" s="261" t="str">
        <f>_xlfn.XLOOKUP(D3457,거래처!B:B,거래처!D:D," ")</f>
        <v>119-73-00045</v>
      </c>
      <c r="G3457" s="282" t="s">
        <v>2262</v>
      </c>
      <c r="N3457" s="257">
        <v>-700000</v>
      </c>
      <c r="R3457" t="s">
        <v>6121</v>
      </c>
    </row>
    <row r="3458" spans="1:18">
      <c r="A3458" s="263">
        <v>3457</v>
      </c>
      <c r="C3458" s="256">
        <v>46112</v>
      </c>
      <c r="D3458" s="282" t="s">
        <v>1344</v>
      </c>
      <c r="E3458" s="261" t="str">
        <f>_xlfn.XLOOKUP(D3458,거래처!B:B,거래처!D:D," ")</f>
        <v>510-03-85884</v>
      </c>
      <c r="G3458" s="282" t="s">
        <v>1344</v>
      </c>
      <c r="N3458" s="257">
        <v>-1620000</v>
      </c>
      <c r="R3458" t="s">
        <v>6121</v>
      </c>
    </row>
    <row r="3459" spans="1:18">
      <c r="A3459" s="263">
        <v>3458</v>
      </c>
      <c r="C3459" s="256">
        <v>46112</v>
      </c>
      <c r="D3459" s="282" t="s">
        <v>1440</v>
      </c>
      <c r="E3459" s="261" t="str">
        <f>_xlfn.XLOOKUP(D3459,거래처!B:B,거래처!D:D," ")</f>
        <v>877-63-00588</v>
      </c>
      <c r="G3459" s="282" t="s">
        <v>1440</v>
      </c>
      <c r="N3459" s="257">
        <v>-1600000</v>
      </c>
      <c r="R3459" t="s">
        <v>6121</v>
      </c>
    </row>
    <row r="3460" spans="1:18">
      <c r="A3460" s="263">
        <v>3459</v>
      </c>
      <c r="C3460" s="256">
        <v>46112</v>
      </c>
      <c r="D3460" s="282" t="s">
        <v>1525</v>
      </c>
      <c r="E3460" s="261" t="str">
        <f>_xlfn.XLOOKUP(D3460,거래처!B:B,거래처!D:D," ")</f>
        <v>196-87-02353</v>
      </c>
      <c r="G3460" s="282" t="s">
        <v>1525</v>
      </c>
      <c r="N3460" s="257">
        <v>-2520000</v>
      </c>
      <c r="R3460" t="s">
        <v>6121</v>
      </c>
    </row>
    <row r="3461" spans="1:18">
      <c r="A3461" s="263">
        <v>3460</v>
      </c>
      <c r="C3461" s="256">
        <v>46112</v>
      </c>
      <c r="D3461" s="282" t="s">
        <v>981</v>
      </c>
      <c r="E3461" s="261" t="str">
        <f>_xlfn.XLOOKUP(D3461,거래처!B:B,거래처!D:D," ")</f>
        <v>138-01-48780</v>
      </c>
      <c r="G3461" s="282" t="s">
        <v>981</v>
      </c>
      <c r="N3461" s="257">
        <v>-804801</v>
      </c>
      <c r="R3461" t="s">
        <v>6121</v>
      </c>
    </row>
    <row r="3462" spans="1:18">
      <c r="A3462" s="263">
        <v>3461</v>
      </c>
      <c r="C3462" s="256">
        <v>46112</v>
      </c>
      <c r="D3462" s="282" t="s">
        <v>1370</v>
      </c>
      <c r="E3462" s="261" t="str">
        <f>_xlfn.XLOOKUP(D3462,거래처!B:B,거래처!D:D," ")</f>
        <v>177-01-03420</v>
      </c>
      <c r="G3462" s="282" t="s">
        <v>1370</v>
      </c>
      <c r="N3462" s="257">
        <v>-7425000</v>
      </c>
      <c r="R3462" t="s">
        <v>6121</v>
      </c>
    </row>
    <row r="3463" spans="1:18">
      <c r="A3463" s="263">
        <v>3462</v>
      </c>
      <c r="C3463" s="256">
        <v>46112</v>
      </c>
      <c r="D3463" s="282" t="s">
        <v>5430</v>
      </c>
      <c r="E3463" s="261" t="str">
        <f>_xlfn.XLOOKUP(D3463,거래처!B:B,거래처!D:D," ")</f>
        <v>616-06-75685</v>
      </c>
      <c r="G3463" s="282" t="s">
        <v>5430</v>
      </c>
      <c r="N3463" s="257">
        <v>-1155000</v>
      </c>
      <c r="R3463" t="s">
        <v>6121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1680</v>
      </c>
      <c r="E3464" s="261" t="str">
        <f>_xlfn.XLOOKUP(D3464,거래처!B:B,거래처!D:D," ")</f>
        <v>848-34-00917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1747</v>
      </c>
      <c r="E3465" s="261" t="str">
        <f>_xlfn.XLOOKUP(D3465,거래처!B:B,거래처!D:D," ")</f>
        <v>609-23-97505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61" t="str">
        <f>_xlfn.XLOOKUP(D3466,거래처!B:B,거래처!D:D," ")</f>
        <v>418-04-41461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4741</v>
      </c>
      <c r="Q3466" s="282" t="s">
        <v>4742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61" t="str">
        <f>_xlfn.XLOOKUP(D3467,거래처!B:B,거래처!D:D," ")</f>
        <v>418-04-41461</v>
      </c>
      <c r="G3467" s="282" t="s">
        <v>4760</v>
      </c>
      <c r="I3467" s="257">
        <v>300000</v>
      </c>
      <c r="J3467" s="261">
        <v>1</v>
      </c>
      <c r="M3467" s="257">
        <v>300000</v>
      </c>
      <c r="Q3467" s="282" t="s">
        <v>4742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61" t="str">
        <f>_xlfn.XLOOKUP(D3468,거래처!B:B,거래처!D:D," ")</f>
        <v>302-01-83388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E3469" s="261" t="str">
        <f>_xlfn.XLOOKUP(D3469,거래처!B:B,거래처!D:D," ")</f>
        <v>503-21-16291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E3470" s="261" t="str">
        <f>_xlfn.XLOOKUP(D3470,거래처!B:B,거래처!D:D," ")</f>
        <v>416-09-29452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E3471" s="261">
        <f>_xlfn.XLOOKUP(D3471,거래처!B:B,거래처!D:D," ")</f>
        <v>0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E3472" s="261" t="str">
        <f>_xlfn.XLOOKUP(D3472,거래처!B:B,거래처!D:D," ")</f>
        <v>505-03-80437</v>
      </c>
      <c r="G3472" s="282" t="s">
        <v>1018</v>
      </c>
      <c r="N3472" s="257">
        <v>-1295000</v>
      </c>
    </row>
    <row r="3473" spans="1:18">
      <c r="A3473" s="263">
        <v>3472</v>
      </c>
      <c r="C3473" s="256">
        <v>46113</v>
      </c>
      <c r="D3473" s="282" t="s">
        <v>1762</v>
      </c>
      <c r="E3473" s="261" t="str">
        <f>_xlfn.XLOOKUP(D3473,거래처!B:B,거래처!D:D," ")</f>
        <v>410-17-34118</v>
      </c>
      <c r="G3473" s="282" t="s">
        <v>1762</v>
      </c>
      <c r="N3473" s="257">
        <v>-2049001</v>
      </c>
    </row>
    <row r="3474" spans="1:18">
      <c r="A3474" s="263">
        <v>3473</v>
      </c>
      <c r="B3474" s="58">
        <v>11</v>
      </c>
      <c r="C3474" s="256">
        <v>46113</v>
      </c>
      <c r="D3474" s="282" t="s">
        <v>4750</v>
      </c>
      <c r="E3474" s="261">
        <f>_xlfn.XLOOKUP(D3474,거래처!B:B,거래처!D:D," ")</f>
        <v>0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4753</v>
      </c>
    </row>
    <row r="3475" spans="1:18">
      <c r="A3475" s="263">
        <v>3474</v>
      </c>
      <c r="B3475" s="58">
        <v>104</v>
      </c>
      <c r="C3475" s="256">
        <v>46113</v>
      </c>
      <c r="D3475" s="282" t="s">
        <v>4750</v>
      </c>
      <c r="E3475" s="261">
        <f>_xlfn.XLOOKUP(D3475,거래처!B:B,거래처!D:D," ")</f>
        <v>0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4753</v>
      </c>
    </row>
    <row r="3476" spans="1:18">
      <c r="A3476" s="263">
        <v>3475</v>
      </c>
      <c r="B3476" s="58">
        <v>141</v>
      </c>
      <c r="C3476" s="256">
        <v>46113</v>
      </c>
      <c r="D3476" s="282" t="s">
        <v>3778</v>
      </c>
      <c r="E3476" s="261" t="str">
        <f>_xlfn.XLOOKUP(D3476,거래처!B:B,거래처!D:D," ")</f>
        <v>610-40-15252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8">
      <c r="A3477" s="263">
        <v>3476</v>
      </c>
      <c r="B3477" s="58">
        <v>142</v>
      </c>
      <c r="C3477" s="256">
        <v>46113</v>
      </c>
      <c r="D3477" s="282" t="s">
        <v>3778</v>
      </c>
      <c r="E3477" s="261" t="str">
        <f>_xlfn.XLOOKUP(D3477,거래처!B:B,거래처!D:D," ")</f>
        <v>610-40-15252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8">
      <c r="A3478" s="263">
        <v>3477</v>
      </c>
      <c r="B3478" s="58">
        <v>104</v>
      </c>
      <c r="C3478" s="256">
        <v>46113</v>
      </c>
      <c r="D3478" s="282" t="s">
        <v>3109</v>
      </c>
      <c r="E3478" s="261" t="str">
        <f>_xlfn.XLOOKUP(D3478,거래처!B:B,거래처!D:D," ")</f>
        <v>409-41-96365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8">
      <c r="A3479" s="263">
        <v>3478</v>
      </c>
      <c r="B3479" s="58">
        <v>59</v>
      </c>
      <c r="C3479" s="256">
        <v>46113</v>
      </c>
      <c r="D3479" s="282" t="s">
        <v>1131</v>
      </c>
      <c r="E3479" s="261">
        <f>_xlfn.XLOOKUP(D3479,거래처!B:B,거래처!D:D," ")</f>
        <v>0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8">
      <c r="A3480" s="263">
        <v>3479</v>
      </c>
      <c r="B3480" s="58">
        <v>143</v>
      </c>
      <c r="C3480" s="256">
        <v>46113</v>
      </c>
      <c r="D3480" s="282" t="s">
        <v>5135</v>
      </c>
      <c r="E3480" s="261" t="str">
        <f>_xlfn.XLOOKUP(D3480,거래처!B:B,거래처!D:D," ")</f>
        <v>196-87-02353</v>
      </c>
      <c r="G3480" s="282" t="s">
        <v>5136</v>
      </c>
      <c r="I3480" s="257">
        <v>1360000</v>
      </c>
      <c r="J3480" s="261">
        <v>1</v>
      </c>
      <c r="M3480" s="257">
        <v>1360000</v>
      </c>
    </row>
    <row r="3481" spans="1:18">
      <c r="A3481" s="263">
        <v>3480</v>
      </c>
      <c r="C3481" s="256">
        <v>46114</v>
      </c>
      <c r="D3481" s="282" t="s">
        <v>1131</v>
      </c>
      <c r="E3481" s="261">
        <f>_xlfn.XLOOKUP(D3481,거래처!B:B,거래처!D:D," ")</f>
        <v>0</v>
      </c>
      <c r="G3481" s="282" t="s">
        <v>1131</v>
      </c>
      <c r="N3481" s="257">
        <v>-605000</v>
      </c>
      <c r="R3481" t="s">
        <v>6123</v>
      </c>
    </row>
    <row r="3482" spans="1:18">
      <c r="A3482" s="263">
        <v>3481</v>
      </c>
      <c r="C3482" s="256">
        <v>46114</v>
      </c>
      <c r="D3482" s="282" t="s">
        <v>2093</v>
      </c>
      <c r="E3482" s="261" t="str">
        <f>_xlfn.XLOOKUP(D3482,거래처!B:B,거래처!D:D," ")</f>
        <v>562-03-01527</v>
      </c>
      <c r="G3482" s="282" t="s">
        <v>3952</v>
      </c>
      <c r="N3482" s="257">
        <v>-1760000</v>
      </c>
      <c r="R3482" t="s">
        <v>6124</v>
      </c>
    </row>
    <row r="3483" spans="1:18">
      <c r="A3483" s="263">
        <v>3482</v>
      </c>
      <c r="C3483" s="256">
        <v>46114</v>
      </c>
      <c r="D3483" s="282" t="s">
        <v>1444</v>
      </c>
      <c r="E3483" s="261" t="str">
        <f>_xlfn.XLOOKUP(D3483,거래처!B:B,거래처!D:D," ")</f>
        <v>487-18-00463</v>
      </c>
      <c r="G3483" s="282" t="s">
        <v>1444</v>
      </c>
      <c r="N3483" s="257">
        <v>-1450000</v>
      </c>
      <c r="R3483" t="s">
        <v>6125</v>
      </c>
    </row>
    <row r="3484" spans="1:18">
      <c r="A3484" s="263">
        <v>3483</v>
      </c>
      <c r="C3484" s="256">
        <v>46114</v>
      </c>
      <c r="D3484" s="282" t="s">
        <v>4750</v>
      </c>
      <c r="E3484" s="261">
        <f>_xlfn.XLOOKUP(D3484,거래처!B:B,거래처!D:D," ")</f>
        <v>0</v>
      </c>
      <c r="G3484" s="282" t="s">
        <v>4750</v>
      </c>
      <c r="N3484" s="257">
        <v>-1550000</v>
      </c>
      <c r="R3484" t="s">
        <v>6125</v>
      </c>
    </row>
    <row r="3485" spans="1:18">
      <c r="A3485" s="263">
        <v>3484</v>
      </c>
      <c r="B3485" s="58">
        <v>94</v>
      </c>
      <c r="C3485" s="256">
        <v>46114</v>
      </c>
      <c r="D3485" s="282" t="s">
        <v>1444</v>
      </c>
      <c r="E3485" s="261" t="str">
        <f>_xlfn.XLOOKUP(D3485,거래처!B:B,거래처!D:D," ")</f>
        <v>487-18-00463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8">
      <c r="A3486" s="263">
        <v>3485</v>
      </c>
      <c r="B3486" s="58">
        <v>138</v>
      </c>
      <c r="C3486" s="256">
        <v>46114</v>
      </c>
      <c r="D3486" s="282" t="s">
        <v>1882</v>
      </c>
      <c r="E3486" s="261" t="str">
        <f>_xlfn.XLOOKUP(D3486,거래처!B:B,거래처!D:D," ")</f>
        <v>513-16-70662</v>
      </c>
      <c r="G3486" s="282" t="s">
        <v>4737</v>
      </c>
      <c r="H3486" s="261" t="s">
        <v>4738</v>
      </c>
      <c r="I3486" s="257">
        <v>30000</v>
      </c>
      <c r="J3486" s="261">
        <v>1</v>
      </c>
      <c r="M3486" s="257">
        <v>30000</v>
      </c>
    </row>
    <row r="3487" spans="1:18">
      <c r="A3487" s="263">
        <v>3486</v>
      </c>
      <c r="B3487" s="58">
        <v>144</v>
      </c>
      <c r="C3487" s="256">
        <v>46114</v>
      </c>
      <c r="D3487" s="282" t="s">
        <v>3380</v>
      </c>
      <c r="E3487" s="261" t="str">
        <f>_xlfn.XLOOKUP(D3487,거래처!B:B,거래처!D:D," ")</f>
        <v>424-12-02658</v>
      </c>
      <c r="G3487" s="282" t="s">
        <v>4763</v>
      </c>
      <c r="I3487" s="257">
        <v>300000</v>
      </c>
      <c r="J3487" s="261">
        <v>1</v>
      </c>
      <c r="M3487" s="257">
        <v>300000</v>
      </c>
    </row>
    <row r="3488" spans="1:18">
      <c r="A3488" s="263">
        <v>3487</v>
      </c>
      <c r="B3488" s="58">
        <v>145</v>
      </c>
      <c r="C3488" s="256">
        <v>46114</v>
      </c>
      <c r="D3488" s="282" t="s">
        <v>2093</v>
      </c>
      <c r="E3488" s="261" t="str">
        <f>_xlfn.XLOOKUP(D3488,거래처!B:B,거래처!D:D," ")</f>
        <v>562-03-01527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8">
      <c r="A3489" s="263">
        <v>3488</v>
      </c>
      <c r="B3489" s="58">
        <v>59</v>
      </c>
      <c r="C3489" s="256">
        <v>46114</v>
      </c>
      <c r="D3489" s="282" t="s">
        <v>2093</v>
      </c>
      <c r="E3489" s="261" t="str">
        <f>_xlfn.XLOOKUP(D3489,거래처!B:B,거래처!D:D," ")</f>
        <v>562-03-01527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8">
      <c r="A3490" s="263">
        <v>3489</v>
      </c>
      <c r="B3490" s="58">
        <v>94</v>
      </c>
      <c r="C3490" s="256">
        <v>46114</v>
      </c>
      <c r="D3490" s="282" t="s">
        <v>1415</v>
      </c>
      <c r="E3490" s="261" t="str">
        <f>_xlfn.XLOOKUP(D3490,거래처!B:B,거래처!D:D," ")</f>
        <v>504-20-50427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8">
      <c r="A3491" s="263">
        <v>3490</v>
      </c>
      <c r="B3491" s="58">
        <v>96</v>
      </c>
      <c r="C3491" s="256">
        <v>46114</v>
      </c>
      <c r="D3491" s="282" t="s">
        <v>1415</v>
      </c>
      <c r="E3491" s="261" t="str">
        <f>_xlfn.XLOOKUP(D3491,거래처!B:B,거래처!D:D," ")</f>
        <v>504-20-50427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8">
      <c r="A3492" s="263">
        <v>3491</v>
      </c>
      <c r="B3492" s="58">
        <v>49</v>
      </c>
      <c r="C3492" s="256">
        <v>46114</v>
      </c>
      <c r="D3492" s="282" t="s">
        <v>1415</v>
      </c>
      <c r="E3492" s="261" t="str">
        <f>_xlfn.XLOOKUP(D3492,거래처!B:B,거래처!D:D," ")</f>
        <v>504-20-50427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8">
      <c r="A3493" s="263">
        <v>3492</v>
      </c>
      <c r="B3493" s="58">
        <v>66</v>
      </c>
      <c r="C3493" s="256">
        <v>46114</v>
      </c>
      <c r="D3493" s="282" t="s">
        <v>1415</v>
      </c>
      <c r="E3493" s="261" t="str">
        <f>_xlfn.XLOOKUP(D3493,거래처!B:B,거래처!D:D," ")</f>
        <v>504-20-50427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8">
      <c r="A3494" s="263">
        <v>3493</v>
      </c>
      <c r="B3494" s="58">
        <v>130</v>
      </c>
      <c r="C3494" s="256">
        <v>46114</v>
      </c>
      <c r="D3494" s="282" t="s">
        <v>1415</v>
      </c>
      <c r="E3494" s="261" t="str">
        <f>_xlfn.XLOOKUP(D3494,거래처!B:B,거래처!D:D," ")</f>
        <v>504-20-50427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8">
      <c r="A3495" s="263">
        <v>3494</v>
      </c>
      <c r="B3495" s="58">
        <v>146</v>
      </c>
      <c r="C3495" s="256">
        <v>46114</v>
      </c>
      <c r="D3495" s="282" t="s">
        <v>2493</v>
      </c>
      <c r="E3495" s="261" t="str">
        <f>_xlfn.XLOOKUP(D3495,거래처!B:B,거래처!D:D," ")</f>
        <v>416-04-31443</v>
      </c>
      <c r="G3495" s="282" t="s">
        <v>1506</v>
      </c>
      <c r="I3495" s="257">
        <v>450000</v>
      </c>
      <c r="J3495" s="261">
        <v>1</v>
      </c>
      <c r="M3495" s="257">
        <v>450000</v>
      </c>
      <c r="R3495" t="s">
        <v>6125</v>
      </c>
    </row>
    <row r="3496" spans="1:18">
      <c r="A3496" s="263">
        <v>3495</v>
      </c>
      <c r="C3496" s="256">
        <v>46114</v>
      </c>
      <c r="D3496" s="282" t="s">
        <v>3380</v>
      </c>
      <c r="E3496" s="261" t="str">
        <f>_xlfn.XLOOKUP(D3496,거래처!B:B,거래처!D:D," ")</f>
        <v>424-12-02658</v>
      </c>
      <c r="G3496" s="282" t="s">
        <v>4768</v>
      </c>
      <c r="N3496" s="257">
        <v>-300000</v>
      </c>
    </row>
    <row r="3497" spans="1:18">
      <c r="A3497" s="263">
        <v>3496</v>
      </c>
      <c r="B3497" s="58">
        <v>140</v>
      </c>
      <c r="C3497" s="256">
        <v>46115</v>
      </c>
      <c r="D3497" s="282" t="s">
        <v>4771</v>
      </c>
      <c r="E3497" s="261" t="str">
        <f>_xlfn.XLOOKUP(D3497,거래처!B:B,거래처!D:D," ")</f>
        <v>222-14-54573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8">
      <c r="A3498" s="263">
        <v>3497</v>
      </c>
      <c r="B3498" s="58">
        <v>11</v>
      </c>
      <c r="C3498" s="256">
        <v>46115</v>
      </c>
      <c r="D3498" s="282" t="s">
        <v>1551</v>
      </c>
      <c r="E3498" s="261" t="str">
        <f>_xlfn.XLOOKUP(D3498,거래처!B:B,거래처!D:D," ")</f>
        <v>503-07-45581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8">
      <c r="A3499" s="263">
        <v>3498</v>
      </c>
      <c r="B3499" s="58">
        <v>104</v>
      </c>
      <c r="C3499" s="256">
        <v>46115</v>
      </c>
      <c r="D3499" s="282" t="s">
        <v>1551</v>
      </c>
      <c r="E3499" s="261" t="str">
        <f>_xlfn.XLOOKUP(D3499,거래처!B:B,거래처!D:D," ")</f>
        <v>503-07-45581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4775</v>
      </c>
    </row>
    <row r="3500" spans="1:18">
      <c r="A3500" s="263">
        <v>3499</v>
      </c>
      <c r="B3500" s="58">
        <v>102</v>
      </c>
      <c r="C3500" s="256">
        <v>46115</v>
      </c>
      <c r="D3500" s="282" t="s">
        <v>1551</v>
      </c>
      <c r="E3500" s="261" t="str">
        <f>_xlfn.XLOOKUP(D3500,거래처!B:B,거래처!D:D," ")</f>
        <v>503-07-45581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4775</v>
      </c>
    </row>
    <row r="3501" spans="1:18">
      <c r="A3501" s="263">
        <v>3500</v>
      </c>
      <c r="B3501" s="58">
        <v>11</v>
      </c>
      <c r="C3501" s="256">
        <v>46115</v>
      </c>
      <c r="D3501" s="282" t="s">
        <v>1569</v>
      </c>
      <c r="E3501" s="261" t="str">
        <f>_xlfn.XLOOKUP(D3501,거래처!B:B,거래처!D:D," ")</f>
        <v>312-13-58007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8">
      <c r="A3502" s="263">
        <v>3501</v>
      </c>
      <c r="B3502" s="58">
        <v>147</v>
      </c>
      <c r="C3502" s="256">
        <v>46115</v>
      </c>
      <c r="D3502" s="282" t="s">
        <v>1680</v>
      </c>
      <c r="E3502" s="261" t="str">
        <f>_xlfn.XLOOKUP(D3502,거래처!B:B,거래처!D:D," ")</f>
        <v>848-34-00917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8">
      <c r="A3503" s="263">
        <v>3502</v>
      </c>
      <c r="B3503" s="58">
        <v>65</v>
      </c>
      <c r="C3503" s="256">
        <v>46115</v>
      </c>
      <c r="D3503" s="282" t="s">
        <v>1551</v>
      </c>
      <c r="E3503" s="261" t="str">
        <f>_xlfn.XLOOKUP(D3503,거래처!B:B,거래처!D:D," ")</f>
        <v>503-07-45581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8">
      <c r="A3504" s="263">
        <v>3503</v>
      </c>
      <c r="B3504" s="58">
        <v>129</v>
      </c>
      <c r="C3504" s="256">
        <v>46115</v>
      </c>
      <c r="D3504" s="282" t="s">
        <v>1802</v>
      </c>
      <c r="E3504" s="261" t="str">
        <f>_xlfn.XLOOKUP(D3504,거래처!B:B,거래처!D:D," ")</f>
        <v>514-13-78458</v>
      </c>
      <c r="G3504" s="282" t="s">
        <v>4780</v>
      </c>
      <c r="I3504" s="257">
        <v>100000</v>
      </c>
      <c r="J3504" s="261">
        <v>1</v>
      </c>
      <c r="M3504" s="257">
        <v>100000</v>
      </c>
    </row>
    <row r="3505" spans="1:18">
      <c r="A3505" s="263">
        <v>3504</v>
      </c>
      <c r="B3505" s="58">
        <v>148</v>
      </c>
      <c r="C3505" s="256">
        <v>46115</v>
      </c>
      <c r="D3505" s="282" t="s">
        <v>1705</v>
      </c>
      <c r="E3505" s="261" t="str">
        <f>_xlfn.XLOOKUP(D3505,거래처!B:B,거래처!D:D," ")</f>
        <v>410-27-15314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8">
      <c r="A3506" s="263">
        <v>3505</v>
      </c>
      <c r="B3506" s="58">
        <v>51</v>
      </c>
      <c r="C3506" s="256">
        <v>46115</v>
      </c>
      <c r="D3506" s="282" t="s">
        <v>1705</v>
      </c>
      <c r="E3506" s="261" t="str">
        <f>_xlfn.XLOOKUP(D3506,거래처!B:B,거래처!D:D," ")</f>
        <v>410-27-15314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8">
      <c r="A3507" s="263">
        <v>3506</v>
      </c>
      <c r="C3507" s="256">
        <v>46115</v>
      </c>
      <c r="D3507" s="282" t="s">
        <v>2493</v>
      </c>
      <c r="E3507" s="261" t="str">
        <f>_xlfn.XLOOKUP(D3507,거래처!B:B,거래처!D:D," ")</f>
        <v>416-04-31443</v>
      </c>
      <c r="G3507" s="282" t="s">
        <v>2493</v>
      </c>
      <c r="N3507" s="257">
        <v>-450000</v>
      </c>
      <c r="R3507" t="s">
        <v>6125</v>
      </c>
    </row>
    <row r="3508" spans="1:18">
      <c r="A3508" s="263">
        <v>3507</v>
      </c>
      <c r="C3508" s="256">
        <v>46115</v>
      </c>
      <c r="D3508" s="282" t="s">
        <v>2925</v>
      </c>
      <c r="E3508" s="261" t="str">
        <f>_xlfn.XLOOKUP(D3508,거래처!B:B,거래처!D:D," ")</f>
        <v>402-23-16615</v>
      </c>
      <c r="G3508" s="282" t="s">
        <v>2925</v>
      </c>
      <c r="N3508" s="257">
        <v>-650000</v>
      </c>
      <c r="R3508" t="s">
        <v>6125</v>
      </c>
    </row>
    <row r="3509" spans="1:18">
      <c r="A3509" s="263">
        <v>3508</v>
      </c>
      <c r="C3509" s="256">
        <v>46115</v>
      </c>
      <c r="D3509" s="282" t="s">
        <v>1680</v>
      </c>
      <c r="E3509" s="261" t="str">
        <f>_xlfn.XLOOKUP(D3509,거래처!B:B,거래처!D:D," ")</f>
        <v>848-34-00917</v>
      </c>
      <c r="G3509" s="282" t="s">
        <v>4587</v>
      </c>
      <c r="N3509" s="257">
        <v>-7250000</v>
      </c>
      <c r="R3509" t="s">
        <v>6125</v>
      </c>
    </row>
    <row r="3510" spans="1:18">
      <c r="A3510" s="263">
        <v>3509</v>
      </c>
      <c r="B3510" s="58">
        <v>150</v>
      </c>
      <c r="C3510" s="256">
        <v>46115</v>
      </c>
      <c r="D3510" s="282" t="s">
        <v>1370</v>
      </c>
      <c r="E3510" s="261" t="str">
        <f>_xlfn.XLOOKUP(D3510,거래처!B:B,거래처!D:D," ")</f>
        <v>177-01-03420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4783</v>
      </c>
    </row>
    <row r="3511" spans="1:18">
      <c r="A3511" s="263">
        <v>3510</v>
      </c>
      <c r="B3511" s="58">
        <v>151</v>
      </c>
      <c r="C3511" s="256">
        <v>46115</v>
      </c>
      <c r="D3511" s="282" t="s">
        <v>3377</v>
      </c>
      <c r="E3511" s="261">
        <f>_xlfn.XLOOKUP(D3511,거래처!B:B,거래처!D:D," ")</f>
        <v>0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8">
      <c r="A3512" s="263">
        <v>3511</v>
      </c>
      <c r="B3512" s="58">
        <v>77</v>
      </c>
      <c r="C3512" s="256">
        <v>46116</v>
      </c>
      <c r="D3512" s="282" t="s">
        <v>1045</v>
      </c>
      <c r="E3512" s="261" t="str">
        <f>_xlfn.XLOOKUP(D3512,거래처!B:B,거래처!D:D," ")</f>
        <v>621-19-34070</v>
      </c>
      <c r="F3512" s="284" t="s">
        <v>4654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8">
      <c r="A3513" s="263">
        <v>3512</v>
      </c>
      <c r="C3513" s="256">
        <v>46116</v>
      </c>
      <c r="D3513" s="282" t="s">
        <v>1450</v>
      </c>
      <c r="E3513" s="261" t="str">
        <f>_xlfn.XLOOKUP(D3513,거래처!B:B,거래처!D:D," ")</f>
        <v>408-33-91630</v>
      </c>
      <c r="G3513" s="282" t="s">
        <v>1450</v>
      </c>
      <c r="N3513" s="257">
        <v>-1600000</v>
      </c>
      <c r="R3513" t="s">
        <v>6125</v>
      </c>
    </row>
    <row r="3514" spans="1:18">
      <c r="A3514" s="263">
        <v>3513</v>
      </c>
      <c r="C3514" s="256">
        <v>46118</v>
      </c>
      <c r="D3514" s="282" t="s">
        <v>1551</v>
      </c>
      <c r="E3514" s="261" t="str">
        <f>_xlfn.XLOOKUP(D3514,거래처!B:B,거래처!D:D," ")</f>
        <v>503-07-45581</v>
      </c>
      <c r="G3514" s="282" t="s">
        <v>4587</v>
      </c>
      <c r="N3514" s="257">
        <v>-2200000</v>
      </c>
      <c r="R3514" t="s">
        <v>6125</v>
      </c>
    </row>
    <row r="3515" spans="1:18">
      <c r="A3515" s="263">
        <v>3514</v>
      </c>
      <c r="C3515" s="256">
        <v>46118</v>
      </c>
      <c r="D3515" s="282" t="s">
        <v>3778</v>
      </c>
      <c r="E3515" s="261" t="str">
        <f>_xlfn.XLOOKUP(D3515,거래처!B:B,거래처!D:D," ")</f>
        <v>610-40-15252</v>
      </c>
      <c r="G3515" s="282" t="s">
        <v>3778</v>
      </c>
      <c r="N3515" s="257">
        <v>-627000</v>
      </c>
      <c r="R3515" t="s">
        <v>6125</v>
      </c>
    </row>
    <row r="3516" spans="1:18">
      <c r="A3516" s="263">
        <v>3515</v>
      </c>
      <c r="C3516" s="256">
        <v>46118</v>
      </c>
      <c r="D3516" s="282" t="s">
        <v>1802</v>
      </c>
      <c r="E3516" s="261" t="str">
        <f>_xlfn.XLOOKUP(D3516,거래처!B:B,거래처!D:D," ")</f>
        <v>514-13-78458</v>
      </c>
      <c r="G3516" s="282" t="s">
        <v>1802</v>
      </c>
      <c r="N3516" s="257">
        <v>-100000</v>
      </c>
      <c r="R3516" t="s">
        <v>6125</v>
      </c>
    </row>
    <row r="3517" spans="1:18">
      <c r="A3517" s="263">
        <v>3516</v>
      </c>
      <c r="B3517" s="58">
        <v>153</v>
      </c>
      <c r="C3517" s="256">
        <v>46118</v>
      </c>
      <c r="D3517" s="282" t="s">
        <v>2348</v>
      </c>
      <c r="E3517" s="261" t="str">
        <f>_xlfn.XLOOKUP(D3517,거래처!B:B,거래처!D:D," ")</f>
        <v>552-86-02615</v>
      </c>
      <c r="F3517" s="284" t="s">
        <v>4788</v>
      </c>
      <c r="G3517" s="282" t="s">
        <v>2126</v>
      </c>
      <c r="H3517" s="261" t="s">
        <v>1435</v>
      </c>
      <c r="J3517" s="261">
        <v>1</v>
      </c>
    </row>
    <row r="3518" spans="1:18">
      <c r="A3518" s="263">
        <v>3517</v>
      </c>
      <c r="C3518" s="256">
        <v>46118</v>
      </c>
      <c r="D3518" s="282" t="s">
        <v>1569</v>
      </c>
      <c r="E3518" s="261" t="str">
        <f>_xlfn.XLOOKUP(D3518,거래처!B:B,거래처!D:D," ")</f>
        <v>312-13-58007</v>
      </c>
      <c r="G3518" s="282" t="s">
        <v>1569</v>
      </c>
      <c r="N3518" s="257">
        <v>-1000000</v>
      </c>
      <c r="R3518" t="s">
        <v>6125</v>
      </c>
    </row>
    <row r="3519" spans="1:18">
      <c r="A3519" s="263">
        <v>3518</v>
      </c>
      <c r="B3519" s="58">
        <v>154</v>
      </c>
      <c r="C3519" s="256">
        <v>46118</v>
      </c>
      <c r="D3519" s="282" t="s">
        <v>3882</v>
      </c>
      <c r="E3519" s="261" t="str">
        <f>_xlfn.XLOOKUP(D3519,거래처!B:B,거래처!D:D," ")</f>
        <v>205-01-87593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8">
      <c r="A3520" s="263">
        <v>3519</v>
      </c>
      <c r="B3520" s="58">
        <v>155</v>
      </c>
      <c r="C3520" s="256">
        <v>46118</v>
      </c>
      <c r="D3520" s="282" t="s">
        <v>1928</v>
      </c>
      <c r="E3520" s="261" t="str">
        <f>_xlfn.XLOOKUP(D3520,거래처!B:B,거래처!D:D," ")</f>
        <v>621-19-98244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4791</v>
      </c>
      <c r="P3520" s="282" t="s">
        <v>4792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61" t="str">
        <f>_xlfn.XLOOKUP(D3521,거래처!B:B,거래처!D:D," ")</f>
        <v>410-17-34118</v>
      </c>
      <c r="F3521" s="284" t="s">
        <v>4794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4795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61" t="str">
        <f>_xlfn.XLOOKUP(D3522,거래처!B:B,거래처!D:D," ")</f>
        <v>177-01-03420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61" t="str">
        <f>_xlfn.XLOOKUP(D3523,거래처!B:B,거래처!D:D," ")</f>
        <v>416-09-29452</v>
      </c>
      <c r="F3523" s="284" t="s">
        <v>4808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4798</v>
      </c>
      <c r="P3523" s="282" t="s">
        <v>4799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61" t="str">
        <f>_xlfn.XLOOKUP(D3524,거래처!B:B,거래처!D:D," ")</f>
        <v>505-03-80437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E3525" s="261" t="str">
        <f>_xlfn.XLOOKUP(D3525,거래처!B:B,거래처!D:D," ")</f>
        <v>621-19-98244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E3526" s="261" t="str">
        <f>_xlfn.XLOOKUP(D3526,거래처!B:B,거래처!D:D," ")</f>
        <v>410-27-15314</v>
      </c>
      <c r="G3526" s="282" t="s">
        <v>4803</v>
      </c>
      <c r="N3526" s="257">
        <v>-6919000</v>
      </c>
      <c r="R3526" t="s">
        <v>6125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61" t="str">
        <f>_xlfn.XLOOKUP(D3527,거래처!B:B,거래처!D:D," ")</f>
        <v>410-27-15314</v>
      </c>
      <c r="F3527" s="284" t="s">
        <v>4807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4804</v>
      </c>
      <c r="P3527" s="282" t="s">
        <v>4805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61" t="str">
        <f>_xlfn.XLOOKUP(D3528,거래처!B:B,거래처!D:D," ")</f>
        <v>410-27-15314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4804</v>
      </c>
      <c r="P3528" s="257" t="s">
        <v>4805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61" t="str">
        <f>_xlfn.XLOOKUP(D3529,거래처!B:B,거래처!D:D," ")</f>
        <v>410-27-15314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4804</v>
      </c>
      <c r="P3529" s="257" t="s">
        <v>4805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61" t="str">
        <f>_xlfn.XLOOKUP(D3530,거래처!B:B,거래처!D:D," ")</f>
        <v>416-09-29452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61">
        <f>_xlfn.XLOOKUP(D3531,거래처!B:B,거래처!D:D," ")</f>
        <v>0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4669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61">
        <f>_xlfn.XLOOKUP(D3532,거래처!B:B,거래처!D:D," ")</f>
        <v>0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61">
        <f>_xlfn.XLOOKUP(D3533,거래처!B:B,거래처!D:D," ")</f>
        <v>0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61" t="str">
        <f>_xlfn.XLOOKUP(D3534,거래처!B:B,거래처!D:D," ")</f>
        <v>229-03-74690</v>
      </c>
      <c r="G3534" s="282" t="s">
        <v>4815</v>
      </c>
      <c r="H3534" s="261" t="s">
        <v>4816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61" t="str">
        <f>_xlfn.XLOOKUP(D3535,거래처!B:B,거래처!D:D," ")</f>
        <v>848-34-00917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61" t="str">
        <f>_xlfn.XLOOKUP(D3536,거래처!B:B,거래처!D:D," ")</f>
        <v>894-39-00502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4819</v>
      </c>
      <c r="P3536" s="282" t="s">
        <v>4495</v>
      </c>
      <c r="Q3536" s="282" t="s">
        <v>4196</v>
      </c>
      <c r="R3536" s="326"/>
    </row>
    <row r="3537" spans="1:18">
      <c r="A3537" s="263">
        <v>3536</v>
      </c>
      <c r="B3537" s="58">
        <v>105</v>
      </c>
      <c r="C3537" s="256">
        <v>46119</v>
      </c>
      <c r="D3537" s="282" t="s">
        <v>4851</v>
      </c>
      <c r="E3537" s="261" t="str">
        <f>_xlfn.XLOOKUP(D3537,거래처!B:B,거래처!D:D," ")</f>
        <v>504-20-50427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4821</v>
      </c>
    </row>
    <row r="3538" spans="1:18">
      <c r="A3538" s="263">
        <v>3537</v>
      </c>
      <c r="C3538" s="256">
        <v>46119</v>
      </c>
      <c r="D3538" s="282" t="s">
        <v>3882</v>
      </c>
      <c r="E3538" s="261" t="str">
        <f>_xlfn.XLOOKUP(D3538,거래처!B:B,거래처!D:D," ")</f>
        <v>205-01-87593</v>
      </c>
      <c r="G3538" s="282" t="s">
        <v>3882</v>
      </c>
      <c r="N3538" s="257">
        <v>-1100000</v>
      </c>
      <c r="R3538" t="s">
        <v>6125</v>
      </c>
    </row>
    <row r="3539" spans="1:18">
      <c r="A3539" s="263">
        <v>3538</v>
      </c>
      <c r="C3539" s="256">
        <v>46120</v>
      </c>
      <c r="D3539" s="282" t="s">
        <v>1928</v>
      </c>
      <c r="E3539" s="261" t="str">
        <f>_xlfn.XLOOKUP(D3539,거래처!B:B,거래처!D:D," ")</f>
        <v>621-19-98244</v>
      </c>
      <c r="G3539" s="282" t="s">
        <v>1928</v>
      </c>
      <c r="N3539" s="257">
        <v>-2500000</v>
      </c>
      <c r="R3539" t="s">
        <v>6125</v>
      </c>
    </row>
    <row r="3540" spans="1:18">
      <c r="A3540" s="263">
        <v>3539</v>
      </c>
      <c r="B3540" s="58">
        <v>161</v>
      </c>
      <c r="C3540" s="256">
        <v>46120</v>
      </c>
      <c r="D3540" s="282" t="s">
        <v>1762</v>
      </c>
      <c r="E3540" s="261" t="str">
        <f>_xlfn.XLOOKUP(D3540,거래처!B:B,거래처!D:D," ")</f>
        <v>410-17-34118</v>
      </c>
      <c r="F3540" s="284" t="s">
        <v>4577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4825</v>
      </c>
    </row>
    <row r="3541" spans="1:18">
      <c r="A3541" s="263">
        <v>3540</v>
      </c>
      <c r="C3541" s="256">
        <v>46120</v>
      </c>
      <c r="D3541" s="282" t="s">
        <v>3109</v>
      </c>
      <c r="E3541" s="261" t="str">
        <f>_xlfn.XLOOKUP(D3541,거래처!B:B,거래처!D:D," ")</f>
        <v>409-41-96365</v>
      </c>
      <c r="G3541" s="282" t="s">
        <v>4547</v>
      </c>
      <c r="N3541" s="257">
        <v>-350000</v>
      </c>
      <c r="R3541" t="s">
        <v>6125</v>
      </c>
    </row>
    <row r="3542" spans="1:18">
      <c r="A3542" s="263">
        <v>3541</v>
      </c>
      <c r="B3542" s="58">
        <v>162</v>
      </c>
      <c r="C3542" s="256">
        <v>46120</v>
      </c>
      <c r="D3542" s="282" t="s">
        <v>2925</v>
      </c>
      <c r="E3542" s="261" t="str">
        <f>_xlfn.XLOOKUP(D3542,거래처!B:B,거래처!D:D," ")</f>
        <v>402-23-16615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4828</v>
      </c>
    </row>
    <row r="3543" spans="1:18">
      <c r="A3543" s="263">
        <v>3542</v>
      </c>
      <c r="B3543" s="58">
        <v>163</v>
      </c>
      <c r="C3543" s="256">
        <v>46120</v>
      </c>
      <c r="D3543" s="282" t="s">
        <v>1975</v>
      </c>
      <c r="E3543" s="261">
        <f>_xlfn.XLOOKUP(D3543,거래처!B:B,거래처!D:D," ")</f>
        <v>0</v>
      </c>
      <c r="G3543" s="282" t="s">
        <v>4830</v>
      </c>
      <c r="I3543" s="257">
        <v>1200000</v>
      </c>
      <c r="J3543" s="261">
        <v>1</v>
      </c>
      <c r="M3543" s="257">
        <v>1200000</v>
      </c>
      <c r="P3543" s="282" t="s">
        <v>4831</v>
      </c>
    </row>
    <row r="3544" spans="1:18">
      <c r="A3544" s="263">
        <v>3543</v>
      </c>
      <c r="B3544" s="58">
        <v>164</v>
      </c>
      <c r="C3544" s="256">
        <v>46120</v>
      </c>
      <c r="D3544" s="282" t="s">
        <v>1705</v>
      </c>
      <c r="E3544" s="261" t="str">
        <f>_xlfn.XLOOKUP(D3544,거래처!B:B,거래처!D:D," ")</f>
        <v>410-27-15314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8">
      <c r="A3545" s="263">
        <v>3544</v>
      </c>
      <c r="B3545" s="58">
        <v>165</v>
      </c>
      <c r="C3545" s="256">
        <v>46120</v>
      </c>
      <c r="D3545" s="282" t="s">
        <v>1010</v>
      </c>
      <c r="E3545" s="261" t="str">
        <f>_xlfn.XLOOKUP(D3545,거래처!B:B,거래처!D:D," ")</f>
        <v>488-12-01084</v>
      </c>
      <c r="F3545" s="284" t="s">
        <v>4834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4835</v>
      </c>
      <c r="P3545" s="282" t="s">
        <v>4836</v>
      </c>
    </row>
    <row r="3546" spans="1:18">
      <c r="A3546" s="263">
        <v>3545</v>
      </c>
      <c r="B3546" s="58">
        <v>9</v>
      </c>
      <c r="C3546" s="256">
        <v>46120</v>
      </c>
      <c r="D3546" s="282" t="s">
        <v>1512</v>
      </c>
      <c r="E3546" s="261">
        <f>_xlfn.XLOOKUP(D3546,거래처!B:B,거래처!D:D," ")</f>
        <v>0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4838</v>
      </c>
      <c r="P3546" s="282" t="s">
        <v>4495</v>
      </c>
    </row>
    <row r="3547" spans="1:18">
      <c r="A3547" s="263">
        <v>3546</v>
      </c>
      <c r="B3547" s="58">
        <v>104</v>
      </c>
      <c r="C3547" s="256">
        <v>46120</v>
      </c>
      <c r="D3547" s="282" t="s">
        <v>1512</v>
      </c>
      <c r="E3547" s="261">
        <f>_xlfn.XLOOKUP(D3547,거래처!B:B,거래처!D:D," ")</f>
        <v>0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4838</v>
      </c>
      <c r="P3547" s="257" t="s">
        <v>4495</v>
      </c>
    </row>
    <row r="3548" spans="1:18">
      <c r="A3548" s="263">
        <v>3547</v>
      </c>
      <c r="B3548" s="58">
        <v>117</v>
      </c>
      <c r="C3548" s="256">
        <v>46120</v>
      </c>
      <c r="D3548" s="282" t="s">
        <v>1277</v>
      </c>
      <c r="E3548" s="261" t="str">
        <f>_xlfn.XLOOKUP(D3548,거래처!B:B,거래처!D:D," ")</f>
        <v>881-07-00034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4838</v>
      </c>
      <c r="P3548" s="282" t="s">
        <v>4495</v>
      </c>
    </row>
    <row r="3549" spans="1:18">
      <c r="A3549" s="263">
        <v>3548</v>
      </c>
      <c r="B3549" s="58">
        <v>166</v>
      </c>
      <c r="C3549" s="256">
        <v>46120</v>
      </c>
      <c r="D3549" s="282" t="s">
        <v>1825</v>
      </c>
      <c r="E3549" s="261" t="str">
        <f>_xlfn.XLOOKUP(D3549,거래처!B:B,거래처!D:D," ")</f>
        <v>585-08-00244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8">
      <c r="A3550" s="263">
        <v>3549</v>
      </c>
      <c r="C3550" s="256">
        <v>46120</v>
      </c>
      <c r="D3550" s="282" t="s">
        <v>1045</v>
      </c>
      <c r="E3550" s="261" t="str">
        <f>_xlfn.XLOOKUP(D3550,거래처!B:B,거래처!D:D," ")</f>
        <v>621-19-34070</v>
      </c>
      <c r="G3550" s="282" t="s">
        <v>4842</v>
      </c>
      <c r="N3550" s="257">
        <v>-650000</v>
      </c>
      <c r="R3550" t="s">
        <v>6125</v>
      </c>
    </row>
    <row r="3551" spans="1:18">
      <c r="A3551" s="263">
        <v>3550</v>
      </c>
      <c r="C3551" s="256">
        <v>46121</v>
      </c>
      <c r="D3551" s="282" t="s">
        <v>4771</v>
      </c>
      <c r="E3551" s="261" t="str">
        <f>_xlfn.XLOOKUP(D3551,거래처!B:B,거래처!D:D," ")</f>
        <v>222-14-54573</v>
      </c>
      <c r="G3551" s="282" t="s">
        <v>4771</v>
      </c>
      <c r="N3551" s="257">
        <v>-2200000</v>
      </c>
      <c r="R3551" t="s">
        <v>6125</v>
      </c>
    </row>
    <row r="3552" spans="1:18">
      <c r="A3552" s="263">
        <v>3551</v>
      </c>
      <c r="C3552" s="256">
        <v>46121</v>
      </c>
      <c r="D3552" s="282" t="s">
        <v>1415</v>
      </c>
      <c r="E3552" s="261" t="str">
        <f>_xlfn.XLOOKUP(D3552,거래처!B:B,거래처!D:D," ")</f>
        <v>504-20-50427</v>
      </c>
      <c r="G3552" s="282" t="s">
        <v>4843</v>
      </c>
      <c r="N3552" s="257">
        <v>-400000</v>
      </c>
      <c r="R3552" t="s">
        <v>6125</v>
      </c>
    </row>
    <row r="3553" spans="1:18">
      <c r="A3553" s="263">
        <v>3552</v>
      </c>
      <c r="B3553" s="58">
        <v>77</v>
      </c>
      <c r="C3553" s="256">
        <v>46121</v>
      </c>
      <c r="D3553" s="282" t="s">
        <v>2818</v>
      </c>
      <c r="E3553" s="261" t="str">
        <f>_xlfn.XLOOKUP(D3553,거래처!B:B,거래처!D:D," ")</f>
        <v>304-01-59400</v>
      </c>
      <c r="F3553" s="284" t="s">
        <v>4654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4844</v>
      </c>
    </row>
    <row r="3554" spans="1:18">
      <c r="A3554" s="263">
        <v>3553</v>
      </c>
      <c r="B3554" s="58">
        <v>13</v>
      </c>
      <c r="C3554" s="256">
        <v>46121</v>
      </c>
      <c r="D3554" s="282" t="s">
        <v>1004</v>
      </c>
      <c r="E3554" s="261" t="str">
        <f>_xlfn.XLOOKUP(D3554,거래처!B:B,거래처!D:D," ")</f>
        <v>310-03-79763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4846</v>
      </c>
      <c r="P3554" s="282" t="s">
        <v>4847</v>
      </c>
    </row>
    <row r="3555" spans="1:18">
      <c r="A3555" s="263">
        <v>3554</v>
      </c>
      <c r="B3555" s="58">
        <v>130</v>
      </c>
      <c r="C3555" s="256">
        <v>46121</v>
      </c>
      <c r="D3555" s="282" t="s">
        <v>1802</v>
      </c>
      <c r="E3555" s="261" t="str">
        <f>_xlfn.XLOOKUP(D3555,거래처!B:B,거래처!D:D," ")</f>
        <v>514-13-78458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8">
      <c r="A3556" s="263">
        <v>3555</v>
      </c>
      <c r="C3556" s="256">
        <v>46121</v>
      </c>
      <c r="D3556" s="282" t="s">
        <v>1802</v>
      </c>
      <c r="E3556" s="261" t="str">
        <f>_xlfn.XLOOKUP(D3556,거래처!B:B,거래처!D:D," ")</f>
        <v>514-13-78458</v>
      </c>
      <c r="G3556" s="282" t="s">
        <v>1802</v>
      </c>
      <c r="N3556" s="257">
        <v>-160000</v>
      </c>
      <c r="R3556" t="s">
        <v>6125</v>
      </c>
    </row>
    <row r="3557" spans="1:18">
      <c r="A3557" s="263">
        <v>3556</v>
      </c>
      <c r="C3557" s="256">
        <v>46121</v>
      </c>
      <c r="D3557" s="282" t="s">
        <v>1747</v>
      </c>
      <c r="E3557" s="261" t="str">
        <f>_xlfn.XLOOKUP(D3557,거래처!B:B,거래처!D:D," ")</f>
        <v>609-23-97505</v>
      </c>
      <c r="G3557" s="282" t="s">
        <v>4587</v>
      </c>
      <c r="N3557" s="257">
        <v>-1600000</v>
      </c>
      <c r="R3557" t="s">
        <v>6125</v>
      </c>
    </row>
    <row r="3558" spans="1:18">
      <c r="A3558" s="263">
        <v>3557</v>
      </c>
      <c r="C3558" s="256">
        <v>46121</v>
      </c>
      <c r="D3558" s="282" t="s">
        <v>1825</v>
      </c>
      <c r="E3558" s="261" t="str">
        <f>_xlfn.XLOOKUP(D3558,거래처!B:B,거래처!D:D," ")</f>
        <v>585-08-00244</v>
      </c>
      <c r="G3558" s="282" t="s">
        <v>1825</v>
      </c>
      <c r="N3558" s="257">
        <v>-1870000</v>
      </c>
      <c r="R3558" t="s">
        <v>6125</v>
      </c>
    </row>
    <row r="3559" spans="1:18">
      <c r="A3559" s="263">
        <v>3558</v>
      </c>
      <c r="B3559" s="58">
        <v>104</v>
      </c>
      <c r="C3559" s="256">
        <v>46121</v>
      </c>
      <c r="D3559" s="282" t="s">
        <v>1004</v>
      </c>
      <c r="E3559" s="261" t="str">
        <f>_xlfn.XLOOKUP(D3559,거래처!B:B,거래처!D:D," ")</f>
        <v>310-03-79763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8">
      <c r="A3560" s="263">
        <v>3559</v>
      </c>
      <c r="C3560" s="256">
        <v>46121</v>
      </c>
      <c r="D3560" s="282" t="s">
        <v>1004</v>
      </c>
      <c r="E3560" s="261" t="str">
        <f>_xlfn.XLOOKUP(D3560,거래처!B:B,거래처!D:D," ")</f>
        <v>310-03-79763</v>
      </c>
      <c r="G3560" s="282" t="s">
        <v>1004</v>
      </c>
      <c r="N3560" s="257">
        <v>-1705000</v>
      </c>
      <c r="R3560" t="s">
        <v>6125</v>
      </c>
    </row>
    <row r="3561" spans="1:18">
      <c r="A3561" s="263">
        <v>3560</v>
      </c>
      <c r="C3561" s="256">
        <v>46118</v>
      </c>
      <c r="D3561" s="282" t="s">
        <v>3377</v>
      </c>
      <c r="E3561" s="261">
        <f>_xlfn.XLOOKUP(D3561,거래처!B:B,거래처!D:D," ")</f>
        <v>0</v>
      </c>
      <c r="G3561" s="282" t="s">
        <v>3377</v>
      </c>
      <c r="N3561" s="257">
        <v>-570000</v>
      </c>
      <c r="R3561" t="s">
        <v>6125</v>
      </c>
    </row>
    <row r="3562" spans="1:18">
      <c r="A3562" s="263">
        <v>3561</v>
      </c>
      <c r="C3562" s="256">
        <v>46121</v>
      </c>
      <c r="D3562" s="282" t="s">
        <v>1277</v>
      </c>
      <c r="E3562" s="261" t="str">
        <f>_xlfn.XLOOKUP(D3562,거래처!B:B,거래처!D:D," ")</f>
        <v>881-07-00034</v>
      </c>
      <c r="G3562" s="282" t="s">
        <v>3939</v>
      </c>
      <c r="N3562" s="257">
        <v>-1100000</v>
      </c>
      <c r="R3562" t="s">
        <v>6125</v>
      </c>
    </row>
    <row r="3563" spans="1:18">
      <c r="A3563" s="263">
        <v>3562</v>
      </c>
      <c r="C3563" s="256">
        <v>46122</v>
      </c>
      <c r="D3563" s="282" t="s">
        <v>3855</v>
      </c>
      <c r="E3563" s="261" t="str">
        <f>_xlfn.XLOOKUP(D3563,거래처!B:B,거래처!D:D," ")</f>
        <v>501-27-91957</v>
      </c>
      <c r="G3563" s="282" t="s">
        <v>4853</v>
      </c>
      <c r="N3563" s="257">
        <v>-1000000</v>
      </c>
      <c r="R3563" t="s">
        <v>6125</v>
      </c>
    </row>
    <row r="3564" spans="1:18">
      <c r="A3564" s="263">
        <v>3563</v>
      </c>
      <c r="C3564" s="256">
        <v>46122</v>
      </c>
      <c r="D3564" s="282" t="s">
        <v>1882</v>
      </c>
      <c r="E3564" s="261" t="str">
        <f>_xlfn.XLOOKUP(D3564,거래처!B:B,거래처!D:D," ")</f>
        <v>513-16-70662</v>
      </c>
      <c r="G3564" s="282" t="s">
        <v>1882</v>
      </c>
      <c r="N3564" s="257">
        <v>-30000</v>
      </c>
      <c r="R3564" t="s">
        <v>6125</v>
      </c>
    </row>
    <row r="3565" spans="1:18">
      <c r="A3565" s="263">
        <v>3564</v>
      </c>
      <c r="B3565" s="58">
        <v>169</v>
      </c>
      <c r="C3565" s="256">
        <v>46122</v>
      </c>
      <c r="D3565" s="282" t="s">
        <v>1620</v>
      </c>
      <c r="E3565" s="261">
        <f>_xlfn.XLOOKUP(D3565,거래처!B:B,거래처!D:D," ")</f>
        <v>0</v>
      </c>
      <c r="F3565" s="284" t="s">
        <v>4859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4860</v>
      </c>
    </row>
    <row r="3566" spans="1:18">
      <c r="A3566" s="263">
        <v>3565</v>
      </c>
      <c r="B3566" s="58">
        <v>77</v>
      </c>
      <c r="C3566" s="256">
        <v>46122</v>
      </c>
      <c r="D3566" s="282" t="s">
        <v>4862</v>
      </c>
      <c r="E3566" s="261" t="str">
        <f>_xlfn.XLOOKUP(D3566,거래처!B:B,거래처!D:D," ")</f>
        <v xml:space="preserve"> </v>
      </c>
      <c r="F3566" s="284" t="s">
        <v>4654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4867</v>
      </c>
    </row>
    <row r="3567" spans="1:18">
      <c r="A3567" s="263">
        <v>3566</v>
      </c>
      <c r="B3567" s="58">
        <v>106</v>
      </c>
      <c r="C3567" s="256">
        <v>46122</v>
      </c>
      <c r="D3567" s="282" t="s">
        <v>1007</v>
      </c>
      <c r="E3567" s="261" t="str">
        <f>_xlfn.XLOOKUP(D3567,거래처!B:B,거래처!D:D," ")</f>
        <v>302-01-83388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8">
      <c r="A3568" s="263">
        <v>3567</v>
      </c>
      <c r="B3568" s="58">
        <v>170</v>
      </c>
      <c r="C3568" s="256">
        <v>46122</v>
      </c>
      <c r="D3568" s="282" t="s">
        <v>1007</v>
      </c>
      <c r="E3568" s="261" t="str">
        <f>_xlfn.XLOOKUP(D3568,거래처!B:B,거래처!D:D," ")</f>
        <v>302-01-83388</v>
      </c>
      <c r="G3568" s="282" t="s">
        <v>4868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8">
      <c r="A3569" s="263">
        <v>3568</v>
      </c>
      <c r="B3569" s="58">
        <v>171</v>
      </c>
      <c r="C3569" s="256">
        <v>46122</v>
      </c>
      <c r="D3569" s="282" t="s">
        <v>1423</v>
      </c>
      <c r="E3569" s="261" t="str">
        <f>_xlfn.XLOOKUP(D3569,거래처!B:B,거래처!D:D," ")</f>
        <v>273-03-01573</v>
      </c>
      <c r="F3569" s="284" t="s">
        <v>4870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8">
      <c r="A3570" s="263">
        <v>3569</v>
      </c>
      <c r="B3570" s="58">
        <v>131</v>
      </c>
      <c r="C3570" s="256">
        <v>46122</v>
      </c>
      <c r="D3570" s="282" t="s">
        <v>1450</v>
      </c>
      <c r="E3570" s="261" t="str">
        <f>_xlfn.XLOOKUP(D3570,거래처!B:B,거래처!D:D," ")</f>
        <v>408-33-91630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8">
      <c r="A3571" s="263">
        <v>3570</v>
      </c>
      <c r="B3571" s="58">
        <v>172</v>
      </c>
      <c r="C3571" s="256">
        <v>46122</v>
      </c>
      <c r="D3571" s="282" t="s">
        <v>1680</v>
      </c>
      <c r="E3571" s="261" t="str">
        <f>_xlfn.XLOOKUP(D3571,거래처!B:B,거래처!D:D," ")</f>
        <v>848-34-00917</v>
      </c>
      <c r="F3571" s="284" t="s">
        <v>4873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4874</v>
      </c>
      <c r="P3571" s="282" t="s">
        <v>4875</v>
      </c>
    </row>
    <row r="3572" spans="1:18">
      <c r="A3572" s="263">
        <v>3571</v>
      </c>
      <c r="B3572" s="58">
        <v>11</v>
      </c>
      <c r="C3572" s="256">
        <v>46122</v>
      </c>
      <c r="D3572" s="282" t="s">
        <v>1849</v>
      </c>
      <c r="E3572" s="261" t="str">
        <f>_xlfn.XLOOKUP(D3572,거래처!B:B,거래처!D:D," ")</f>
        <v>894-39-00502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4877</v>
      </c>
      <c r="P3572" s="282" t="s">
        <v>4878</v>
      </c>
    </row>
    <row r="3573" spans="1:18">
      <c r="A3573" s="263">
        <v>3572</v>
      </c>
      <c r="B3573" s="58">
        <v>81</v>
      </c>
      <c r="C3573" s="256">
        <v>46122</v>
      </c>
      <c r="D3573" s="282" t="s">
        <v>1370</v>
      </c>
      <c r="E3573" s="261" t="str">
        <f>_xlfn.XLOOKUP(D3573,거래처!B:B,거래처!D:D," ")</f>
        <v>177-01-03420</v>
      </c>
      <c r="F3573" s="284" t="s">
        <v>4880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4881</v>
      </c>
      <c r="P3573" s="282" t="s">
        <v>4882</v>
      </c>
    </row>
    <row r="3574" spans="1:18">
      <c r="A3574" s="263">
        <v>3573</v>
      </c>
      <c r="B3574" s="58">
        <v>104</v>
      </c>
      <c r="C3574" s="256">
        <v>46122</v>
      </c>
      <c r="D3574" s="282" t="s">
        <v>1849</v>
      </c>
      <c r="E3574" s="261" t="str">
        <f>_xlfn.XLOOKUP(D3574,거래처!B:B,거래처!D:D," ")</f>
        <v>894-39-00502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8">
      <c r="A3575" s="263">
        <v>3574</v>
      </c>
      <c r="C3575" s="256">
        <v>46122</v>
      </c>
      <c r="D3575" s="282" t="s">
        <v>1450</v>
      </c>
      <c r="E3575" s="261" t="str">
        <f>_xlfn.XLOOKUP(D3575,거래처!B:B,거래처!D:D," ")</f>
        <v>408-33-91630</v>
      </c>
      <c r="G3575" s="282" t="s">
        <v>1450</v>
      </c>
      <c r="N3575" s="257">
        <v>-100000</v>
      </c>
      <c r="R3575" t="s">
        <v>6125</v>
      </c>
    </row>
    <row r="3576" spans="1:18">
      <c r="A3576" s="263">
        <v>3575</v>
      </c>
      <c r="B3576" s="58">
        <v>122</v>
      </c>
      <c r="C3576" s="256">
        <v>46123</v>
      </c>
      <c r="D3576" s="282" t="s">
        <v>1512</v>
      </c>
      <c r="E3576" s="261">
        <f>_xlfn.XLOOKUP(D3576,거래처!B:B,거래처!D:D," ")</f>
        <v>0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4669</v>
      </c>
    </row>
    <row r="3577" spans="1:18">
      <c r="A3577" s="263">
        <v>3576</v>
      </c>
      <c r="B3577" s="58">
        <v>80</v>
      </c>
      <c r="C3577" s="256">
        <v>46123</v>
      </c>
      <c r="D3577" s="282" t="s">
        <v>1512</v>
      </c>
      <c r="E3577" s="261">
        <f>_xlfn.XLOOKUP(D3577,거래처!B:B,거래처!D:D," ")</f>
        <v>0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8">
      <c r="A3578" s="263">
        <v>3577</v>
      </c>
      <c r="B3578" s="58">
        <v>57</v>
      </c>
      <c r="C3578" s="256">
        <v>46123</v>
      </c>
      <c r="D3578" s="282" t="s">
        <v>1512</v>
      </c>
      <c r="E3578" s="261">
        <f>_xlfn.XLOOKUP(D3578,거래처!B:B,거래처!D:D," ")</f>
        <v>0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8">
      <c r="A3579" s="263">
        <v>3578</v>
      </c>
      <c r="B3579" s="58">
        <v>104</v>
      </c>
      <c r="C3579" s="256">
        <v>46123</v>
      </c>
      <c r="D3579" s="282" t="s">
        <v>1512</v>
      </c>
      <c r="E3579" s="261">
        <f>_xlfn.XLOOKUP(D3579,거래처!B:B,거래처!D:D," ")</f>
        <v>0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4887</v>
      </c>
      <c r="P3579" s="282" t="s">
        <v>4888</v>
      </c>
    </row>
    <row r="3580" spans="1:18">
      <c r="A3580" s="263">
        <v>3579</v>
      </c>
      <c r="B3580" s="58">
        <v>13</v>
      </c>
      <c r="C3580" s="256">
        <v>46123</v>
      </c>
      <c r="D3580" s="282" t="s">
        <v>1512</v>
      </c>
      <c r="E3580" s="261">
        <f>_xlfn.XLOOKUP(D3580,거래처!B:B,거래처!D:D," ")</f>
        <v>0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4887</v>
      </c>
      <c r="P3580" s="282" t="s">
        <v>4888</v>
      </c>
    </row>
    <row r="3581" spans="1:18">
      <c r="A3581" s="263">
        <v>3580</v>
      </c>
      <c r="B3581" s="58">
        <v>81</v>
      </c>
      <c r="C3581" s="256">
        <v>46123</v>
      </c>
      <c r="D3581" s="282" t="s">
        <v>4270</v>
      </c>
      <c r="E3581" s="261">
        <f>_xlfn.XLOOKUP(D3581,거래처!B:B,거래처!D:D," ")</f>
        <v>0</v>
      </c>
      <c r="F3581" s="284" t="s">
        <v>4891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4892</v>
      </c>
      <c r="P3581" s="282" t="s">
        <v>4893</v>
      </c>
    </row>
    <row r="3582" spans="1:18">
      <c r="A3582" s="263">
        <v>3581</v>
      </c>
      <c r="B3582" s="58">
        <v>117</v>
      </c>
      <c r="C3582" s="256">
        <v>46123</v>
      </c>
      <c r="D3582" s="282" t="s">
        <v>3377</v>
      </c>
      <c r="E3582" s="261">
        <f>_xlfn.XLOOKUP(D3582,거래처!B:B,거래처!D:D," ")</f>
        <v>0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8">
      <c r="A3583" s="263">
        <v>3582</v>
      </c>
      <c r="B3583" s="58">
        <v>9</v>
      </c>
      <c r="C3583" s="256">
        <v>46125</v>
      </c>
      <c r="D3583" s="282" t="s">
        <v>3874</v>
      </c>
      <c r="E3583" s="261" t="str">
        <f>_xlfn.XLOOKUP(D3583,거래처!B:B,거래처!D:D," ")</f>
        <v>502-03-26657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4898</v>
      </c>
    </row>
    <row r="3584" spans="1:18">
      <c r="A3584" s="263">
        <v>3583</v>
      </c>
      <c r="B3584" s="58">
        <v>104</v>
      </c>
      <c r="C3584" s="256">
        <v>46125</v>
      </c>
      <c r="D3584" s="282" t="s">
        <v>3874</v>
      </c>
      <c r="E3584" s="261" t="str">
        <f>_xlfn.XLOOKUP(D3584,거래처!B:B,거래처!D:D," ")</f>
        <v>502-03-26657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4898</v>
      </c>
    </row>
    <row r="3585" spans="1:18">
      <c r="A3585" s="263">
        <v>3584</v>
      </c>
      <c r="B3585" s="58">
        <v>173</v>
      </c>
      <c r="C3585" s="256">
        <v>46125</v>
      </c>
      <c r="D3585" s="282" t="s">
        <v>1747</v>
      </c>
      <c r="E3585" s="261" t="str">
        <f>_xlfn.XLOOKUP(D3585,거래처!B:B,거래처!D:D," ")</f>
        <v>609-23-97505</v>
      </c>
      <c r="G3585" s="282" t="s">
        <v>4896</v>
      </c>
      <c r="H3585" s="261" t="s">
        <v>4897</v>
      </c>
      <c r="I3585" s="257">
        <v>180000</v>
      </c>
      <c r="J3585" s="261">
        <v>3</v>
      </c>
      <c r="M3585" s="257">
        <v>540000</v>
      </c>
    </row>
    <row r="3586" spans="1:18">
      <c r="A3586" s="263">
        <v>3585</v>
      </c>
      <c r="B3586" s="58">
        <v>94</v>
      </c>
      <c r="C3586" s="256">
        <v>46125</v>
      </c>
      <c r="D3586" s="282" t="s">
        <v>1747</v>
      </c>
      <c r="E3586" s="261" t="str">
        <f>_xlfn.XLOOKUP(D3586,거래처!B:B,거래처!D:D," ")</f>
        <v>609-23-97505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8">
      <c r="A3587" s="263">
        <v>3586</v>
      </c>
      <c r="B3587" s="58">
        <v>49</v>
      </c>
      <c r="C3587" s="256">
        <v>46125</v>
      </c>
      <c r="D3587" s="282" t="s">
        <v>1747</v>
      </c>
      <c r="E3587" s="261" t="str">
        <f>_xlfn.XLOOKUP(D3587,거래처!B:B,거래처!D:D," ")</f>
        <v>609-23-97505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8">
      <c r="A3588" s="263">
        <v>3587</v>
      </c>
      <c r="B3588" s="58">
        <v>174</v>
      </c>
      <c r="C3588" s="256">
        <v>46125</v>
      </c>
      <c r="D3588" s="282" t="s">
        <v>1747</v>
      </c>
      <c r="E3588" s="261" t="str">
        <f>_xlfn.XLOOKUP(D3588,거래처!B:B,거래처!D:D," ")</f>
        <v>609-23-97505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8">
      <c r="A3589" s="263">
        <v>3588</v>
      </c>
      <c r="B3589" s="58">
        <v>175</v>
      </c>
      <c r="C3589" s="256">
        <v>46125</v>
      </c>
      <c r="D3589" s="282" t="s">
        <v>1747</v>
      </c>
      <c r="E3589" s="261" t="str">
        <f>_xlfn.XLOOKUP(D3589,거래처!B:B,거래처!D:D," ")</f>
        <v>609-23-97505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4900</v>
      </c>
    </row>
    <row r="3590" spans="1:18">
      <c r="A3590" s="263">
        <v>3589</v>
      </c>
      <c r="B3590" s="58">
        <v>94</v>
      </c>
      <c r="C3590" s="256">
        <v>46125</v>
      </c>
      <c r="D3590" s="282" t="s">
        <v>972</v>
      </c>
      <c r="E3590" s="261" t="str">
        <f>_xlfn.XLOOKUP(D3590,거래처!B:B,거래처!D:D," ")</f>
        <v>863-26-00658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8">
      <c r="A3591" s="263">
        <v>3590</v>
      </c>
      <c r="B3591" s="58">
        <v>96</v>
      </c>
      <c r="C3591" s="256">
        <v>46125</v>
      </c>
      <c r="D3591" s="282" t="s">
        <v>972</v>
      </c>
      <c r="E3591" s="261" t="str">
        <f>_xlfn.XLOOKUP(D3591,거래처!B:B,거래처!D:D," ")</f>
        <v>863-26-00658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8">
      <c r="A3592" s="263">
        <v>3591</v>
      </c>
      <c r="B3592" s="58">
        <v>105</v>
      </c>
      <c r="C3592" s="256">
        <v>46125</v>
      </c>
      <c r="D3592" s="282" t="s">
        <v>4771</v>
      </c>
      <c r="E3592" s="261" t="str">
        <f>_xlfn.XLOOKUP(D3592,거래처!B:B,거래처!D:D," ")</f>
        <v>222-14-54573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4903</v>
      </c>
      <c r="P3592" s="282" t="s">
        <v>4904</v>
      </c>
    </row>
    <row r="3593" spans="1:18">
      <c r="A3593" s="263">
        <v>3592</v>
      </c>
      <c r="B3593" s="58">
        <v>105</v>
      </c>
      <c r="C3593" s="256">
        <v>46125</v>
      </c>
      <c r="D3593" s="282" t="s">
        <v>2673</v>
      </c>
      <c r="E3593" s="261" t="str">
        <f>_xlfn.XLOOKUP(D3593,거래처!B:B,거래처!D:D," ")</f>
        <v>414-08-92495</v>
      </c>
      <c r="G3593" s="282" t="s">
        <v>4906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8">
      <c r="A3594" s="263">
        <v>3593</v>
      </c>
      <c r="B3594" s="58">
        <v>105</v>
      </c>
      <c r="C3594" s="256">
        <v>46125</v>
      </c>
      <c r="D3594" s="282" t="s">
        <v>1007</v>
      </c>
      <c r="E3594" s="261" t="str">
        <f>_xlfn.XLOOKUP(D3594,거래처!B:B,거래처!D:D," ")</f>
        <v>302-01-83388</v>
      </c>
      <c r="G3594" s="282" t="s">
        <v>4908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8">
      <c r="A3595" s="263">
        <v>3594</v>
      </c>
      <c r="B3595" s="58">
        <v>105</v>
      </c>
      <c r="C3595" s="256">
        <v>46125</v>
      </c>
      <c r="D3595" s="282" t="s">
        <v>1007</v>
      </c>
      <c r="E3595" s="261" t="str">
        <f>_xlfn.XLOOKUP(D3595,거래처!B:B,거래처!D:D," ")</f>
        <v>302-01-83388</v>
      </c>
      <c r="G3595" s="282" t="s">
        <v>4909</v>
      </c>
      <c r="I3595" s="257">
        <v>150000</v>
      </c>
      <c r="J3595" s="261">
        <v>1</v>
      </c>
      <c r="M3595" s="257">
        <v>150000</v>
      </c>
    </row>
    <row r="3596" spans="1:18">
      <c r="A3596" s="263">
        <v>3595</v>
      </c>
      <c r="B3596" s="58">
        <v>90</v>
      </c>
      <c r="C3596" s="256">
        <v>46125</v>
      </c>
      <c r="D3596" s="282" t="s">
        <v>1525</v>
      </c>
      <c r="E3596" s="261" t="str">
        <f>_xlfn.XLOOKUP(D3596,거래처!B:B,거래처!D:D," ")</f>
        <v>196-87-02353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8">
      <c r="A3597" s="263">
        <v>3596</v>
      </c>
      <c r="B3597" s="58">
        <v>90</v>
      </c>
      <c r="C3597" s="256">
        <v>46125</v>
      </c>
      <c r="D3597" s="282" t="s">
        <v>1525</v>
      </c>
      <c r="E3597" s="261" t="str">
        <f>_xlfn.XLOOKUP(D3597,거래처!B:B,거래처!D:D," ")</f>
        <v>196-87-02353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8">
      <c r="A3598" s="263">
        <v>3597</v>
      </c>
      <c r="B3598" s="58">
        <v>12</v>
      </c>
      <c r="C3598" s="256">
        <v>46125</v>
      </c>
      <c r="D3598" s="282" t="s">
        <v>2304</v>
      </c>
      <c r="E3598" s="261">
        <f>_xlfn.XLOOKUP(D3598,거래처!B:B,거래처!D:D," ")</f>
        <v>0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8">
      <c r="A3599" s="263">
        <v>3598</v>
      </c>
      <c r="C3599" s="256">
        <v>46125</v>
      </c>
      <c r="D3599" s="282" t="s">
        <v>2304</v>
      </c>
      <c r="E3599" s="261">
        <f>_xlfn.XLOOKUP(D3599,거래처!B:B,거래처!D:D," ")</f>
        <v>0</v>
      </c>
      <c r="G3599" s="282" t="s">
        <v>2304</v>
      </c>
      <c r="N3599" s="257">
        <v>-2300000</v>
      </c>
      <c r="R3599" t="s">
        <v>6125</v>
      </c>
    </row>
    <row r="3600" spans="1:18">
      <c r="A3600" s="263">
        <v>3599</v>
      </c>
      <c r="C3600" s="256">
        <v>46125</v>
      </c>
      <c r="D3600" s="282" t="s">
        <v>2818</v>
      </c>
      <c r="E3600" s="261" t="str">
        <f>_xlfn.XLOOKUP(D3600,거래처!B:B,거래처!D:D," ")</f>
        <v>304-01-59400</v>
      </c>
      <c r="G3600" s="282" t="s">
        <v>4913</v>
      </c>
      <c r="N3600" s="257">
        <v>-1100000</v>
      </c>
      <c r="R3600" t="s">
        <v>6125</v>
      </c>
    </row>
    <row r="3601" spans="1:18">
      <c r="A3601" s="263">
        <v>3600</v>
      </c>
      <c r="C3601" s="256">
        <v>46125</v>
      </c>
      <c r="D3601" s="282" t="s">
        <v>1975</v>
      </c>
      <c r="E3601" s="261">
        <f>_xlfn.XLOOKUP(D3601,거래처!B:B,거래처!D:D," ")</f>
        <v>0</v>
      </c>
      <c r="G3601" s="282" t="s">
        <v>4021</v>
      </c>
      <c r="N3601" s="257">
        <v>-1200000</v>
      </c>
      <c r="R3601" t="s">
        <v>6125</v>
      </c>
    </row>
    <row r="3602" spans="1:18">
      <c r="A3602" s="263">
        <v>3601</v>
      </c>
      <c r="C3602" s="256">
        <v>46122</v>
      </c>
      <c r="D3602" s="282" t="s">
        <v>4862</v>
      </c>
      <c r="E3602" s="261" t="str">
        <f>_xlfn.XLOOKUP(D3602,거래처!B:B,거래처!D:D," ")</f>
        <v xml:space="preserve"> </v>
      </c>
      <c r="G3602" s="282" t="s">
        <v>4914</v>
      </c>
      <c r="N3602" s="257">
        <v>-1100000</v>
      </c>
      <c r="R3602" t="s">
        <v>6125</v>
      </c>
    </row>
    <row r="3603" spans="1:18">
      <c r="A3603" s="263">
        <v>3602</v>
      </c>
      <c r="B3603" s="58">
        <v>176</v>
      </c>
      <c r="C3603" s="256">
        <v>46126</v>
      </c>
      <c r="D3603" s="282" t="s">
        <v>4918</v>
      </c>
      <c r="E3603" s="261" t="str">
        <f>_xlfn.XLOOKUP(D3603,거래처!B:B,거래처!D:D," ")</f>
        <v>221-08-81246</v>
      </c>
      <c r="G3603" s="282" t="s">
        <v>4923</v>
      </c>
      <c r="J3603" s="261">
        <v>1</v>
      </c>
    </row>
    <row r="3604" spans="1:18">
      <c r="A3604" s="263">
        <v>3603</v>
      </c>
      <c r="B3604" s="58">
        <v>77</v>
      </c>
      <c r="C3604" s="256">
        <v>46126</v>
      </c>
      <c r="D3604" s="282" t="s">
        <v>1154</v>
      </c>
      <c r="E3604" s="261" t="str">
        <f>_xlfn.XLOOKUP(D3604,거래처!B:B,거래처!D:D," ")</f>
        <v>324-37-00464</v>
      </c>
      <c r="F3604" s="284" t="s">
        <v>4654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8">
      <c r="A3605" s="263">
        <v>3604</v>
      </c>
      <c r="B3605" s="58">
        <v>82</v>
      </c>
      <c r="C3605" s="256">
        <v>46126</v>
      </c>
      <c r="D3605" s="282" t="s">
        <v>2675</v>
      </c>
      <c r="E3605" s="261" t="str">
        <f>_xlfn.XLOOKUP(D3605,거래처!B:B,거래처!D:D," ")</f>
        <v>204-09-46300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5112</v>
      </c>
      <c r="Q3605" s="282" t="s">
        <v>5111</v>
      </c>
    </row>
    <row r="3606" spans="1:18">
      <c r="A3606" s="263">
        <v>3605</v>
      </c>
      <c r="B3606" s="58">
        <v>77</v>
      </c>
      <c r="C3606" s="256">
        <v>46126</v>
      </c>
      <c r="D3606" s="282" t="s">
        <v>4915</v>
      </c>
      <c r="E3606" s="261" t="str">
        <f>_xlfn.XLOOKUP(D3606,거래처!B:B,거래처!D:D," ")</f>
        <v>227-18-35303</v>
      </c>
      <c r="F3606" s="284" t="s">
        <v>4654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4927</v>
      </c>
    </row>
    <row r="3607" spans="1:18">
      <c r="A3607" s="263">
        <v>3606</v>
      </c>
      <c r="B3607" s="58">
        <v>65</v>
      </c>
      <c r="C3607" s="256">
        <v>46126</v>
      </c>
      <c r="D3607" s="282" t="s">
        <v>3124</v>
      </c>
      <c r="E3607" s="261" t="str">
        <f>_xlfn.XLOOKUP(D3607,거래처!B:B,거래처!D:D," ")</f>
        <v>444-37-00623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8">
      <c r="A3608" s="263">
        <v>3607</v>
      </c>
      <c r="B3608" s="58">
        <v>77</v>
      </c>
      <c r="C3608" s="256">
        <v>46126</v>
      </c>
      <c r="D3608" s="282" t="s">
        <v>1705</v>
      </c>
      <c r="E3608" s="261" t="str">
        <f>_xlfn.XLOOKUP(D3608,거래처!B:B,거래처!D:D," ")</f>
        <v>410-27-15314</v>
      </c>
      <c r="F3608" s="284" t="s">
        <v>4654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8">
      <c r="A3609" s="263">
        <v>3608</v>
      </c>
      <c r="B3609" s="58">
        <v>93</v>
      </c>
      <c r="C3609" s="256">
        <v>46126</v>
      </c>
      <c r="D3609" s="282" t="s">
        <v>1705</v>
      </c>
      <c r="E3609" s="261" t="str">
        <f>_xlfn.XLOOKUP(D3609,거래처!B:B,거래처!D:D," ")</f>
        <v>410-27-15314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8">
      <c r="A3610" s="263">
        <v>3609</v>
      </c>
      <c r="B3610" s="58">
        <v>12</v>
      </c>
      <c r="C3610" s="256">
        <v>46126</v>
      </c>
      <c r="D3610" s="282" t="s">
        <v>2264</v>
      </c>
      <c r="E3610" s="261" t="str">
        <f>_xlfn.XLOOKUP(D3610,거래처!B:B,거래처!D:D," ")</f>
        <v>183-28-00686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4931</v>
      </c>
    </row>
    <row r="3611" spans="1:18">
      <c r="A3611" s="263">
        <v>3610</v>
      </c>
      <c r="B3611" s="58">
        <v>87</v>
      </c>
      <c r="C3611" s="256">
        <v>46126</v>
      </c>
      <c r="D3611" s="282" t="s">
        <v>1620</v>
      </c>
      <c r="E3611" s="261">
        <f>_xlfn.XLOOKUP(D3611,거래처!B:B,거래처!D:D," ")</f>
        <v>0</v>
      </c>
      <c r="F3611" s="284" t="s">
        <v>4935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8">
      <c r="A3612" s="263">
        <v>3611</v>
      </c>
      <c r="C3612" s="256">
        <v>46126</v>
      </c>
      <c r="D3612" s="282" t="s">
        <v>972</v>
      </c>
      <c r="E3612" s="261" t="str">
        <f>_xlfn.XLOOKUP(D3612,거래처!B:B,거래처!D:D," ")</f>
        <v>863-26-00658</v>
      </c>
      <c r="G3612" s="282" t="s">
        <v>3968</v>
      </c>
      <c r="N3612" s="257">
        <v>-730000</v>
      </c>
      <c r="R3612" t="s">
        <v>6125</v>
      </c>
    </row>
    <row r="3613" spans="1:18">
      <c r="A3613" s="263">
        <v>3612</v>
      </c>
      <c r="C3613" s="256">
        <v>46126</v>
      </c>
      <c r="D3613" s="282" t="s">
        <v>4915</v>
      </c>
      <c r="E3613" s="261" t="str">
        <f>_xlfn.XLOOKUP(D3613,거래처!B:B,거래처!D:D," ")</f>
        <v>227-18-35303</v>
      </c>
      <c r="G3613" s="282" t="s">
        <v>4936</v>
      </c>
      <c r="N3613" s="257">
        <v>-1200000</v>
      </c>
      <c r="R3613" t="s">
        <v>6125</v>
      </c>
    </row>
    <row r="3614" spans="1:18">
      <c r="A3614" s="263">
        <v>3613</v>
      </c>
      <c r="B3614" s="58">
        <v>177</v>
      </c>
      <c r="C3614" s="256">
        <v>46126</v>
      </c>
      <c r="D3614" s="282" t="s">
        <v>3124</v>
      </c>
      <c r="E3614" s="261" t="str">
        <f>_xlfn.XLOOKUP(D3614,거래처!B:B,거래처!D:D," ")</f>
        <v>444-37-00623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8">
      <c r="A3615" s="263">
        <v>3614</v>
      </c>
      <c r="C3615" s="256">
        <v>46126</v>
      </c>
      <c r="D3615" s="282" t="s">
        <v>3124</v>
      </c>
      <c r="E3615" s="261" t="str">
        <f>_xlfn.XLOOKUP(D3615,거래처!B:B,거래처!D:D," ")</f>
        <v>444-37-00623</v>
      </c>
      <c r="G3615" s="282" t="s">
        <v>3124</v>
      </c>
      <c r="N3615" s="257">
        <v>-120000</v>
      </c>
      <c r="R3615" t="s">
        <v>6125</v>
      </c>
    </row>
    <row r="3616" spans="1:18">
      <c r="A3616" s="263">
        <v>3615</v>
      </c>
      <c r="B3616" s="58">
        <v>30</v>
      </c>
      <c r="C3616" s="256">
        <v>46127</v>
      </c>
      <c r="D3616" s="282" t="s">
        <v>1525</v>
      </c>
      <c r="E3616" s="261" t="str">
        <f>_xlfn.XLOOKUP(D3616,거래처!B:B,거래처!D:D," ")</f>
        <v>196-87-02353</v>
      </c>
      <c r="F3616" s="284" t="s">
        <v>4938</v>
      </c>
      <c r="G3616" s="282" t="s">
        <v>4938</v>
      </c>
      <c r="H3616" s="261" t="s">
        <v>4938</v>
      </c>
      <c r="J3616" s="261">
        <v>1</v>
      </c>
    </row>
    <row r="3617" spans="1:18">
      <c r="A3617" s="263">
        <v>3616</v>
      </c>
      <c r="B3617" s="58">
        <v>131</v>
      </c>
      <c r="C3617" s="256">
        <v>46127</v>
      </c>
      <c r="D3617" s="282" t="s">
        <v>1525</v>
      </c>
      <c r="E3617" s="261" t="str">
        <f>_xlfn.XLOOKUP(D3617,거래처!B:B,거래처!D:D," ")</f>
        <v>196-87-02353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8">
      <c r="A3618" s="263">
        <v>3617</v>
      </c>
      <c r="B3618" s="58">
        <v>178</v>
      </c>
      <c r="C3618" s="256">
        <v>46127</v>
      </c>
      <c r="D3618" s="282" t="s">
        <v>2818</v>
      </c>
      <c r="E3618" s="261" t="str">
        <f>_xlfn.XLOOKUP(D3618,거래처!B:B,거래처!D:D," ")</f>
        <v>304-01-59400</v>
      </c>
      <c r="F3618" s="284" t="s">
        <v>4940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4941</v>
      </c>
      <c r="P3618" s="282" t="s">
        <v>4942</v>
      </c>
    </row>
    <row r="3619" spans="1:18">
      <c r="A3619" s="263">
        <v>3618</v>
      </c>
      <c r="B3619" s="58">
        <v>148</v>
      </c>
      <c r="C3619" s="256">
        <v>46127</v>
      </c>
      <c r="D3619" s="282" t="s">
        <v>3124</v>
      </c>
      <c r="E3619" s="261" t="str">
        <f>_xlfn.XLOOKUP(D3619,거래처!B:B,거래처!D:D," ")</f>
        <v>444-37-00623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8">
      <c r="A3620" s="263">
        <v>3619</v>
      </c>
      <c r="B3620" s="58">
        <v>89</v>
      </c>
      <c r="C3620" s="256">
        <v>46127</v>
      </c>
      <c r="D3620" s="285" t="s">
        <v>1425</v>
      </c>
      <c r="E3620" s="261" t="str">
        <f>_xlfn.XLOOKUP(D3620,거래처!B:B,거래처!D:D," ")</f>
        <v>324-46-00336</v>
      </c>
      <c r="F3620" s="284" t="s">
        <v>4945</v>
      </c>
      <c r="G3620" s="282" t="s">
        <v>1184</v>
      </c>
      <c r="H3620" s="261" t="s">
        <v>4945</v>
      </c>
      <c r="I3620" s="257">
        <v>1300000</v>
      </c>
      <c r="J3620" s="261">
        <v>1</v>
      </c>
      <c r="M3620" s="257">
        <v>1300000</v>
      </c>
      <c r="O3620" s="257" t="s">
        <v>4946</v>
      </c>
    </row>
    <row r="3621" spans="1:18">
      <c r="A3621" s="263">
        <v>3620</v>
      </c>
      <c r="B3621" s="58">
        <v>11</v>
      </c>
      <c r="C3621" s="256">
        <v>46127</v>
      </c>
      <c r="D3621" s="282" t="s">
        <v>4959</v>
      </c>
      <c r="E3621" s="261" t="str">
        <f>_xlfn.XLOOKUP(D3621,거래처!B:B,거래처!D:D," ")</f>
        <v>504-13-11275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4948</v>
      </c>
    </row>
    <row r="3622" spans="1:18">
      <c r="A3622" s="263">
        <v>3621</v>
      </c>
      <c r="B3622" s="58">
        <v>104</v>
      </c>
      <c r="C3622" s="256">
        <v>46127</v>
      </c>
      <c r="D3622" s="282" t="s">
        <v>4959</v>
      </c>
      <c r="E3622" s="261" t="str">
        <f>_xlfn.XLOOKUP(D3622,거래처!B:B,거래처!D:D," ")</f>
        <v>504-13-11275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4948</v>
      </c>
    </row>
    <row r="3623" spans="1:18">
      <c r="A3623" s="263">
        <v>3622</v>
      </c>
      <c r="B3623" s="58">
        <v>66</v>
      </c>
      <c r="C3623" s="256">
        <v>46127</v>
      </c>
      <c r="D3623" s="282" t="s">
        <v>4959</v>
      </c>
      <c r="E3623" s="261" t="str">
        <f>_xlfn.XLOOKUP(D3623,거래처!B:B,거래처!D:D," ")</f>
        <v>504-13-11275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4948</v>
      </c>
    </row>
    <row r="3624" spans="1:18">
      <c r="A3624" s="263">
        <v>3623</v>
      </c>
      <c r="B3624" s="58">
        <v>11</v>
      </c>
      <c r="C3624" s="256">
        <v>46127</v>
      </c>
      <c r="D3624" s="282" t="s">
        <v>2203</v>
      </c>
      <c r="E3624" s="261" t="str">
        <f>_xlfn.XLOOKUP(D3624,거래처!B:B,거래처!D:D," ")</f>
        <v>669-06-02978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4950</v>
      </c>
      <c r="P3624" s="282" t="s">
        <v>4951</v>
      </c>
    </row>
    <row r="3625" spans="1:18">
      <c r="A3625" s="263">
        <v>3624</v>
      </c>
      <c r="B3625" s="58">
        <v>13</v>
      </c>
      <c r="C3625" s="256">
        <v>46127</v>
      </c>
      <c r="D3625" s="282" t="s">
        <v>2050</v>
      </c>
      <c r="E3625" s="261" t="str">
        <f>_xlfn.XLOOKUP(D3625,거래처!B:B,거래처!D:D," ")</f>
        <v>306-28-58326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4953</v>
      </c>
      <c r="P3625" s="282" t="s">
        <v>4954</v>
      </c>
    </row>
    <row r="3626" spans="1:18">
      <c r="A3626" s="263">
        <v>3625</v>
      </c>
      <c r="B3626" s="58">
        <v>179</v>
      </c>
      <c r="C3626" s="256">
        <v>46127</v>
      </c>
      <c r="D3626" s="282" t="s">
        <v>2403</v>
      </c>
      <c r="E3626" s="261" t="str">
        <f>_xlfn.XLOOKUP(D3626,거래처!B:B,거래처!D:D," ")</f>
        <v>114-28-00870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8">
      <c r="A3627" s="263">
        <v>3626</v>
      </c>
      <c r="C3627" s="256">
        <v>46127</v>
      </c>
      <c r="D3627" s="282" t="s">
        <v>2264</v>
      </c>
      <c r="E3627" s="261" t="str">
        <f>_xlfn.XLOOKUP(D3627,거래처!B:B,거래처!D:D," ")</f>
        <v>183-28-00686</v>
      </c>
      <c r="G3627" s="282" t="s">
        <v>4957</v>
      </c>
      <c r="N3627" s="257">
        <v>-1300000</v>
      </c>
      <c r="R3627" t="s">
        <v>6125</v>
      </c>
    </row>
    <row r="3628" spans="1:18">
      <c r="A3628" s="263">
        <v>3627</v>
      </c>
      <c r="C3628" s="256">
        <v>46127</v>
      </c>
      <c r="D3628" s="282" t="s">
        <v>2203</v>
      </c>
      <c r="E3628" s="261" t="str">
        <f>_xlfn.XLOOKUP(D3628,거래처!B:B,거래처!D:D," ")</f>
        <v>669-06-02978</v>
      </c>
      <c r="G3628" s="282" t="s">
        <v>3941</v>
      </c>
      <c r="N3628" s="257">
        <v>-1200000</v>
      </c>
      <c r="R3628" t="s">
        <v>6125</v>
      </c>
    </row>
    <row r="3629" spans="1:18">
      <c r="A3629" s="263">
        <v>3628</v>
      </c>
      <c r="C3629" s="256">
        <v>46127</v>
      </c>
      <c r="D3629" s="282" t="s">
        <v>2403</v>
      </c>
      <c r="E3629" s="261" t="str">
        <f>_xlfn.XLOOKUP(D3629,거래처!B:B,거래처!D:D," ")</f>
        <v>114-28-00870</v>
      </c>
      <c r="G3629" s="282" t="s">
        <v>4567</v>
      </c>
      <c r="N3629" s="257">
        <v>-220000</v>
      </c>
      <c r="R3629" t="s">
        <v>6125</v>
      </c>
    </row>
    <row r="3630" spans="1:18">
      <c r="A3630" s="263">
        <v>3629</v>
      </c>
      <c r="C3630" s="256">
        <v>46127</v>
      </c>
      <c r="D3630" s="282" t="s">
        <v>1620</v>
      </c>
      <c r="E3630" s="261">
        <f>_xlfn.XLOOKUP(D3630,거래처!B:B,거래처!D:D," ")</f>
        <v>0</v>
      </c>
      <c r="G3630" s="282" t="s">
        <v>1620</v>
      </c>
      <c r="N3630" s="257">
        <v>-1600000</v>
      </c>
      <c r="R3630" t="s">
        <v>6125</v>
      </c>
    </row>
    <row r="3631" spans="1:18">
      <c r="A3631" s="263">
        <v>3630</v>
      </c>
      <c r="C3631" s="256">
        <v>46127</v>
      </c>
      <c r="D3631" s="282" t="s">
        <v>3855</v>
      </c>
      <c r="E3631" s="261" t="str">
        <f>_xlfn.XLOOKUP(D3631,거래처!B:B,거래처!D:D," ")</f>
        <v>501-27-91957</v>
      </c>
      <c r="G3631" s="282" t="s">
        <v>4960</v>
      </c>
      <c r="N3631" s="257">
        <v>-1700000</v>
      </c>
      <c r="R3631" t="s">
        <v>6125</v>
      </c>
    </row>
    <row r="3632" spans="1:18">
      <c r="A3632" s="263">
        <v>3631</v>
      </c>
      <c r="B3632" s="58">
        <v>185</v>
      </c>
      <c r="C3632" s="256">
        <v>46128</v>
      </c>
      <c r="D3632" s="282" t="s">
        <v>1966</v>
      </c>
      <c r="E3632" s="261">
        <f>_xlfn.XLOOKUP(D3632,거래처!B:B,거래처!D:D," ")</f>
        <v>0</v>
      </c>
      <c r="F3632" s="284" t="s">
        <v>4970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8">
      <c r="A3633" s="263">
        <v>3632</v>
      </c>
      <c r="B3633" s="58">
        <v>65</v>
      </c>
      <c r="C3633" s="256">
        <v>46128</v>
      </c>
      <c r="D3633" s="282" t="s">
        <v>1966</v>
      </c>
      <c r="E3633" s="261">
        <f>_xlfn.XLOOKUP(D3633,거래처!B:B,거래처!D:D," ")</f>
        <v>0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8">
      <c r="A3634" s="263">
        <v>3633</v>
      </c>
      <c r="C3634" s="256">
        <v>46128</v>
      </c>
      <c r="D3634" s="282" t="s">
        <v>3377</v>
      </c>
      <c r="E3634" s="261">
        <f>_xlfn.XLOOKUP(D3634,거래처!B:B,거래처!D:D," ")</f>
        <v>0</v>
      </c>
      <c r="G3634" s="282" t="s">
        <v>3377</v>
      </c>
      <c r="N3634" s="257">
        <v>-1000000</v>
      </c>
      <c r="R3634" t="s">
        <v>6125</v>
      </c>
    </row>
    <row r="3635" spans="1:18">
      <c r="A3635" s="263">
        <v>3634</v>
      </c>
      <c r="B3635" s="58">
        <v>65</v>
      </c>
      <c r="C3635" s="256">
        <v>46128</v>
      </c>
      <c r="D3635" s="282" t="s">
        <v>4974</v>
      </c>
      <c r="E3635" s="261" t="str">
        <f>_xlfn.XLOOKUP(D3635,거래처!B:B,거래처!D:D," ")</f>
        <v>222-14-54573</v>
      </c>
      <c r="F3635" s="284" t="s">
        <v>4975</v>
      </c>
      <c r="G3635" s="284" t="s">
        <v>4975</v>
      </c>
      <c r="H3635" s="284" t="s">
        <v>4975</v>
      </c>
      <c r="I3635" s="257">
        <v>1000000</v>
      </c>
      <c r="J3635" s="261">
        <v>1</v>
      </c>
      <c r="M3635" s="257">
        <v>1000000</v>
      </c>
      <c r="P3635" s="282" t="s">
        <v>4976</v>
      </c>
    </row>
    <row r="3636" spans="1:18">
      <c r="A3636" s="263">
        <v>3635</v>
      </c>
      <c r="B3636" s="58">
        <v>77</v>
      </c>
      <c r="C3636" s="256">
        <v>46128</v>
      </c>
      <c r="D3636" s="282" t="s">
        <v>2925</v>
      </c>
      <c r="E3636" s="261" t="str">
        <f>_xlfn.XLOOKUP(D3636,거래처!B:B,거래처!D:D," ")</f>
        <v>402-23-16615</v>
      </c>
      <c r="F3636" s="284" t="s">
        <v>4654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4977</v>
      </c>
      <c r="P3636" s="282" t="s">
        <v>4978</v>
      </c>
    </row>
    <row r="3637" spans="1:18">
      <c r="A3637" s="263">
        <v>3636</v>
      </c>
      <c r="B3637" s="58">
        <v>129</v>
      </c>
      <c r="C3637" s="256">
        <v>46128</v>
      </c>
      <c r="D3637" s="282" t="s">
        <v>2925</v>
      </c>
      <c r="E3637" s="261" t="str">
        <f>_xlfn.XLOOKUP(D3637,거래처!B:B,거래처!D:D," ")</f>
        <v>402-23-16615</v>
      </c>
      <c r="G3637" s="282" t="s">
        <v>4979</v>
      </c>
      <c r="I3637" s="257">
        <v>150000</v>
      </c>
      <c r="J3637" s="261">
        <v>1</v>
      </c>
      <c r="M3637" s="257">
        <v>150000</v>
      </c>
      <c r="O3637" s="257" t="s">
        <v>4977</v>
      </c>
      <c r="P3637" s="257" t="s">
        <v>4978</v>
      </c>
    </row>
    <row r="3638" spans="1:18">
      <c r="A3638" s="263">
        <v>3637</v>
      </c>
      <c r="B3638" s="58">
        <v>77</v>
      </c>
      <c r="C3638" s="256">
        <v>46128</v>
      </c>
      <c r="D3638" s="282" t="s">
        <v>999</v>
      </c>
      <c r="E3638" s="261" t="str">
        <f>_xlfn.XLOOKUP(D3638,거래처!B:B,거래처!D:D," ")</f>
        <v>504-13-11275</v>
      </c>
      <c r="F3638" s="284" t="s">
        <v>4654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4981</v>
      </c>
    </row>
    <row r="3639" spans="1:18">
      <c r="A3639" s="263">
        <v>3638</v>
      </c>
      <c r="C3639" s="256">
        <v>46128</v>
      </c>
      <c r="D3639" s="282" t="s">
        <v>2673</v>
      </c>
      <c r="E3639" s="261" t="str">
        <f>_xlfn.XLOOKUP(D3639,거래처!B:B,거래처!D:D," ")</f>
        <v>414-08-92495</v>
      </c>
      <c r="G3639" s="282" t="s">
        <v>2673</v>
      </c>
      <c r="N3639" s="257">
        <v>-440000</v>
      </c>
      <c r="R3639" t="s">
        <v>6125</v>
      </c>
    </row>
    <row r="3640" spans="1:18">
      <c r="A3640" s="263">
        <v>3639</v>
      </c>
      <c r="B3640" s="58">
        <v>186</v>
      </c>
      <c r="C3640" s="256">
        <v>46129</v>
      </c>
      <c r="D3640" s="282" t="s">
        <v>3124</v>
      </c>
      <c r="E3640" s="261" t="str">
        <f>_xlfn.XLOOKUP(D3640,거래처!B:B,거래처!D:D," ")</f>
        <v>444-37-00623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4984</v>
      </c>
      <c r="P3640" s="282">
        <v>79308960722</v>
      </c>
    </row>
    <row r="3641" spans="1:18">
      <c r="A3641" s="263">
        <v>3640</v>
      </c>
      <c r="B3641" s="58">
        <v>12</v>
      </c>
      <c r="C3641" s="256">
        <v>46129</v>
      </c>
      <c r="D3641" s="282" t="s">
        <v>1802</v>
      </c>
      <c r="E3641" s="261" t="str">
        <f>_xlfn.XLOOKUP(D3641,거래처!B:B,거래처!D:D," ")</f>
        <v>514-13-78458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8">
      <c r="A3642" s="263">
        <v>3641</v>
      </c>
      <c r="B3642" s="58">
        <v>104</v>
      </c>
      <c r="C3642" s="256">
        <v>46129</v>
      </c>
      <c r="D3642" s="282" t="s">
        <v>1802</v>
      </c>
      <c r="E3642" s="261" t="str">
        <f>_xlfn.XLOOKUP(D3642,거래처!B:B,거래처!D:D," ")</f>
        <v>514-13-78458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8">
      <c r="A3643" s="263">
        <v>3642</v>
      </c>
      <c r="B3643" s="58">
        <v>187</v>
      </c>
      <c r="C3643" s="256">
        <v>46129</v>
      </c>
      <c r="D3643" s="282" t="s">
        <v>1680</v>
      </c>
      <c r="E3643" s="261" t="str">
        <f>_xlfn.XLOOKUP(D3643,거래처!B:B,거래처!D:D," ")</f>
        <v>848-34-00917</v>
      </c>
      <c r="F3643" s="284" t="s">
        <v>4987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4988</v>
      </c>
    </row>
    <row r="3644" spans="1:18">
      <c r="A3644" s="263">
        <v>3643</v>
      </c>
      <c r="B3644" s="58">
        <v>65</v>
      </c>
      <c r="C3644" s="256">
        <v>46129</v>
      </c>
      <c r="D3644" s="282" t="s">
        <v>1680</v>
      </c>
      <c r="E3644" s="261" t="str">
        <f>_xlfn.XLOOKUP(D3644,거래처!B:B,거래처!D:D," ")</f>
        <v>848-34-00917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4988</v>
      </c>
      <c r="P3644" s="282" t="s">
        <v>4263</v>
      </c>
    </row>
    <row r="3645" spans="1:18">
      <c r="A3645" s="263">
        <v>3644</v>
      </c>
      <c r="B3645" s="58">
        <v>160</v>
      </c>
      <c r="C3645" s="256">
        <v>46129</v>
      </c>
      <c r="D3645" s="282" t="s">
        <v>2788</v>
      </c>
      <c r="E3645" s="261" t="str">
        <f>_xlfn.XLOOKUP(D3645,거래처!B:B,거래처!D:D," ")</f>
        <v>303-10-87695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8">
      <c r="A3646" s="263">
        <v>3645</v>
      </c>
      <c r="C3646" s="256">
        <v>46129</v>
      </c>
      <c r="D3646" s="282" t="s">
        <v>4270</v>
      </c>
      <c r="E3646" s="261">
        <f>_xlfn.XLOOKUP(D3646,거래처!B:B,거래처!D:D," ")</f>
        <v>0</v>
      </c>
      <c r="G3646" s="282" t="s">
        <v>4991</v>
      </c>
      <c r="N3646" s="257">
        <v>-1600000</v>
      </c>
      <c r="R3646" t="s">
        <v>6125</v>
      </c>
    </row>
    <row r="3647" spans="1:18">
      <c r="A3647" s="263">
        <v>3646</v>
      </c>
      <c r="C3647" s="256">
        <v>46129</v>
      </c>
      <c r="D3647" s="282" t="s">
        <v>999</v>
      </c>
      <c r="E3647" s="261" t="str">
        <f>_xlfn.XLOOKUP(D3647,거래처!B:B,거래처!D:D," ")</f>
        <v>504-13-11275</v>
      </c>
      <c r="G3647" s="282" t="s">
        <v>999</v>
      </c>
      <c r="N3647" s="257">
        <v>-2780000</v>
      </c>
      <c r="R3647" t="s">
        <v>6125</v>
      </c>
    </row>
    <row r="3648" spans="1:18">
      <c r="A3648" s="263">
        <v>3647</v>
      </c>
      <c r="C3648" s="256">
        <v>46129</v>
      </c>
      <c r="D3648" s="282" t="s">
        <v>3874</v>
      </c>
      <c r="E3648" s="261" t="str">
        <f>_xlfn.XLOOKUP(D3648,거래처!B:B,거래처!D:D," ")</f>
        <v>502-03-26657</v>
      </c>
      <c r="G3648" s="282" t="s">
        <v>3874</v>
      </c>
      <c r="N3648" s="257">
        <v>-1650000</v>
      </c>
      <c r="R3648" t="s">
        <v>6125</v>
      </c>
    </row>
    <row r="3649" spans="1:23">
      <c r="A3649" s="263">
        <v>3648</v>
      </c>
      <c r="B3649" s="58">
        <v>13</v>
      </c>
      <c r="C3649" s="256">
        <v>46130</v>
      </c>
      <c r="D3649" s="282" t="s">
        <v>1769</v>
      </c>
      <c r="E3649" s="261" t="str">
        <f>_xlfn.XLOOKUP(D3649,거래처!B:B,거래처!D:D," ")</f>
        <v>861-88-00742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23">
      <c r="A3650" s="263">
        <v>3649</v>
      </c>
      <c r="C3650" s="256">
        <v>46130</v>
      </c>
      <c r="D3650" s="282" t="s">
        <v>1415</v>
      </c>
      <c r="E3650" s="261" t="str">
        <f>_xlfn.XLOOKUP(D3650,거래처!B:B,거래처!D:D," ")</f>
        <v>504-20-50427</v>
      </c>
      <c r="G3650" s="282" t="s">
        <v>4993</v>
      </c>
      <c r="N3650" s="257">
        <v>-400000</v>
      </c>
      <c r="R3650" t="s">
        <v>6125</v>
      </c>
    </row>
    <row r="3651" spans="1:23">
      <c r="A3651" s="263">
        <v>3650</v>
      </c>
      <c r="C3651" s="256">
        <v>46132</v>
      </c>
      <c r="D3651" s="282" t="s">
        <v>1802</v>
      </c>
      <c r="E3651" s="261" t="str">
        <f>_xlfn.XLOOKUP(D3651,거래처!B:B,거래처!D:D," ")</f>
        <v>514-13-78458</v>
      </c>
      <c r="G3651" s="282" t="s">
        <v>1802</v>
      </c>
      <c r="N3651" s="257">
        <v>-1550000</v>
      </c>
      <c r="R3651" t="s">
        <v>6125</v>
      </c>
    </row>
    <row r="3652" spans="1:23">
      <c r="A3652" s="263">
        <v>3651</v>
      </c>
      <c r="C3652" s="256">
        <v>46132</v>
      </c>
      <c r="D3652" s="282" t="s">
        <v>2818</v>
      </c>
      <c r="E3652" s="261" t="str">
        <f>_xlfn.XLOOKUP(D3652,거래처!B:B,거래처!D:D," ")</f>
        <v>304-01-59400</v>
      </c>
      <c r="G3652" s="282" t="s">
        <v>2818</v>
      </c>
      <c r="N3652" s="257">
        <v>-1600000</v>
      </c>
      <c r="R3652" t="s">
        <v>6125</v>
      </c>
    </row>
    <row r="3653" spans="1:23">
      <c r="A3653" s="263">
        <v>3652</v>
      </c>
      <c r="B3653" s="58">
        <v>90</v>
      </c>
      <c r="C3653" s="256">
        <v>46132</v>
      </c>
      <c r="D3653" s="282" t="s">
        <v>3875</v>
      </c>
      <c r="E3653" s="261" t="str">
        <f>_xlfn.XLOOKUP(D3653,거래처!B:B,거래처!D:D," ")</f>
        <v>472-15-00422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23">
      <c r="A3654" s="263">
        <v>3653</v>
      </c>
      <c r="B3654" s="58">
        <v>188</v>
      </c>
      <c r="C3654" s="256">
        <v>46132</v>
      </c>
      <c r="D3654" s="282" t="s">
        <v>1440</v>
      </c>
      <c r="E3654" s="261" t="str">
        <f>_xlfn.XLOOKUP(D3654,거래처!B:B,거래처!D:D," ")</f>
        <v>877-63-00588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23">
      <c r="A3655" s="263">
        <v>3654</v>
      </c>
      <c r="B3655" s="58">
        <v>94</v>
      </c>
      <c r="C3655" s="256">
        <v>46132</v>
      </c>
      <c r="D3655" s="282" t="s">
        <v>1966</v>
      </c>
      <c r="E3655" s="261">
        <f>_xlfn.XLOOKUP(D3655,거래처!B:B,거래처!D:D," ")</f>
        <v>0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23">
      <c r="A3656" s="263">
        <v>3655</v>
      </c>
      <c r="B3656" s="58">
        <v>14</v>
      </c>
      <c r="C3656" s="256">
        <v>46132</v>
      </c>
      <c r="D3656" s="282" t="s">
        <v>1825</v>
      </c>
      <c r="E3656" s="261" t="str">
        <f>_xlfn.XLOOKUP(D3656,거래처!B:B,거래처!D:D," ")</f>
        <v>585-08-00244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4999</v>
      </c>
      <c r="P3656" s="282" t="s">
        <v>5000</v>
      </c>
    </row>
    <row r="3657" spans="1:23">
      <c r="A3657" s="263">
        <v>3656</v>
      </c>
      <c r="B3657" s="58">
        <v>90</v>
      </c>
      <c r="C3657" s="256">
        <v>46132</v>
      </c>
      <c r="D3657" s="282" t="s">
        <v>1349</v>
      </c>
      <c r="E3657" s="261" t="str">
        <f>_xlfn.XLOOKUP(D3657,거래처!B:B,거래처!D:D," ")</f>
        <v>642-15-02067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23">
      <c r="A3658" s="263">
        <v>3657</v>
      </c>
      <c r="B3658" s="58">
        <v>15</v>
      </c>
      <c r="C3658" s="256">
        <v>46132</v>
      </c>
      <c r="D3658" s="282" t="s">
        <v>1465</v>
      </c>
      <c r="E3658" s="261" t="str">
        <f>_xlfn.XLOOKUP(D3658,거래처!B:B,거래처!D:D," ")</f>
        <v>502-24-19452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23">
      <c r="A3659" s="263">
        <v>3658</v>
      </c>
      <c r="B3659" s="58">
        <v>104</v>
      </c>
      <c r="C3659" s="256">
        <v>46132</v>
      </c>
      <c r="D3659" s="282" t="s">
        <v>1465</v>
      </c>
      <c r="E3659" s="261" t="str">
        <f>_xlfn.XLOOKUP(D3659,거래처!B:B,거래처!D:D," ")</f>
        <v>502-24-19452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  <c r="T3659">
        <v>248000</v>
      </c>
      <c r="V3659">
        <f>(100600+97400+50000)-V3662</f>
        <v>163650</v>
      </c>
      <c r="W3659">
        <f>V3659-84600</f>
        <v>79050</v>
      </c>
    </row>
    <row r="3660" spans="1:23">
      <c r="A3660" s="263">
        <v>3659</v>
      </c>
      <c r="C3660" s="256">
        <v>46132</v>
      </c>
      <c r="D3660" s="282" t="s">
        <v>1825</v>
      </c>
      <c r="E3660" s="261" t="str">
        <f>_xlfn.XLOOKUP(D3660,거래처!B:B,거래처!D:D," ")</f>
        <v>585-08-00244</v>
      </c>
      <c r="G3660" s="282" t="s">
        <v>1825</v>
      </c>
      <c r="N3660" s="257">
        <v>-1430000</v>
      </c>
      <c r="R3660" t="s">
        <v>6126</v>
      </c>
      <c r="T3660">
        <f>371350-287000</f>
        <v>84350</v>
      </c>
      <c r="V3660">
        <v>371350</v>
      </c>
    </row>
    <row r="3661" spans="1:23">
      <c r="A3661" s="263">
        <v>3660</v>
      </c>
      <c r="C3661" s="256">
        <v>46132</v>
      </c>
      <c r="D3661" s="282" t="s">
        <v>1966</v>
      </c>
      <c r="E3661" s="261">
        <f>_xlfn.XLOOKUP(D3661,거래처!B:B,거래처!D:D," ")</f>
        <v>0</v>
      </c>
      <c r="G3661" s="282" t="s">
        <v>3958</v>
      </c>
      <c r="N3661" s="257">
        <v>-1600000</v>
      </c>
      <c r="R3661" t="s">
        <v>6125</v>
      </c>
      <c r="V3661">
        <v>287000</v>
      </c>
    </row>
    <row r="3662" spans="1:23">
      <c r="A3662" s="263">
        <v>3661</v>
      </c>
      <c r="C3662" s="256">
        <v>46132</v>
      </c>
      <c r="D3662" s="282" t="s">
        <v>1425</v>
      </c>
      <c r="E3662" s="261" t="str">
        <f>_xlfn.XLOOKUP(D3662,거래처!B:B,거래처!D:D," ")</f>
        <v>324-46-00336</v>
      </c>
      <c r="G3662" s="282" t="s">
        <v>1425</v>
      </c>
      <c r="N3662" s="257">
        <v>-1300000</v>
      </c>
      <c r="R3662" t="s">
        <v>6125</v>
      </c>
      <c r="V3662">
        <f>V3660-V3661</f>
        <v>84350</v>
      </c>
    </row>
    <row r="3663" spans="1:23">
      <c r="A3663" s="263">
        <v>3662</v>
      </c>
      <c r="C3663" s="256">
        <v>46132</v>
      </c>
      <c r="D3663" s="282" t="s">
        <v>3124</v>
      </c>
      <c r="E3663" s="261" t="str">
        <f>_xlfn.XLOOKUP(D3663,거래처!B:B,거래처!D:D," ")</f>
        <v>444-37-00623</v>
      </c>
      <c r="G3663" s="282" t="s">
        <v>3124</v>
      </c>
      <c r="N3663" s="257">
        <v>-1350000</v>
      </c>
      <c r="R3663" t="s">
        <v>6125</v>
      </c>
    </row>
    <row r="3664" spans="1:23">
      <c r="A3664" s="263">
        <v>3663</v>
      </c>
      <c r="C3664" s="256">
        <v>46133</v>
      </c>
      <c r="D3664" s="282" t="s">
        <v>1849</v>
      </c>
      <c r="E3664" s="261" t="str">
        <f>_xlfn.XLOOKUP(D3664,거래처!B:B,거래처!D:D," ")</f>
        <v>894-39-00502</v>
      </c>
      <c r="G3664" s="282" t="s">
        <v>1849</v>
      </c>
      <c r="N3664" s="257">
        <v>-2750000</v>
      </c>
      <c r="R3664" t="s">
        <v>6125</v>
      </c>
      <c r="T3664">
        <f>371000-287000</f>
        <v>84000</v>
      </c>
    </row>
    <row r="3665" spans="1:18">
      <c r="A3665" s="263">
        <v>3664</v>
      </c>
      <c r="C3665" s="256">
        <v>46133</v>
      </c>
      <c r="D3665" s="282" t="s">
        <v>1007</v>
      </c>
      <c r="E3665" s="261" t="str">
        <f>_xlfn.XLOOKUP(D3665,거래처!B:B,거래처!D:D," ")</f>
        <v>302-01-83388</v>
      </c>
      <c r="G3665" s="282" t="s">
        <v>1007</v>
      </c>
      <c r="N3665" s="257">
        <v>-4616000</v>
      </c>
      <c r="R3665" t="s">
        <v>6125</v>
      </c>
    </row>
    <row r="3666" spans="1:18">
      <c r="A3666" s="263">
        <v>3665</v>
      </c>
      <c r="C3666" s="256">
        <v>46133</v>
      </c>
      <c r="D3666" s="282" t="s">
        <v>1154</v>
      </c>
      <c r="E3666" s="261" t="str">
        <f>_xlfn.XLOOKUP(D3666,거래처!B:B,거래처!D:D," ")</f>
        <v>324-37-00464</v>
      </c>
      <c r="G3666" s="282" t="s">
        <v>1154</v>
      </c>
      <c r="N3666" s="257">
        <v>-715000</v>
      </c>
      <c r="R3666" t="s">
        <v>6125</v>
      </c>
    </row>
    <row r="3667" spans="1:18">
      <c r="A3667" s="263">
        <v>3666</v>
      </c>
      <c r="C3667" s="256">
        <v>46133</v>
      </c>
      <c r="D3667" s="282" t="s">
        <v>1525</v>
      </c>
      <c r="E3667" s="261" t="str">
        <f>_xlfn.XLOOKUP(D3667,거래처!B:B,거래처!D:D," ")</f>
        <v>196-87-02353</v>
      </c>
      <c r="G3667" s="282" t="s">
        <v>1525</v>
      </c>
      <c r="N3667" s="257">
        <v>-1940000</v>
      </c>
      <c r="R3667" t="s">
        <v>6125</v>
      </c>
    </row>
    <row r="3668" spans="1:18">
      <c r="A3668" s="263">
        <v>3667</v>
      </c>
      <c r="C3668" s="256">
        <v>46133</v>
      </c>
      <c r="D3668" s="282" t="s">
        <v>1440</v>
      </c>
      <c r="E3668" s="261" t="str">
        <f>_xlfn.XLOOKUP(D3668,거래처!B:B,거래처!D:D," ")</f>
        <v>877-63-00588</v>
      </c>
      <c r="G3668" s="282" t="s">
        <v>1440</v>
      </c>
      <c r="N3668" s="257">
        <v>-150000</v>
      </c>
      <c r="R3668" t="s">
        <v>6125</v>
      </c>
    </row>
    <row r="3669" spans="1:18">
      <c r="A3669" s="263">
        <v>3668</v>
      </c>
      <c r="B3669" s="58">
        <v>189</v>
      </c>
      <c r="C3669" s="256">
        <v>46133</v>
      </c>
      <c r="D3669" s="282" t="s">
        <v>2844</v>
      </c>
      <c r="E3669" s="261" t="str">
        <f>_xlfn.XLOOKUP(D3669,거래처!B:B,거래처!D:D," ")</f>
        <v>229-03-74690</v>
      </c>
      <c r="F3669" s="284" t="s">
        <v>5006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5007</v>
      </c>
    </row>
    <row r="3670" spans="1:18">
      <c r="A3670" s="263">
        <v>3669</v>
      </c>
      <c r="B3670" s="58">
        <v>13</v>
      </c>
      <c r="C3670" s="256">
        <v>46133</v>
      </c>
      <c r="D3670" s="282" t="s">
        <v>5029</v>
      </c>
      <c r="E3670" s="261" t="str">
        <f>_xlfn.XLOOKUP(D3670,거래처!B:B,거래처!D:D," ")</f>
        <v>409-41-96365</v>
      </c>
      <c r="F3670" s="284" t="s">
        <v>4194</v>
      </c>
      <c r="G3670" s="282" t="s">
        <v>5030</v>
      </c>
      <c r="H3670" s="261" t="s">
        <v>5031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5032</v>
      </c>
      <c r="P3670" s="282" t="s">
        <v>5033</v>
      </c>
    </row>
    <row r="3671" spans="1:18">
      <c r="A3671" s="263">
        <v>3670</v>
      </c>
      <c r="C3671" s="256">
        <v>46134</v>
      </c>
      <c r="D3671" s="282" t="s">
        <v>2675</v>
      </c>
      <c r="E3671" s="261" t="str">
        <f>_xlfn.XLOOKUP(D3671,거래처!B:B,거래처!D:D," ")</f>
        <v>204-09-46300</v>
      </c>
      <c r="G3671" s="282" t="s">
        <v>3625</v>
      </c>
      <c r="N3671" s="257">
        <v>-1300000</v>
      </c>
      <c r="R3671" t="s">
        <v>6125</v>
      </c>
    </row>
    <row r="3672" spans="1:18">
      <c r="A3672" s="263">
        <v>3671</v>
      </c>
      <c r="C3672" s="256">
        <v>46134</v>
      </c>
      <c r="D3672" s="282" t="s">
        <v>1769</v>
      </c>
      <c r="E3672" s="261" t="str">
        <f>_xlfn.XLOOKUP(D3672,거래처!B:B,거래처!D:D," ")</f>
        <v>861-88-00742</v>
      </c>
      <c r="G3672" s="282" t="s">
        <v>1769</v>
      </c>
      <c r="N3672" s="257">
        <v>-1430000</v>
      </c>
      <c r="R3672" t="s">
        <v>6125</v>
      </c>
    </row>
    <row r="3673" spans="1:18">
      <c r="A3673" s="263">
        <v>3672</v>
      </c>
      <c r="C3673" s="256">
        <v>46134</v>
      </c>
      <c r="D3673" s="282" t="s">
        <v>1010</v>
      </c>
      <c r="E3673" s="261" t="str">
        <f>_xlfn.XLOOKUP(D3673,거래처!B:B,거래처!D:D," ")</f>
        <v>488-12-01084</v>
      </c>
      <c r="G3673" s="282" t="s">
        <v>3785</v>
      </c>
      <c r="N3673" s="257">
        <v>-5550000</v>
      </c>
      <c r="R3673" t="s">
        <v>6125</v>
      </c>
    </row>
    <row r="3674" spans="1:18">
      <c r="A3674" s="263">
        <v>3673</v>
      </c>
      <c r="C3674" s="256">
        <v>46134</v>
      </c>
      <c r="D3674" s="282" t="s">
        <v>1349</v>
      </c>
      <c r="E3674" s="261" t="str">
        <f>_xlfn.XLOOKUP(D3674,거래처!B:B,거래처!D:D," ")</f>
        <v>642-15-02067</v>
      </c>
      <c r="G3674" s="282" t="s">
        <v>3953</v>
      </c>
      <c r="N3674" s="257">
        <v>-340000</v>
      </c>
      <c r="R3674" t="s">
        <v>6125</v>
      </c>
    </row>
    <row r="3675" spans="1:18">
      <c r="A3675" s="263">
        <v>3674</v>
      </c>
      <c r="B3675" s="58">
        <v>15</v>
      </c>
      <c r="C3675" s="256">
        <v>46134</v>
      </c>
      <c r="D3675" s="282" t="s">
        <v>4750</v>
      </c>
      <c r="E3675" s="261">
        <f>_xlfn.XLOOKUP(D3675,거래처!B:B,거래처!D:D," ")</f>
        <v>0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5010</v>
      </c>
      <c r="Q3675" s="282" t="s">
        <v>4196</v>
      </c>
    </row>
    <row r="3676" spans="1:18">
      <c r="A3676" s="263">
        <v>3675</v>
      </c>
      <c r="B3676" s="58">
        <v>104</v>
      </c>
      <c r="C3676" s="256">
        <v>46134</v>
      </c>
      <c r="D3676" s="282" t="s">
        <v>4750</v>
      </c>
      <c r="E3676" s="261">
        <f>_xlfn.XLOOKUP(D3676,거래처!B:B,거래처!D:D," ")</f>
        <v>0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5010</v>
      </c>
    </row>
    <row r="3677" spans="1:18">
      <c r="A3677" s="263">
        <v>3676</v>
      </c>
      <c r="B3677" s="58">
        <v>104</v>
      </c>
      <c r="C3677" s="256">
        <v>46134</v>
      </c>
      <c r="D3677" s="282" t="s">
        <v>1444</v>
      </c>
      <c r="E3677" s="261" t="str">
        <f>_xlfn.XLOOKUP(D3677,거래처!B:B,거래처!D:D," ")</f>
        <v>487-18-00463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8">
      <c r="A3678" s="263">
        <v>3677</v>
      </c>
      <c r="B3678" s="58">
        <v>94</v>
      </c>
      <c r="C3678" s="256">
        <v>46134</v>
      </c>
      <c r="D3678" s="282" t="s">
        <v>1010</v>
      </c>
      <c r="E3678" s="261" t="str">
        <f>_xlfn.XLOOKUP(D3678,거래처!B:B,거래처!D:D," ")</f>
        <v>488-12-01084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8">
      <c r="A3679" s="263">
        <v>3678</v>
      </c>
      <c r="B3679" s="58">
        <v>96</v>
      </c>
      <c r="C3679" s="256">
        <v>46134</v>
      </c>
      <c r="D3679" s="282" t="s">
        <v>1010</v>
      </c>
      <c r="E3679" s="261" t="str">
        <f>_xlfn.XLOOKUP(D3679,거래처!B:B,거래처!D:D," ")</f>
        <v>488-12-01084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8">
      <c r="A3680" s="263">
        <v>3679</v>
      </c>
      <c r="B3680" s="58">
        <v>174</v>
      </c>
      <c r="C3680" s="256">
        <v>46134</v>
      </c>
      <c r="D3680" s="282" t="s">
        <v>1010</v>
      </c>
      <c r="E3680" s="261" t="str">
        <f>_xlfn.XLOOKUP(D3680,거래처!B:B,거래처!D:D," ")</f>
        <v>488-12-01084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61">
        <f>_xlfn.XLOOKUP(D3681,거래처!B:B,거래처!D:D," ")</f>
        <v>0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61" t="str">
        <f>_xlfn.XLOOKUP(D3682,거래처!B:B,거래처!D:D," ")</f>
        <v>408-33-91630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5326</v>
      </c>
      <c r="E3683" s="261" t="str">
        <f>_xlfn.XLOOKUP(D3683,거래처!B:B,거래처!D:D," ")</f>
        <v>220-02-21340</v>
      </c>
      <c r="G3683" s="282" t="s">
        <v>5327</v>
      </c>
      <c r="H3683" s="261" t="s">
        <v>5328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61" t="str">
        <f>_xlfn.XLOOKUP(D3684,거래처!B:B,거래처!D:D," ")</f>
        <v>220-02-21340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E3685" s="261" t="str">
        <f>_xlfn.XLOOKUP(D3685,거래처!B:B,거래처!D:D," ")</f>
        <v>408-33-91630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E3686" s="261">
        <f>_xlfn.XLOOKUP(D3686,거래처!B:B,거래처!D:D," ")</f>
        <v>0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4750</v>
      </c>
      <c r="E3687" s="261">
        <f>_xlfn.XLOOKUP(D3687,거래처!B:B,거래처!D:D," ")</f>
        <v>0</v>
      </c>
      <c r="G3687" s="282" t="s">
        <v>5018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4771</v>
      </c>
      <c r="E3688" s="261" t="str">
        <f>_xlfn.XLOOKUP(D3688,거래처!B:B,거래처!D:D," ")</f>
        <v>222-14-54573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4771</v>
      </c>
      <c r="E3689" s="261" t="str">
        <f>_xlfn.XLOOKUP(D3689,거래처!B:B,거래처!D:D," ")</f>
        <v>222-14-54573</v>
      </c>
      <c r="G3689" s="282" t="s">
        <v>4771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5021</v>
      </c>
      <c r="E3690" s="261" t="str">
        <f>_xlfn.XLOOKUP(D3690,거래처!B:B,거래처!D:D," ")</f>
        <v>472-15-00422</v>
      </c>
      <c r="G3690" s="282" t="s">
        <v>5021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61">
        <f>_xlfn.XLOOKUP(D3691,거래처!B:B,거래처!D:D," ")</f>
        <v>0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4669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61">
        <f>_xlfn.XLOOKUP(D3692,거래처!B:B,거래처!D:D," ")</f>
        <v>0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61" t="str">
        <f>_xlfn.XLOOKUP(D3693,거래처!B:B,거래처!D:D," ")</f>
        <v>205-01-87593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61" t="str">
        <f>_xlfn.XLOOKUP(D3694,거래처!B:B,거래처!D:D," ")</f>
        <v>302-01-83388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61" t="str">
        <f>_xlfn.XLOOKUP(D3695,거래처!B:B,거래처!D:D," ")</f>
        <v>302-01-83388</v>
      </c>
      <c r="G3695" s="282" t="s">
        <v>5024</v>
      </c>
      <c r="H3695" s="261" t="s">
        <v>5025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61" t="str">
        <f>_xlfn.XLOOKUP(D3696,거래처!B:B,거래처!D:D," ")</f>
        <v>302-01-83388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61">
        <f>_xlfn.XLOOKUP(D3697,거래처!B:B,거래처!D:D," ")</f>
        <v>0</v>
      </c>
      <c r="F3697" s="284" t="s">
        <v>4654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5028</v>
      </c>
    </row>
    <row r="3698" spans="1:17">
      <c r="A3698" s="263">
        <v>3697</v>
      </c>
      <c r="C3698" s="256">
        <v>46135</v>
      </c>
      <c r="D3698" s="282" t="s">
        <v>3856</v>
      </c>
      <c r="E3698" s="261">
        <f>_xlfn.XLOOKUP(D3698,거래처!B:B,거래처!D:D," ")</f>
        <v>0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E3699" s="261" t="str">
        <f>_xlfn.XLOOKUP(D3699,거래처!B:B,거래처!D:D," ")</f>
        <v>409-41-96365</v>
      </c>
      <c r="G3699" s="282" t="s">
        <v>5034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E3700" s="261" t="str">
        <f>_xlfn.XLOOKUP(D3700,거래처!B:B,거래처!D:D," ")</f>
        <v>502-24-19452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61" t="str">
        <f>_xlfn.XLOOKUP(D3701,거래처!B:B,거래처!D:D," ")</f>
        <v>504-13-11275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5035</v>
      </c>
      <c r="P3701" s="282" t="s">
        <v>5036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61">
        <f>_xlfn.XLOOKUP(D3702,거래처!B:B,거래처!D:D," ")</f>
        <v>0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5038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61" t="str">
        <f>_xlfn.XLOOKUP(D3703,거래처!B:B,거래처!D:D," ")</f>
        <v>488-12-01084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4900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61" t="str">
        <f>_xlfn.XLOOKUP(D3704,거래처!B:B,거래처!D:D," ")</f>
        <v>848-34-00917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61" t="str">
        <f>_xlfn.XLOOKUP(D3705,거래처!B:B,거래처!D:D," ")</f>
        <v>514-13-78458</v>
      </c>
      <c r="G3705" s="282" t="s">
        <v>5042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5044</v>
      </c>
      <c r="E3706" s="261" t="str">
        <f>_xlfn.XLOOKUP(D3706,거래처!B:B,거래처!D:D," ")</f>
        <v>446-03-00298</v>
      </c>
      <c r="G3706" s="282" t="s">
        <v>4906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61" t="str">
        <f>_xlfn.XLOOKUP(D3707,거래처!B:B,거래처!D:D," ")</f>
        <v>402-23-16615</v>
      </c>
      <c r="F3707" s="284" t="s">
        <v>4654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5048</v>
      </c>
      <c r="P3707" s="282" t="s">
        <v>5049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61" t="str">
        <f>_xlfn.XLOOKUP(D3708,거래처!B:B,거래처!D:D," ")</f>
        <v>552-86-02615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5051</v>
      </c>
      <c r="P3708" s="282" t="s">
        <v>5052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61" t="str">
        <f>_xlfn.XLOOKUP(D3709,거래처!B:B,거래처!D:D," ")</f>
        <v>861-88-00742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5054</v>
      </c>
      <c r="P3709" s="282" t="s">
        <v>5055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61">
        <f>_xlfn.XLOOKUP(D3710,거래처!B:B,거래처!D:D," ")</f>
        <v>0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5057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61">
        <f>_xlfn.XLOOKUP(D3711,거래처!B:B,거래처!D:D," ")</f>
        <v>0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5057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61" t="str">
        <f>_xlfn.XLOOKUP(D3712,거래처!B:B,거래처!D:D," ")</f>
        <v>410-17-34118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61" t="str">
        <f>_xlfn.XLOOKUP(D3713,거래처!B:B,거래처!D:D," ")</f>
        <v>410-17-34118</v>
      </c>
      <c r="F3713" s="284" t="s">
        <v>5059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E3714" s="261" t="str">
        <f>_xlfn.XLOOKUP(D3714,거래처!B:B,거래처!D:D," ")</f>
        <v>848-34-00917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E3715" s="261" t="str">
        <f>_xlfn.XLOOKUP(D3715,거래처!B:B,거래처!D:D," ")</f>
        <v>306-28-58326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61" t="str">
        <f>_xlfn.XLOOKUP(D3716,거래처!B:B,거래처!D:D," ")</f>
        <v>881-07-00034</v>
      </c>
      <c r="F3716" s="284" t="s">
        <v>4654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61" t="str">
        <f>_xlfn.XLOOKUP(D3717,거래처!B:B,거래처!D:D," ")</f>
        <v>310-03-79763</v>
      </c>
      <c r="G3717" s="282" t="s">
        <v>4737</v>
      </c>
      <c r="H3717" s="261" t="s">
        <v>4738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61" t="str">
        <f>_xlfn.XLOOKUP(D3718,거래처!B:B,거래처!D:D," ")</f>
        <v>196-87-02353</v>
      </c>
      <c r="G3718" s="282" t="s">
        <v>5075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61">
        <f>_xlfn.XLOOKUP(D3719,거래처!B:B,거래처!D:D," ")</f>
        <v>0</v>
      </c>
      <c r="F3719" s="284" t="s">
        <v>5077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5078</v>
      </c>
      <c r="P3719" s="282" t="s">
        <v>5079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61">
        <f>_xlfn.XLOOKUP(D3720,거래처!B:B,거래처!D:D," ")</f>
        <v>0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5078</v>
      </c>
      <c r="P3720" s="257" t="s">
        <v>5079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61" t="str">
        <f>_xlfn.XLOOKUP(D3721,거래처!B:B,거래처!D:D," ")</f>
        <v>177-01-03420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5081</v>
      </c>
      <c r="P3721" s="282" t="s">
        <v>5082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61" t="str">
        <f>_xlfn.XLOOKUP(D3722,거래처!B:B,거래처!D:D," ")</f>
        <v>143-01-00546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E3723" s="261" t="str">
        <f>_xlfn.XLOOKUP(D3723,거래처!B:B,거래처!D:D," ")</f>
        <v>143-01-00546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E3724" s="261" t="str">
        <f>_xlfn.XLOOKUP(D3724,거래처!B:B,거래처!D:D," ")</f>
        <v>861-88-00742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E3725" s="261" t="str">
        <f>_xlfn.XLOOKUP(D3725,거래처!B:B,거래처!D:D," ")</f>
        <v>552-86-02615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E3726" s="261" t="str">
        <f>_xlfn.XLOOKUP(D3726,거래처!B:B,거래처!D:D," ")</f>
        <v>229-03-74690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5044</v>
      </c>
      <c r="E3727" s="261" t="str">
        <f>_xlfn.XLOOKUP(D3727,거래처!B:B,거래처!D:D," ")</f>
        <v>446-03-00298</v>
      </c>
      <c r="G3727" s="282" t="s">
        <v>5044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E3728" s="261" t="str">
        <f>_xlfn.XLOOKUP(D3728,거래처!B:B,거래처!D:D," ")</f>
        <v>514-13-78458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61">
        <f>_xlfn.XLOOKUP(D3729,거래처!B:B,거래처!D:D," ")</f>
        <v>0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61">
        <f>_xlfn.XLOOKUP(D3730,거래처!B:B,거래처!D:D," ")</f>
        <v>0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61">
        <f>_xlfn.XLOOKUP(D3731,거래처!B:B,거래처!D:D," ")</f>
        <v>0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61">
        <f>_xlfn.XLOOKUP(D3732,거래처!B:B,거래처!D:D," ")</f>
        <v>0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61" t="str">
        <f>_xlfn.XLOOKUP(D3733,거래처!B:B,거래처!D:D," ")</f>
        <v>302-01-83388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5098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61" t="str">
        <f>_xlfn.XLOOKUP(D3734,거래처!B:B,거래처!D:D," ")</f>
        <v>302-01-83388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5098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61" t="str">
        <f>_xlfn.XLOOKUP(D3735,거래처!B:B,거래처!D:D," ")</f>
        <v>302-01-83388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5098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61" t="str">
        <f>_xlfn.XLOOKUP(D3736,거래처!B:B,거래처!D:D," ")</f>
        <v>503-07-45581</v>
      </c>
      <c r="G3736" s="282" t="s">
        <v>5100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61" t="str">
        <f>_xlfn.XLOOKUP(D3737,거래처!B:B,거래처!D:D," ")</f>
        <v>503-07-45581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61" t="str">
        <f>_xlfn.XLOOKUP(D3738,거래처!B:B,거래처!D:D," ")</f>
        <v>138-01-48780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61" t="str">
        <f>_xlfn.XLOOKUP(D3739,거래처!B:B,거래처!D:D," ")</f>
        <v>302-01-83388</v>
      </c>
      <c r="G3739" s="282" t="s">
        <v>5104</v>
      </c>
      <c r="I3739" s="257">
        <v>1600000</v>
      </c>
      <c r="J3739" s="261">
        <v>1</v>
      </c>
      <c r="M3739" s="257">
        <v>1600000</v>
      </c>
      <c r="O3739" s="257" t="s">
        <v>5106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61" t="str">
        <f>_xlfn.XLOOKUP(D3740,거래처!B:B,거래처!D:D," ")</f>
        <v>302-01-83388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61" t="str">
        <f>_xlfn.XLOOKUP(D3741,거래처!B:B,거래처!D:D," ")</f>
        <v>302-01-83388</v>
      </c>
      <c r="G3741" s="282" t="s">
        <v>5105</v>
      </c>
      <c r="I3741" s="257">
        <v>100000</v>
      </c>
      <c r="J3741" s="261">
        <v>1</v>
      </c>
      <c r="M3741" s="257">
        <v>100000</v>
      </c>
      <c r="O3741" s="257" t="s">
        <v>5106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61" t="str">
        <f>_xlfn.XLOOKUP(D3742,거래처!B:B,거래처!D:D," ")</f>
        <v>302-01-83388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5106</v>
      </c>
      <c r="Q3742" s="282" t="s">
        <v>5108</v>
      </c>
    </row>
    <row r="3743" spans="1:17">
      <c r="A3743" s="263">
        <v>3742</v>
      </c>
      <c r="C3743" s="256">
        <v>46140</v>
      </c>
      <c r="D3743" s="282" t="s">
        <v>1004</v>
      </c>
      <c r="E3743" s="261" t="str">
        <f>_xlfn.XLOOKUP(D3743,거래처!B:B,거래처!D:D," ")</f>
        <v>310-03-79763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E3744" s="261" t="str">
        <f>_xlfn.XLOOKUP(D3744,거래처!B:B,거래처!D:D," ")</f>
        <v>138-01-48780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E3745" s="261" t="str">
        <f>_xlfn.XLOOKUP(D3745,거래처!B:B,거래처!D:D," ")</f>
        <v>881-07-00034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E3746" s="261" t="str">
        <f>_xlfn.XLOOKUP(D3746,거래처!B:B,거래처!D:D," ")</f>
        <v>205-01-87593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E3747" s="261">
        <f>_xlfn.XLOOKUP(D3747,거래처!B:B,거래처!D:D," ")</f>
        <v>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E3748" s="261" t="str">
        <f>_xlfn.XLOOKUP(D3748,거래처!B:B,거래처!D:D," ")</f>
        <v>418-04-41461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61" t="str">
        <f>_xlfn.XLOOKUP(D3749,거래처!B:B,거래처!D:D," ")</f>
        <v>487-18-00463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61" t="str">
        <f>_xlfn.XLOOKUP(D3750,거래처!B:B,거래처!D:D," ")</f>
        <v>487-18-00463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61" t="str">
        <f>_xlfn.XLOOKUP(D3751,거래처!B:B,거래처!D:D," ")</f>
        <v>487-18-00463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61" t="str">
        <f>_xlfn.XLOOKUP(D3752,거래처!B:B,거래처!D:D," ")</f>
        <v>487-18-00463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61" t="str">
        <f>_xlfn.XLOOKUP(D3753,거래처!B:B,거래처!D:D," ")</f>
        <v>487-18-00463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4900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61" t="str">
        <f>_xlfn.XLOOKUP(D3754,거래처!B:B,거래처!D:D," ")</f>
        <v>848-34-00917</v>
      </c>
      <c r="G3754" s="282" t="s">
        <v>5114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61" t="str">
        <f>_xlfn.XLOOKUP(D3755,거래처!B:B,거래처!D:D," ")</f>
        <v>138-01-48780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61" t="str">
        <f>_xlfn.XLOOKUP(D3756,거래처!B:B,거래처!D:D," ")</f>
        <v>104-86-61638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5249</v>
      </c>
      <c r="E3757" s="261" t="str">
        <f>_xlfn.XLOOKUP(D3757,거래처!B:B,거래처!D:D," ")</f>
        <v>104-86-61638</v>
      </c>
      <c r="F3757" s="284" t="s">
        <v>5250</v>
      </c>
      <c r="G3757" s="282" t="s">
        <v>5251</v>
      </c>
      <c r="H3757" s="261" t="s">
        <v>5252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61" t="str">
        <f>_xlfn.XLOOKUP(D3758,거래처!B:B,거래처!D:D," ")</f>
        <v>111-02-01171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61" t="str">
        <f>_xlfn.XLOOKUP(D3759,거래처!B:B,거래처!D:D," ")</f>
        <v>655-12-01549</v>
      </c>
      <c r="G3759" s="282" t="s">
        <v>4965</v>
      </c>
      <c r="H3759" s="261" t="s">
        <v>4966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61" t="str">
        <f>_xlfn.XLOOKUP(D3760,거래처!B:B,거래처!D:D," ")</f>
        <v>204-09-46300</v>
      </c>
      <c r="F3760" s="284" t="s">
        <v>4873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5121</v>
      </c>
    </row>
    <row r="3761" spans="1:17">
      <c r="A3761" s="263">
        <v>3760</v>
      </c>
      <c r="C3761" s="256">
        <v>46141</v>
      </c>
      <c r="D3761" s="282" t="s">
        <v>5123</v>
      </c>
      <c r="E3761" s="261" t="str">
        <f>_xlfn.XLOOKUP(D3761,거래처!B:B,거래처!D:D," ")</f>
        <v xml:space="preserve"> </v>
      </c>
      <c r="G3761" s="282" t="s">
        <v>5124</v>
      </c>
      <c r="H3761" s="261" t="s">
        <v>5125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5129</v>
      </c>
    </row>
    <row r="3762" spans="1:17">
      <c r="A3762" s="263">
        <v>3761</v>
      </c>
      <c r="C3762" s="256">
        <v>46141</v>
      </c>
      <c r="D3762" s="282" t="s">
        <v>5123</v>
      </c>
      <c r="E3762" s="261" t="str">
        <f>_xlfn.XLOOKUP(D3762,거래처!B:B,거래처!D:D," ")</f>
        <v xml:space="preserve"> </v>
      </c>
      <c r="G3762" s="282" t="s">
        <v>5126</v>
      </c>
      <c r="H3762" s="261" t="s">
        <v>5127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5128</v>
      </c>
    </row>
    <row r="3763" spans="1:17">
      <c r="A3763" s="263">
        <v>3762</v>
      </c>
      <c r="C3763" s="256">
        <v>46141</v>
      </c>
      <c r="D3763" s="282" t="s">
        <v>3705</v>
      </c>
      <c r="E3763" s="261" t="str">
        <f>_xlfn.XLOOKUP(D3763,거래처!B:B,거래처!D:D," ")</f>
        <v>111-02-01171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E3764" s="261" t="str">
        <f>_xlfn.XLOOKUP(D3764,거래처!B:B,거래처!D:D," ")</f>
        <v>503-07-45581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E3765" s="261" t="str">
        <f>_xlfn.XLOOKUP(D3765,거래처!B:B,거래처!D:D," ")</f>
        <v>487-18-00463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E3766" s="261" t="str">
        <f>_xlfn.XLOOKUP(D3766,거래처!B:B,거래처!D:D," ")</f>
        <v>505-03-80437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E3767" s="261" t="str">
        <f>_xlfn.XLOOKUP(D3767,거래처!B:B,거래처!D:D," ")</f>
        <v>848-34-00917</v>
      </c>
      <c r="G3767" s="282" t="s">
        <v>5130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61" t="str">
        <f>_xlfn.XLOOKUP(D3768,거래처!B:B,거래처!D:D," ")</f>
        <v>410-17-34118</v>
      </c>
      <c r="F3768" s="284" t="s">
        <v>5132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E3769" s="261" t="str">
        <f>_xlfn.XLOOKUP(D3769,거래처!B:B,거래처!D:D," ")</f>
        <v>138-01-48780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E3770" s="261" t="str">
        <f>_xlfn.XLOOKUP(D3770,거래처!B:B,거래처!D:D," ")</f>
        <v>562-03-01527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61" t="str">
        <f>_xlfn.XLOOKUP(D3771,거래처!B:B,거래처!D:D," ")</f>
        <v>138-01-48780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5137</v>
      </c>
      <c r="Q3771" s="282" t="s">
        <v>5140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5151</v>
      </c>
      <c r="E3772" s="261" t="str">
        <f>_xlfn.XLOOKUP(D3772,거래처!B:B,거래처!D:D," ")</f>
        <v>414-08-92495</v>
      </c>
      <c r="G3772" s="282" t="s">
        <v>5152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61" t="str">
        <f>_xlfn.XLOOKUP(D3773,거래처!B:B,거래처!D:D," ")</f>
        <v>177-01-03420</v>
      </c>
      <c r="F3773" s="284" t="s">
        <v>5142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5143</v>
      </c>
      <c r="P3773" s="282" t="s">
        <v>5144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61" t="str">
        <f>_xlfn.XLOOKUP(D3774,거래처!B:B,거래처!D:D," ")</f>
        <v>472-15-00422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61" t="str">
        <f>_xlfn.XLOOKUP(D3775,거래처!B:B,거래처!D:D," ")</f>
        <v>444-37-00623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E3776" s="261" t="str">
        <f>_xlfn.XLOOKUP(D3776,거래처!B:B,거래처!D:D," ")</f>
        <v>416-09-29452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E3777" s="261" t="str">
        <f>_xlfn.XLOOKUP(D3777,거래처!B:B,거래처!D:D," ")</f>
        <v>138-01-48780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E3778" s="261" t="str">
        <f>_xlfn.XLOOKUP(D3778,거래처!B:B,거래처!D:D," ")</f>
        <v>402-23-16615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E3779" s="261" t="str">
        <f>_xlfn.XLOOKUP(D3779,거래처!B:B,거래처!D:D," ")</f>
        <v>204-09-46300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E3780" s="261" t="str">
        <f>_xlfn.XLOOKUP(D3780,거래처!B:B,거래처!D:D," ")</f>
        <v>414-08-92495</v>
      </c>
      <c r="G3780" s="282" t="s">
        <v>5153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E3781" s="261">
        <f>_xlfn.XLOOKUP(D3781,거래처!B:B,거래처!D:D," ")</f>
        <v>0</v>
      </c>
      <c r="G3781" s="282" t="s">
        <v>1966</v>
      </c>
      <c r="N3781" s="257">
        <v>-650000</v>
      </c>
    </row>
    <row r="3782" spans="1:17" hidden="1">
      <c r="A3782" s="263">
        <v>3781</v>
      </c>
      <c r="C3782" s="256">
        <v>46143</v>
      </c>
      <c r="D3782" s="282" t="s">
        <v>1512</v>
      </c>
      <c r="E3782" s="261">
        <f>_xlfn.XLOOKUP(D3782,거래처!B:B,거래처!D:D," ")</f>
        <v>0</v>
      </c>
      <c r="G3782" s="282" t="s">
        <v>1512</v>
      </c>
      <c r="N3782" s="257">
        <v>-9600000</v>
      </c>
    </row>
    <row r="3783" spans="1:17" hidden="1">
      <c r="A3783" s="263">
        <v>3782</v>
      </c>
      <c r="B3783" s="58">
        <v>77</v>
      </c>
      <c r="C3783" s="256">
        <v>46143</v>
      </c>
      <c r="D3783" s="282" t="s">
        <v>1007</v>
      </c>
      <c r="E3783" s="261" t="str">
        <f>_xlfn.XLOOKUP(D3783,거래처!B:B,거래처!D:D," ")</f>
        <v>302-01-83388</v>
      </c>
      <c r="F3783" s="284" t="s">
        <v>4654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 hidden="1">
      <c r="A3784" s="263">
        <v>3783</v>
      </c>
      <c r="B3784" s="58">
        <v>94</v>
      </c>
      <c r="C3784" s="256">
        <v>46143</v>
      </c>
      <c r="D3784" s="282" t="s">
        <v>1007</v>
      </c>
      <c r="E3784" s="261" t="str">
        <f>_xlfn.XLOOKUP(D3784,거래처!B:B,거래처!D:D," ")</f>
        <v>302-01-83388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 hidden="1">
      <c r="A3785" s="263">
        <v>3784</v>
      </c>
      <c r="B3785" s="58">
        <v>96</v>
      </c>
      <c r="C3785" s="256">
        <v>46143</v>
      </c>
      <c r="D3785" s="282" t="s">
        <v>1007</v>
      </c>
      <c r="E3785" s="261" t="str">
        <f>_xlfn.XLOOKUP(D3785,거래처!B:B,거래처!D:D," ")</f>
        <v>302-01-83388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 hidden="1">
      <c r="A3786" s="263">
        <v>3785</v>
      </c>
      <c r="B3786" s="58">
        <v>49</v>
      </c>
      <c r="C3786" s="256">
        <v>46143</v>
      </c>
      <c r="D3786" s="282" t="s">
        <v>1007</v>
      </c>
      <c r="E3786" s="261" t="str">
        <f>_xlfn.XLOOKUP(D3786,거래처!B:B,거래처!D:D," ")</f>
        <v>302-01-83388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 hidden="1">
      <c r="A3787" s="263">
        <v>3786</v>
      </c>
      <c r="B3787" s="58">
        <v>174</v>
      </c>
      <c r="C3787" s="256">
        <v>46143</v>
      </c>
      <c r="D3787" s="282" t="s">
        <v>1007</v>
      </c>
      <c r="E3787" s="261" t="str">
        <f>_xlfn.XLOOKUP(D3787,거래처!B:B,거래처!D:D," ")</f>
        <v>302-01-83388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 hidden="1">
      <c r="A3788" s="263">
        <v>3787</v>
      </c>
      <c r="B3788" s="58">
        <v>175</v>
      </c>
      <c r="C3788" s="256">
        <v>46143</v>
      </c>
      <c r="D3788" s="282" t="s">
        <v>1007</v>
      </c>
      <c r="E3788" s="261" t="str">
        <f>_xlfn.XLOOKUP(D3788,거래처!B:B,거래처!D:D," ")</f>
        <v>302-01-83388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4900</v>
      </c>
    </row>
    <row r="3789" spans="1:17" hidden="1">
      <c r="A3789" s="263">
        <v>3788</v>
      </c>
      <c r="C3789" s="256">
        <v>46143</v>
      </c>
      <c r="D3789" s="282" t="s">
        <v>1370</v>
      </c>
      <c r="E3789" s="261" t="str">
        <f>_xlfn.XLOOKUP(D3789,거래처!B:B,거래처!D:D," ")</f>
        <v>177-01-03420</v>
      </c>
      <c r="G3789" s="282" t="s">
        <v>1370</v>
      </c>
      <c r="N3789" s="257">
        <v>-4430000</v>
      </c>
    </row>
    <row r="3790" spans="1:17" hidden="1">
      <c r="A3790" s="263">
        <v>3789</v>
      </c>
      <c r="B3790" s="58">
        <v>77</v>
      </c>
      <c r="C3790" s="256">
        <v>46144</v>
      </c>
      <c r="D3790" s="282" t="s">
        <v>1503</v>
      </c>
      <c r="E3790" s="261" t="str">
        <f>_xlfn.XLOOKUP(D3790,거래처!B:B,거래처!D:D," ")</f>
        <v>505-16-57561</v>
      </c>
      <c r="F3790" s="284" t="s">
        <v>4654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 hidden="1">
      <c r="A3791" s="263">
        <v>3790</v>
      </c>
      <c r="B3791" s="58">
        <v>117</v>
      </c>
      <c r="C3791" s="256">
        <v>46146</v>
      </c>
      <c r="D3791" s="282" t="s">
        <v>981</v>
      </c>
      <c r="E3791" s="261" t="str">
        <f>_xlfn.XLOOKUP(D3791,거래처!B:B,거래처!D:D," ")</f>
        <v>138-01-48780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 hidden="1">
      <c r="A3792" s="263">
        <v>3791</v>
      </c>
      <c r="B3792" s="58">
        <v>210</v>
      </c>
      <c r="C3792" s="256">
        <v>46146</v>
      </c>
      <c r="D3792" s="282" t="s">
        <v>981</v>
      </c>
      <c r="E3792" s="261" t="str">
        <f>_xlfn.XLOOKUP(D3792,거래처!B:B,거래처!D:D," ")</f>
        <v>138-01-48780</v>
      </c>
      <c r="F3792" s="284" t="s">
        <v>5241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 hidden="1">
      <c r="A3793" s="263">
        <v>3792</v>
      </c>
      <c r="B3793" s="58">
        <v>65</v>
      </c>
      <c r="C3793" s="256">
        <v>46146</v>
      </c>
      <c r="D3793" s="282" t="s">
        <v>981</v>
      </c>
      <c r="E3793" s="261" t="str">
        <f>_xlfn.XLOOKUP(D3793,거래처!B:B,거래처!D:D," ")</f>
        <v>138-01-48780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 hidden="1">
      <c r="A3794" s="263">
        <v>3793</v>
      </c>
      <c r="B3794" s="58">
        <v>206</v>
      </c>
      <c r="C3794" s="256">
        <v>46146</v>
      </c>
      <c r="D3794" s="282" t="s">
        <v>1007</v>
      </c>
      <c r="E3794" s="261" t="str">
        <f>_xlfn.XLOOKUP(D3794,거래처!B:B,거래처!D:D," ")</f>
        <v>302-01-83388</v>
      </c>
      <c r="G3794" s="282" t="s">
        <v>4965</v>
      </c>
      <c r="H3794" s="261" t="s">
        <v>4966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 hidden="1">
      <c r="A3795" s="263">
        <v>3794</v>
      </c>
      <c r="B3795" s="58">
        <v>211</v>
      </c>
      <c r="C3795" s="256">
        <v>46146</v>
      </c>
      <c r="D3795" s="282" t="s">
        <v>2673</v>
      </c>
      <c r="E3795" s="261" t="str">
        <f>_xlfn.XLOOKUP(D3795,거래처!B:B,거래처!D:D," ")</f>
        <v>414-08-92495</v>
      </c>
      <c r="F3795" s="284" t="s">
        <v>5246</v>
      </c>
      <c r="G3795" s="282" t="s">
        <v>5244</v>
      </c>
      <c r="H3795" s="261" t="s">
        <v>5245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 hidden="1">
      <c r="A3796" s="263">
        <v>3795</v>
      </c>
      <c r="B3796" s="58">
        <v>94</v>
      </c>
      <c r="C3796" s="256">
        <v>46146</v>
      </c>
      <c r="D3796" s="282" t="s">
        <v>2925</v>
      </c>
      <c r="E3796" s="261" t="str">
        <f>_xlfn.XLOOKUP(D3796,거래처!B:B,거래처!D:D," ")</f>
        <v>402-23-16615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 hidden="1">
      <c r="A3797" s="263">
        <v>3796</v>
      </c>
      <c r="B3797" s="58">
        <v>96</v>
      </c>
      <c r="C3797" s="256">
        <v>46146</v>
      </c>
      <c r="D3797" s="282" t="s">
        <v>2925</v>
      </c>
      <c r="E3797" s="261" t="str">
        <f>_xlfn.XLOOKUP(D3797,거래처!B:B,거래처!D:D," ")</f>
        <v>402-23-16615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 hidden="1">
      <c r="A3798" s="263">
        <v>3797</v>
      </c>
      <c r="B3798" s="58">
        <v>174</v>
      </c>
      <c r="C3798" s="256">
        <v>46146</v>
      </c>
      <c r="D3798" s="282" t="s">
        <v>2925</v>
      </c>
      <c r="E3798" s="261" t="str">
        <f>_xlfn.XLOOKUP(D3798,거래처!B:B,거래처!D:D," ")</f>
        <v>402-23-16615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 hidden="1">
      <c r="A3799" s="263">
        <v>3798</v>
      </c>
      <c r="C3799" s="256">
        <v>46147</v>
      </c>
      <c r="D3799" s="282" t="s">
        <v>1503</v>
      </c>
      <c r="E3799" s="261" t="str">
        <f>_xlfn.XLOOKUP(D3799,거래처!B:B,거래처!D:D," ")</f>
        <v>505-16-57561</v>
      </c>
      <c r="G3799" s="282" t="s">
        <v>2006</v>
      </c>
      <c r="N3799" s="257">
        <v>-1155000</v>
      </c>
    </row>
    <row r="3800" spans="1:17" hidden="1">
      <c r="A3800" s="263">
        <v>3799</v>
      </c>
      <c r="C3800" s="256">
        <v>46147</v>
      </c>
      <c r="D3800" s="282" t="s">
        <v>981</v>
      </c>
      <c r="E3800" s="261" t="str">
        <f>_xlfn.XLOOKUP(D3800,거래처!B:B,거래처!D:D," ")</f>
        <v>138-01-48780</v>
      </c>
      <c r="G3800" s="282" t="s">
        <v>981</v>
      </c>
      <c r="N3800" s="257">
        <v>-2970000</v>
      </c>
    </row>
    <row r="3801" spans="1:17" hidden="1">
      <c r="A3801" s="263">
        <v>3800</v>
      </c>
      <c r="C3801" s="256">
        <v>46147</v>
      </c>
      <c r="D3801" s="282" t="s">
        <v>1423</v>
      </c>
      <c r="E3801" s="261" t="str">
        <f>_xlfn.XLOOKUP(D3801,거래처!B:B,거래처!D:D," ")</f>
        <v>273-03-01573</v>
      </c>
      <c r="G3801" s="282" t="s">
        <v>1423</v>
      </c>
      <c r="N3801" s="257">
        <v>-1400000</v>
      </c>
    </row>
    <row r="3802" spans="1:17" hidden="1">
      <c r="A3802" s="263">
        <v>3801</v>
      </c>
      <c r="C3802" s="256">
        <v>46148</v>
      </c>
      <c r="D3802" s="282" t="s">
        <v>999</v>
      </c>
      <c r="E3802" s="261" t="str">
        <f>_xlfn.XLOOKUP(D3802,거래처!B:B,거래처!D:D," ")</f>
        <v>504-13-11275</v>
      </c>
      <c r="G3802" s="282" t="s">
        <v>999</v>
      </c>
      <c r="N3802" s="257">
        <v>-1600000</v>
      </c>
    </row>
    <row r="3803" spans="1:17" hidden="1">
      <c r="A3803" s="263">
        <v>3802</v>
      </c>
      <c r="C3803" s="256">
        <v>46146</v>
      </c>
      <c r="D3803" s="282" t="s">
        <v>3875</v>
      </c>
      <c r="E3803" s="261" t="str">
        <f>_xlfn.XLOOKUP(D3803,거래처!B:B,거래처!D:D," ")</f>
        <v>472-15-00422</v>
      </c>
      <c r="G3803" s="282" t="s">
        <v>4566</v>
      </c>
      <c r="N3803" s="257">
        <v>-150000</v>
      </c>
    </row>
    <row r="3804" spans="1:17" hidden="1">
      <c r="A3804" s="263">
        <v>3803</v>
      </c>
      <c r="B3804" s="58">
        <v>168</v>
      </c>
      <c r="C3804" s="256">
        <v>46148</v>
      </c>
      <c r="D3804" s="282" t="s">
        <v>1633</v>
      </c>
      <c r="E3804" s="261" t="str">
        <f>_xlfn.XLOOKUP(D3804,거래처!B:B,거래처!D:D," ")</f>
        <v>104-86-61638</v>
      </c>
      <c r="G3804" s="282" t="s">
        <v>4856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4858</v>
      </c>
    </row>
    <row r="3805" spans="1:17" hidden="1">
      <c r="A3805" s="263">
        <v>3804</v>
      </c>
      <c r="B3805" s="58">
        <v>10</v>
      </c>
      <c r="C3805" s="256">
        <v>46148</v>
      </c>
      <c r="D3805" s="282" t="s">
        <v>1512</v>
      </c>
      <c r="E3805" s="261">
        <f>_xlfn.XLOOKUP(D3805,거래처!B:B,거래처!D:D," ")</f>
        <v>0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5254</v>
      </c>
    </row>
    <row r="3806" spans="1:17" hidden="1">
      <c r="A3806" s="263">
        <v>3805</v>
      </c>
      <c r="B3806" s="58">
        <v>104</v>
      </c>
      <c r="C3806" s="256">
        <v>46148</v>
      </c>
      <c r="D3806" s="282" t="s">
        <v>1512</v>
      </c>
      <c r="E3806" s="261">
        <f>_xlfn.XLOOKUP(D3806,거래처!B:B,거래처!D:D," ")</f>
        <v>0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5254</v>
      </c>
    </row>
    <row r="3807" spans="1:17" hidden="1">
      <c r="A3807" s="263">
        <v>3806</v>
      </c>
      <c r="B3807" s="58">
        <v>90</v>
      </c>
      <c r="C3807" s="256">
        <v>46148</v>
      </c>
      <c r="D3807" s="282" t="s">
        <v>5256</v>
      </c>
      <c r="E3807" s="261" t="str">
        <f>_xlfn.XLOOKUP(D3807,거래처!B:B,거래처!D:D," ")</f>
        <v>583-55-00276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 hidden="1">
      <c r="A3808" s="263">
        <v>3807</v>
      </c>
      <c r="B3808" s="58">
        <v>186</v>
      </c>
      <c r="C3808" s="256">
        <v>46148</v>
      </c>
      <c r="D3808" s="282" t="s">
        <v>3109</v>
      </c>
      <c r="E3808" s="261" t="str">
        <f>_xlfn.XLOOKUP(D3808,거래처!B:B,거래처!D:D," ")</f>
        <v>409-41-96365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5260</v>
      </c>
      <c r="P3808" s="282" t="s">
        <v>5261</v>
      </c>
      <c r="Q3808" s="282">
        <v>245.233</v>
      </c>
    </row>
    <row r="3809" spans="1:17" hidden="1">
      <c r="A3809" s="263">
        <v>3808</v>
      </c>
      <c r="B3809" s="58">
        <v>12</v>
      </c>
      <c r="C3809" s="256">
        <v>46148</v>
      </c>
      <c r="D3809" s="282" t="s">
        <v>1209</v>
      </c>
      <c r="E3809" s="261" t="str">
        <f>_xlfn.XLOOKUP(D3809,거래처!B:B,거래처!D:D," ")</f>
        <v>502-23-76820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5263</v>
      </c>
      <c r="P3809" s="282" t="s">
        <v>5264</v>
      </c>
    </row>
    <row r="3810" spans="1:17" hidden="1">
      <c r="A3810" s="263">
        <v>3809</v>
      </c>
      <c r="B3810" s="58">
        <v>90</v>
      </c>
      <c r="C3810" s="256">
        <v>46148</v>
      </c>
      <c r="D3810" s="282" t="s">
        <v>999</v>
      </c>
      <c r="E3810" s="261" t="str">
        <f>_xlfn.XLOOKUP(D3810,거래처!B:B,거래처!D:D," ")</f>
        <v>504-13-11275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 hidden="1">
      <c r="A3811" s="263">
        <v>3810</v>
      </c>
      <c r="B3811" s="58">
        <v>133</v>
      </c>
      <c r="C3811" s="256">
        <v>46148</v>
      </c>
      <c r="D3811" s="282" t="s">
        <v>3084</v>
      </c>
      <c r="E3811" s="261" t="str">
        <f>_xlfn.XLOOKUP(D3811,거래처!B:B,거래처!D:D," ")</f>
        <v>606-34-50171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5267</v>
      </c>
    </row>
    <row r="3812" spans="1:17" hidden="1">
      <c r="A3812" s="263">
        <v>3811</v>
      </c>
      <c r="B3812" s="58">
        <v>212</v>
      </c>
      <c r="C3812" s="256">
        <v>46148</v>
      </c>
      <c r="D3812" s="282" t="s">
        <v>1512</v>
      </c>
      <c r="E3812" s="261">
        <f>_xlfn.XLOOKUP(D3812,거래처!B:B,거래처!D:D," ")</f>
        <v>0</v>
      </c>
      <c r="G3812" s="282" t="s">
        <v>5269</v>
      </c>
      <c r="I3812" s="257">
        <v>150000</v>
      </c>
      <c r="J3812" s="261">
        <v>1</v>
      </c>
      <c r="M3812" s="257">
        <v>150000</v>
      </c>
    </row>
    <row r="3813" spans="1:17" hidden="1">
      <c r="A3813" s="263">
        <v>3812</v>
      </c>
      <c r="C3813" s="256">
        <v>46148</v>
      </c>
      <c r="D3813" s="282" t="s">
        <v>1131</v>
      </c>
      <c r="E3813" s="261">
        <f>_xlfn.XLOOKUP(D3813,거래처!B:B,거래처!D:D," ")</f>
        <v>0</v>
      </c>
      <c r="G3813" s="282" t="s">
        <v>1131</v>
      </c>
      <c r="N3813" s="257">
        <v>-1320000</v>
      </c>
    </row>
    <row r="3814" spans="1:17" hidden="1">
      <c r="A3814" s="263">
        <v>3813</v>
      </c>
      <c r="C3814" s="256">
        <v>46148</v>
      </c>
      <c r="D3814" s="282" t="s">
        <v>1633</v>
      </c>
      <c r="E3814" s="261" t="str">
        <f>_xlfn.XLOOKUP(D3814,거래처!B:B,거래처!D:D," ")</f>
        <v>104-86-61638</v>
      </c>
      <c r="G3814" s="282" t="s">
        <v>1633</v>
      </c>
      <c r="N3814" s="257">
        <v>-1100000</v>
      </c>
    </row>
    <row r="3815" spans="1:17" hidden="1">
      <c r="A3815" s="263">
        <v>3814</v>
      </c>
      <c r="C3815" s="256">
        <v>46148</v>
      </c>
      <c r="D3815" s="282" t="s">
        <v>1762</v>
      </c>
      <c r="E3815" s="261" t="str">
        <f>_xlfn.XLOOKUP(D3815,거래처!B:B,거래처!D:D," ")</f>
        <v>410-17-34118</v>
      </c>
      <c r="G3815" s="282" t="s">
        <v>1762</v>
      </c>
      <c r="N3815" s="257">
        <v>-2310000</v>
      </c>
    </row>
    <row r="3816" spans="1:17" hidden="1">
      <c r="A3816" s="263">
        <v>3815</v>
      </c>
      <c r="C3816" s="256">
        <v>46148</v>
      </c>
      <c r="D3816" s="282" t="s">
        <v>5256</v>
      </c>
      <c r="E3816" s="261" t="str">
        <f>_xlfn.XLOOKUP(D3816,거래처!B:B,거래처!D:D," ")</f>
        <v>583-55-00276</v>
      </c>
      <c r="G3816" s="282" t="s">
        <v>5256</v>
      </c>
      <c r="N3816" s="257">
        <v>-200000</v>
      </c>
    </row>
    <row r="3817" spans="1:17" hidden="1">
      <c r="A3817" s="263">
        <v>3816</v>
      </c>
      <c r="C3817" s="256">
        <v>46149</v>
      </c>
      <c r="D3817" s="282" t="s">
        <v>1705</v>
      </c>
      <c r="E3817" s="261" t="str">
        <f>_xlfn.XLOOKUP(D3817,거래처!B:B,거래처!D:D," ")</f>
        <v>410-27-15314</v>
      </c>
      <c r="G3817" s="282" t="s">
        <v>1705</v>
      </c>
      <c r="N3817" s="257">
        <v>-3299000</v>
      </c>
    </row>
    <row r="3818" spans="1:17" hidden="1">
      <c r="A3818" s="263">
        <v>3817</v>
      </c>
      <c r="B3818" s="58">
        <v>213</v>
      </c>
      <c r="C3818" s="256">
        <v>46149</v>
      </c>
      <c r="D3818" s="282" t="s">
        <v>5271</v>
      </c>
      <c r="E3818" s="261" t="str">
        <f>_xlfn.XLOOKUP(D3818,거래처!B:B,거래처!D:D," ")</f>
        <v>133-08-86060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 hidden="1">
      <c r="A3819" s="263">
        <v>3818</v>
      </c>
      <c r="B3819" s="58">
        <v>13</v>
      </c>
      <c r="C3819" s="256">
        <v>46149</v>
      </c>
      <c r="D3819" s="282" t="s">
        <v>1370</v>
      </c>
      <c r="E3819" s="261" t="str">
        <f>_xlfn.XLOOKUP(D3819,거래처!B:B,거래처!D:D," ")</f>
        <v>177-01-03420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 hidden="1">
      <c r="A3820" s="263">
        <v>3819</v>
      </c>
      <c r="B3820" s="58">
        <v>191</v>
      </c>
      <c r="C3820" s="256">
        <v>46149</v>
      </c>
      <c r="D3820" s="282" t="s">
        <v>2093</v>
      </c>
      <c r="E3820" s="261" t="str">
        <f>_xlfn.XLOOKUP(D3820,거래처!B:B,거래처!D:D," ")</f>
        <v>562-03-01527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 hidden="1">
      <c r="A3821" s="263">
        <v>3820</v>
      </c>
      <c r="B3821" s="58">
        <v>58</v>
      </c>
      <c r="C3821" s="256">
        <v>46149</v>
      </c>
      <c r="D3821" s="282" t="s">
        <v>2093</v>
      </c>
      <c r="E3821" s="261" t="str">
        <f>_xlfn.XLOOKUP(D3821,거래처!B:B,거래처!D:D," ")</f>
        <v>562-03-01527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 hidden="1">
      <c r="A3822" s="263">
        <v>3821</v>
      </c>
      <c r="B3822" s="58">
        <v>102</v>
      </c>
      <c r="C3822" s="256">
        <v>46149</v>
      </c>
      <c r="D3822" s="282" t="s">
        <v>1525</v>
      </c>
      <c r="E3822" s="261" t="str">
        <f>_xlfn.XLOOKUP(D3822,거래처!B:B,거래처!D:D," ")</f>
        <v>196-87-02353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 hidden="1">
      <c r="A3823" s="263">
        <v>3822</v>
      </c>
      <c r="C3823" s="256">
        <v>46149</v>
      </c>
      <c r="D3823" s="282" t="s">
        <v>1766</v>
      </c>
      <c r="E3823" s="261" t="str">
        <f>_xlfn.XLOOKUP(D3823,거래처!B:B,거래처!D:D," ")</f>
        <v>655-12-01549</v>
      </c>
      <c r="G3823" s="282" t="s">
        <v>1766</v>
      </c>
      <c r="N3823" s="257">
        <v>-520000</v>
      </c>
    </row>
    <row r="3824" spans="1:17" hidden="1">
      <c r="A3824" s="263">
        <v>3823</v>
      </c>
      <c r="C3824" s="256">
        <v>46150</v>
      </c>
      <c r="D3824" s="282" t="s">
        <v>1209</v>
      </c>
      <c r="E3824" s="261" t="str">
        <f>_xlfn.XLOOKUP(D3824,거래처!B:B,거래처!D:D," ")</f>
        <v>502-23-76820</v>
      </c>
      <c r="G3824" s="282" t="s">
        <v>1209</v>
      </c>
      <c r="N3824" s="257">
        <v>-1430000</v>
      </c>
    </row>
    <row r="3825" spans="1:17" ht="66" hidden="1">
      <c r="A3825" s="263">
        <v>3824</v>
      </c>
      <c r="C3825" s="256">
        <v>46150</v>
      </c>
      <c r="D3825" s="282" t="s">
        <v>1680</v>
      </c>
      <c r="E3825" s="261" t="str">
        <f>_xlfn.XLOOKUP(D3825,거래처!B:B,거래처!D:D," ")</f>
        <v>848-34-00917</v>
      </c>
      <c r="G3825" s="282" t="s">
        <v>1680</v>
      </c>
      <c r="N3825" s="257">
        <v>-6450000</v>
      </c>
      <c r="Q3825" s="293" t="s">
        <v>5281</v>
      </c>
    </row>
    <row r="3826" spans="1:17" hidden="1">
      <c r="A3826" s="263">
        <v>3825</v>
      </c>
      <c r="B3826" s="58">
        <v>13</v>
      </c>
      <c r="C3826" s="256">
        <v>46150</v>
      </c>
      <c r="D3826" s="282" t="s">
        <v>1007</v>
      </c>
      <c r="E3826" s="261" t="str">
        <f>_xlfn.XLOOKUP(D3826,거래처!B:B,거래처!D:D," ")</f>
        <v>302-01-83388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 hidden="1">
      <c r="A3827" s="263">
        <v>3826</v>
      </c>
      <c r="B3827" s="58">
        <v>104</v>
      </c>
      <c r="C3827" s="256">
        <v>46150</v>
      </c>
      <c r="D3827" s="282" t="s">
        <v>1007</v>
      </c>
      <c r="E3827" s="261" t="str">
        <f>_xlfn.XLOOKUP(D3827,거래처!B:B,거래처!D:D," ")</f>
        <v>302-01-83388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 hidden="1">
      <c r="A3828" s="263">
        <v>3827</v>
      </c>
      <c r="B3828" s="58">
        <v>93</v>
      </c>
      <c r="C3828" s="256">
        <v>46150</v>
      </c>
      <c r="D3828" s="282" t="s">
        <v>1007</v>
      </c>
      <c r="E3828" s="261" t="str">
        <f>_xlfn.XLOOKUP(D3828,거래처!B:B,거래처!D:D," ")</f>
        <v>302-01-83388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 hidden="1">
      <c r="A3829" s="263">
        <v>3828</v>
      </c>
      <c r="B3829" s="58">
        <v>104</v>
      </c>
      <c r="C3829" s="256">
        <v>46150</v>
      </c>
      <c r="D3829" s="282" t="s">
        <v>5812</v>
      </c>
      <c r="E3829" s="261" t="str">
        <f>_xlfn.XLOOKUP(D3829,거래처!B:B,거래처!D:D," ")</f>
        <v>831-07-01474</v>
      </c>
      <c r="G3829" s="282" t="s">
        <v>5813</v>
      </c>
      <c r="H3829" s="261" t="s">
        <v>5814</v>
      </c>
      <c r="J3829" s="261">
        <v>1</v>
      </c>
    </row>
    <row r="3830" spans="1:17" hidden="1">
      <c r="A3830" s="263">
        <v>3829</v>
      </c>
      <c r="B3830" s="58">
        <v>214</v>
      </c>
      <c r="C3830" s="256">
        <v>46150</v>
      </c>
      <c r="D3830" s="282" t="s">
        <v>4537</v>
      </c>
      <c r="E3830" s="261" t="str">
        <f>_xlfn.XLOOKUP(D3830,거래처!B:B,거래처!D:D," ")</f>
        <v>511-04-99073</v>
      </c>
      <c r="F3830" s="284" t="s">
        <v>5285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 hidden="1">
      <c r="A3831" s="263">
        <v>3830</v>
      </c>
      <c r="B3831" s="58">
        <v>65</v>
      </c>
      <c r="C3831" s="256">
        <v>46150</v>
      </c>
      <c r="D3831" s="282" t="s">
        <v>4537</v>
      </c>
      <c r="E3831" s="261" t="str">
        <f>_xlfn.XLOOKUP(D3831,거래처!B:B,거래처!D:D," ")</f>
        <v>511-04-99073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 hidden="1">
      <c r="A3832" s="263">
        <v>3831</v>
      </c>
      <c r="B3832" s="58">
        <v>215</v>
      </c>
      <c r="C3832" s="256">
        <v>46150</v>
      </c>
      <c r="D3832" s="282" t="s">
        <v>5278</v>
      </c>
      <c r="E3832" s="261" t="str">
        <f>_xlfn.XLOOKUP(D3832,거래처!B:B,거래처!D:D," ")</f>
        <v>111-01-95217</v>
      </c>
      <c r="G3832" s="282" t="s">
        <v>5287</v>
      </c>
      <c r="I3832" s="257">
        <v>250000</v>
      </c>
      <c r="J3832" s="261">
        <v>1</v>
      </c>
      <c r="M3832" s="257">
        <v>250000</v>
      </c>
      <c r="Q3832" s="282" t="s">
        <v>5288</v>
      </c>
    </row>
    <row r="3833" spans="1:17" hidden="1">
      <c r="A3833" s="263">
        <v>3832</v>
      </c>
      <c r="B3833" s="58">
        <v>216</v>
      </c>
      <c r="C3833" s="256">
        <v>46150</v>
      </c>
      <c r="D3833" s="282" t="s">
        <v>5271</v>
      </c>
      <c r="E3833" s="261" t="str">
        <f>_xlfn.XLOOKUP(D3833,거래처!B:B,거래처!D:D," ")</f>
        <v>133-08-86060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5290</v>
      </c>
    </row>
    <row r="3834" spans="1:17" hidden="1">
      <c r="A3834" s="263">
        <v>3833</v>
      </c>
      <c r="B3834" s="58">
        <v>13</v>
      </c>
      <c r="C3834" s="256">
        <v>46150</v>
      </c>
      <c r="D3834" s="282" t="s">
        <v>5292</v>
      </c>
      <c r="E3834" s="261" t="str">
        <f>_xlfn.XLOOKUP(D3834,거래처!B:B,거래처!D:D," ")</f>
        <v xml:space="preserve"> 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5296</v>
      </c>
    </row>
    <row r="3835" spans="1:17" hidden="1">
      <c r="A3835" s="263">
        <v>3834</v>
      </c>
      <c r="B3835" s="58">
        <v>104</v>
      </c>
      <c r="C3835" s="256">
        <v>46150</v>
      </c>
      <c r="D3835" s="282" t="s">
        <v>5292</v>
      </c>
      <c r="E3835" s="261" t="str">
        <f>_xlfn.XLOOKUP(D3835,거래처!B:B,거래처!D:D," ")</f>
        <v xml:space="preserve"> 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5296</v>
      </c>
    </row>
    <row r="3836" spans="1:17" hidden="1">
      <c r="A3836" s="263">
        <v>3835</v>
      </c>
      <c r="B3836" s="58">
        <v>217</v>
      </c>
      <c r="C3836" s="256">
        <v>46150</v>
      </c>
      <c r="D3836" s="282" t="s">
        <v>1429</v>
      </c>
      <c r="E3836" s="261" t="str">
        <f>_xlfn.XLOOKUP(D3836,거래처!B:B,거래처!D:D," ")</f>
        <v>503-21-16291</v>
      </c>
      <c r="F3836" s="284" t="s">
        <v>5298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5299</v>
      </c>
    </row>
    <row r="3837" spans="1:17" hidden="1">
      <c r="A3837" s="263">
        <v>3836</v>
      </c>
      <c r="B3837" s="58">
        <v>65</v>
      </c>
      <c r="C3837" s="256">
        <v>46150</v>
      </c>
      <c r="D3837" s="282" t="s">
        <v>1429</v>
      </c>
      <c r="E3837" s="261" t="str">
        <f>_xlfn.XLOOKUP(D3837,거래처!B:B,거래처!D:D," ")</f>
        <v>503-21-16291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5299</v>
      </c>
      <c r="P3837" s="282" t="s">
        <v>4263</v>
      </c>
    </row>
    <row r="3838" spans="1:17" hidden="1">
      <c r="A3838" s="263">
        <v>3837</v>
      </c>
      <c r="B3838" s="58">
        <v>102</v>
      </c>
      <c r="C3838" s="256">
        <v>46150</v>
      </c>
      <c r="D3838" s="282" t="s">
        <v>2544</v>
      </c>
      <c r="E3838" s="261" t="str">
        <f>_xlfn.XLOOKUP(D3838,거래처!B:B,거래처!D:D," ")</f>
        <v>296-44-00890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 hidden="1">
      <c r="A3839" s="263">
        <v>3838</v>
      </c>
      <c r="B3839" s="58">
        <v>212</v>
      </c>
      <c r="C3839" s="256">
        <v>46150</v>
      </c>
      <c r="D3839" s="282" t="s">
        <v>1766</v>
      </c>
      <c r="E3839" s="261" t="str">
        <f>_xlfn.XLOOKUP(D3839,거래처!B:B,거래처!D:D," ")</f>
        <v>655-12-01549</v>
      </c>
      <c r="G3839" s="282" t="s">
        <v>5269</v>
      </c>
      <c r="I3839" s="257">
        <v>200000</v>
      </c>
      <c r="J3839" s="261">
        <v>1</v>
      </c>
      <c r="M3839" s="257">
        <v>200000</v>
      </c>
      <c r="O3839" s="257" t="s">
        <v>5302</v>
      </c>
    </row>
    <row r="3840" spans="1:17" hidden="1">
      <c r="A3840" s="263">
        <v>3839</v>
      </c>
      <c r="C3840" s="256">
        <v>46150</v>
      </c>
      <c r="D3840" s="282" t="s">
        <v>5292</v>
      </c>
      <c r="E3840" s="261" t="str">
        <f>_xlfn.XLOOKUP(D3840,거래처!B:B,거래처!D:D," ")</f>
        <v xml:space="preserve"> </v>
      </c>
      <c r="G3840" s="282" t="s">
        <v>5292</v>
      </c>
      <c r="N3840" s="257">
        <v>-1550000</v>
      </c>
    </row>
    <row r="3841" spans="1:17" hidden="1">
      <c r="A3841" s="263">
        <v>3840</v>
      </c>
      <c r="C3841" s="256">
        <v>46150</v>
      </c>
      <c r="D3841" s="282" t="s">
        <v>5278</v>
      </c>
      <c r="E3841" s="261" t="str">
        <f>_xlfn.XLOOKUP(D3841,거래처!B:B,거래처!D:D," ")</f>
        <v>111-01-95217</v>
      </c>
      <c r="G3841" s="282" t="s">
        <v>5278</v>
      </c>
      <c r="N3841" s="257">
        <v>-250000</v>
      </c>
    </row>
    <row r="3842" spans="1:17" hidden="1">
      <c r="A3842" s="263">
        <v>3841</v>
      </c>
      <c r="C3842" s="256">
        <v>46150</v>
      </c>
      <c r="D3842" s="282" t="s">
        <v>4537</v>
      </c>
      <c r="E3842" s="261" t="str">
        <f>_xlfn.XLOOKUP(D3842,거래처!B:B,거래처!D:D," ")</f>
        <v>511-04-99073</v>
      </c>
      <c r="G3842" s="282" t="s">
        <v>4537</v>
      </c>
      <c r="N3842" s="257">
        <v>-2100000</v>
      </c>
    </row>
    <row r="3843" spans="1:17" hidden="1">
      <c r="A3843" s="263">
        <v>3842</v>
      </c>
      <c r="C3843" s="256">
        <v>46150</v>
      </c>
      <c r="D3843" s="282" t="s">
        <v>5271</v>
      </c>
      <c r="E3843" s="261" t="str">
        <f>_xlfn.XLOOKUP(D3843,거래처!B:B,거래처!D:D," ")</f>
        <v>133-08-86060</v>
      </c>
      <c r="G3843" s="282" t="s">
        <v>5271</v>
      </c>
      <c r="N3843" s="257">
        <v>-750000</v>
      </c>
    </row>
    <row r="3844" spans="1:17" hidden="1">
      <c r="A3844" s="263">
        <v>3843</v>
      </c>
      <c r="B3844" s="58">
        <v>131</v>
      </c>
      <c r="C3844" s="256">
        <v>46151</v>
      </c>
      <c r="D3844" s="282" t="s">
        <v>2891</v>
      </c>
      <c r="E3844" s="261" t="str">
        <f>_xlfn.XLOOKUP(D3844,거래처!B:B,거래처!D:D," ")</f>
        <v>502-31-45472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 hidden="1">
      <c r="A3845" s="263">
        <v>3844</v>
      </c>
      <c r="B3845" s="58">
        <v>77</v>
      </c>
      <c r="C3845" s="256">
        <v>46151</v>
      </c>
      <c r="D3845" s="282" t="s">
        <v>3191</v>
      </c>
      <c r="E3845" s="261" t="str">
        <f>_xlfn.XLOOKUP(D3845,거래처!B:B,거래처!D:D," ")</f>
        <v>148-16-01826</v>
      </c>
      <c r="F3845" s="284" t="s">
        <v>4654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 hidden="1">
      <c r="A3846" s="263">
        <v>3845</v>
      </c>
      <c r="B3846" s="58">
        <v>93</v>
      </c>
      <c r="C3846" s="256">
        <v>46151</v>
      </c>
      <c r="D3846" s="282" t="s">
        <v>3191</v>
      </c>
      <c r="E3846" s="261" t="str">
        <f>_xlfn.XLOOKUP(D3846,거래처!B:B,거래처!D:D," ")</f>
        <v>148-16-01826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 hidden="1">
      <c r="A3847" s="263">
        <v>3846</v>
      </c>
      <c r="B3847" s="58">
        <v>94</v>
      </c>
      <c r="C3847" s="256">
        <v>46151</v>
      </c>
      <c r="D3847" s="282" t="s">
        <v>1010</v>
      </c>
      <c r="E3847" s="261" t="str">
        <f>_xlfn.XLOOKUP(D3847,거래처!B:B,거래처!D:D," ")</f>
        <v>488-12-01084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 hidden="1">
      <c r="A3848" s="263">
        <v>3847</v>
      </c>
      <c r="B3848" s="58">
        <v>49</v>
      </c>
      <c r="C3848" s="256">
        <v>46151</v>
      </c>
      <c r="D3848" s="282" t="s">
        <v>1010</v>
      </c>
      <c r="E3848" s="261" t="str">
        <f>_xlfn.XLOOKUP(D3848,거래처!B:B,거래처!D:D," ")</f>
        <v>488-12-01084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 hidden="1">
      <c r="A3849" s="263">
        <v>3848</v>
      </c>
      <c r="B3849" s="58">
        <v>96</v>
      </c>
      <c r="C3849" s="256">
        <v>46151</v>
      </c>
      <c r="D3849" s="282" t="s">
        <v>1010</v>
      </c>
      <c r="E3849" s="261" t="str">
        <f>_xlfn.XLOOKUP(D3849,거래처!B:B,거래처!D:D," ")</f>
        <v>488-12-01084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 hidden="1">
      <c r="A3850" s="263">
        <v>3849</v>
      </c>
      <c r="B3850" s="58">
        <v>175</v>
      </c>
      <c r="C3850" s="256">
        <v>46151</v>
      </c>
      <c r="D3850" s="282" t="s">
        <v>1010</v>
      </c>
      <c r="E3850" s="261" t="str">
        <f>_xlfn.XLOOKUP(D3850,거래처!B:B,거래처!D:D," ")</f>
        <v>488-12-01084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4900</v>
      </c>
    </row>
    <row r="3851" spans="1:17" hidden="1">
      <c r="A3851" s="263">
        <v>3850</v>
      </c>
      <c r="B3851" s="58">
        <v>12</v>
      </c>
      <c r="C3851" s="256">
        <v>46151</v>
      </c>
      <c r="D3851" s="282" t="s">
        <v>5305</v>
      </c>
      <c r="E3851" s="261" t="str">
        <f>_xlfn.XLOOKUP(D3851,거래처!B:B,거래처!D:D," ")</f>
        <v>610-18-97746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5311</v>
      </c>
    </row>
    <row r="3852" spans="1:17" hidden="1">
      <c r="A3852" s="263">
        <v>3851</v>
      </c>
      <c r="C3852" s="256">
        <v>46151</v>
      </c>
      <c r="D3852" s="282" t="s">
        <v>5305</v>
      </c>
      <c r="E3852" s="261" t="str">
        <f>_xlfn.XLOOKUP(D3852,거래처!B:B,거래처!D:D," ")</f>
        <v>610-18-97746</v>
      </c>
      <c r="G3852" s="282" t="s">
        <v>5305</v>
      </c>
      <c r="N3852" s="257">
        <v>-1300000</v>
      </c>
    </row>
    <row r="3853" spans="1:17" hidden="1">
      <c r="A3853" s="263">
        <v>3852</v>
      </c>
      <c r="C3853" s="256">
        <v>46151</v>
      </c>
      <c r="D3853" s="282" t="s">
        <v>2891</v>
      </c>
      <c r="E3853" s="261" t="str">
        <f>_xlfn.XLOOKUP(D3853,거래처!B:B,거래처!D:D," ")</f>
        <v>502-31-45472</v>
      </c>
      <c r="G3853" s="282" t="s">
        <v>2891</v>
      </c>
      <c r="N3853" s="257">
        <v>-50000</v>
      </c>
    </row>
    <row r="3854" spans="1:17" hidden="1">
      <c r="A3854" s="263">
        <v>3853</v>
      </c>
      <c r="B3854" s="58">
        <v>77</v>
      </c>
      <c r="C3854" s="256">
        <v>46153</v>
      </c>
      <c r="D3854" s="282" t="s">
        <v>1370</v>
      </c>
      <c r="E3854" s="261" t="str">
        <f>_xlfn.XLOOKUP(D3854,거래처!B:B,거래처!D:D," ")</f>
        <v>177-01-03420</v>
      </c>
      <c r="F3854" s="284" t="s">
        <v>4654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5313</v>
      </c>
    </row>
    <row r="3855" spans="1:17" hidden="1">
      <c r="A3855" s="263">
        <v>3854</v>
      </c>
      <c r="B3855" s="58">
        <v>77</v>
      </c>
      <c r="C3855" s="256">
        <v>46153</v>
      </c>
      <c r="D3855" s="282" t="s">
        <v>1370</v>
      </c>
      <c r="E3855" s="261" t="str">
        <f>_xlfn.XLOOKUP(D3855,거래처!B:B,거래처!D:D," ")</f>
        <v>177-01-03420</v>
      </c>
      <c r="F3855" s="284" t="s">
        <v>4654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5049</v>
      </c>
    </row>
    <row r="3856" spans="1:17" hidden="1">
      <c r="A3856" s="263">
        <v>3855</v>
      </c>
      <c r="B3856" s="58">
        <v>140</v>
      </c>
      <c r="C3856" s="256">
        <v>46153</v>
      </c>
      <c r="D3856" s="282" t="s">
        <v>2262</v>
      </c>
      <c r="E3856" s="261" t="str">
        <f>_xlfn.XLOOKUP(D3856,거래처!B:B,거래처!D:D," ")</f>
        <v>119-73-00045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 hidden="1">
      <c r="A3857" s="263">
        <v>3856</v>
      </c>
      <c r="B3857" s="58">
        <v>218</v>
      </c>
      <c r="C3857" s="256">
        <v>46153</v>
      </c>
      <c r="D3857" s="282" t="s">
        <v>3327</v>
      </c>
      <c r="E3857" s="261" t="str">
        <f>_xlfn.XLOOKUP(D3857,거래처!B:B,거래처!D:D," ")</f>
        <v>419-37-00781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5317</v>
      </c>
    </row>
    <row r="3858" spans="1:17" hidden="1">
      <c r="A3858" s="263">
        <v>3857</v>
      </c>
      <c r="B3858" s="58">
        <v>59</v>
      </c>
      <c r="C3858" s="256">
        <v>46153</v>
      </c>
      <c r="D3858" s="282" t="s">
        <v>3327</v>
      </c>
      <c r="E3858" s="261" t="str">
        <f>_xlfn.XLOOKUP(D3858,거래처!B:B,거래처!D:D," ")</f>
        <v>419-37-00781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5317</v>
      </c>
      <c r="P3858" s="257"/>
      <c r="Q3858" s="282" t="s">
        <v>1656</v>
      </c>
    </row>
    <row r="3859" spans="1:17" hidden="1">
      <c r="A3859" s="263">
        <v>3858</v>
      </c>
      <c r="B3859" s="58">
        <v>131</v>
      </c>
      <c r="C3859" s="256">
        <v>46153</v>
      </c>
      <c r="D3859" s="282" t="s">
        <v>3327</v>
      </c>
      <c r="E3859" s="261" t="str">
        <f>_xlfn.XLOOKUP(D3859,거래처!B:B,거래처!D:D," ")</f>
        <v>419-37-00781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5317</v>
      </c>
      <c r="P3859" s="257"/>
    </row>
    <row r="3860" spans="1:17" hidden="1">
      <c r="A3860" s="263">
        <v>3859</v>
      </c>
      <c r="B3860" s="58">
        <v>42</v>
      </c>
      <c r="C3860" s="256">
        <v>46153</v>
      </c>
      <c r="D3860" s="282" t="s">
        <v>1931</v>
      </c>
      <c r="E3860" s="261" t="str">
        <f>_xlfn.XLOOKUP(D3860,거래처!B:B,거래처!D:D," ")</f>
        <v>831-07-01474</v>
      </c>
      <c r="F3860" s="284" t="s">
        <v>5319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5320</v>
      </c>
      <c r="P3860" s="282" t="s">
        <v>5321</v>
      </c>
    </row>
    <row r="3861" spans="1:17" hidden="1">
      <c r="A3861" s="263">
        <v>3860</v>
      </c>
      <c r="B3861" s="58">
        <v>49</v>
      </c>
      <c r="C3861" s="256">
        <v>46153</v>
      </c>
      <c r="D3861" s="282" t="s">
        <v>1931</v>
      </c>
      <c r="E3861" s="261" t="str">
        <f>_xlfn.XLOOKUP(D3861,거래처!B:B,거래처!D:D," ")</f>
        <v>831-07-01474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5320</v>
      </c>
      <c r="P3861" s="257" t="s">
        <v>5321</v>
      </c>
    </row>
    <row r="3862" spans="1:17" hidden="1">
      <c r="A3862" s="263">
        <v>3861</v>
      </c>
      <c r="B3862" s="58">
        <v>102</v>
      </c>
      <c r="C3862" s="256">
        <v>46153</v>
      </c>
      <c r="D3862" s="282" t="s">
        <v>1420</v>
      </c>
      <c r="E3862" s="261" t="str">
        <f>_xlfn.XLOOKUP(D3862,거래처!B:B,거래처!D:D," ")</f>
        <v>502-11-86077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5323</v>
      </c>
      <c r="P3862" s="282" t="s">
        <v>5324</v>
      </c>
    </row>
    <row r="3863" spans="1:17" hidden="1">
      <c r="A3863" s="263">
        <v>3862</v>
      </c>
      <c r="B3863" s="58">
        <v>11</v>
      </c>
      <c r="C3863" s="256">
        <v>46153</v>
      </c>
      <c r="D3863" s="282" t="s">
        <v>1420</v>
      </c>
      <c r="E3863" s="261" t="str">
        <f>_xlfn.XLOOKUP(D3863,거래처!B:B,거래처!D:D," ")</f>
        <v>502-11-86077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5323</v>
      </c>
      <c r="P3863" s="257" t="s">
        <v>5324</v>
      </c>
    </row>
    <row r="3864" spans="1:17" hidden="1">
      <c r="A3864" s="263">
        <v>3863</v>
      </c>
      <c r="C3864" s="256">
        <v>46153</v>
      </c>
      <c r="D3864" s="282" t="s">
        <v>1438</v>
      </c>
      <c r="E3864" s="261" t="str">
        <f>_xlfn.XLOOKUP(D3864,거래처!B:B,거래처!D:D," ")</f>
        <v>220-02-21340</v>
      </c>
      <c r="G3864" s="282" t="s">
        <v>1438</v>
      </c>
      <c r="N3864" s="257">
        <v>-2335000</v>
      </c>
    </row>
    <row r="3865" spans="1:17" hidden="1">
      <c r="A3865" s="263">
        <v>3864</v>
      </c>
      <c r="C3865" s="256">
        <v>46153</v>
      </c>
      <c r="D3865" s="282" t="s">
        <v>1766</v>
      </c>
      <c r="E3865" s="261" t="str">
        <f>_xlfn.XLOOKUP(D3865,거래처!B:B,거래처!D:D," ")</f>
        <v>655-12-01549</v>
      </c>
      <c r="G3865" s="282" t="s">
        <v>1766</v>
      </c>
      <c r="N3865" s="257">
        <v>-200000</v>
      </c>
    </row>
    <row r="3866" spans="1:17" hidden="1">
      <c r="A3866" s="263">
        <v>3865</v>
      </c>
      <c r="C3866" s="256">
        <v>46153</v>
      </c>
      <c r="D3866" s="282" t="s">
        <v>3124</v>
      </c>
      <c r="E3866" s="261" t="str">
        <f>_xlfn.XLOOKUP(D3866,거래처!B:B,거래처!D:D," ")</f>
        <v>444-37-00623</v>
      </c>
      <c r="G3866" s="282" t="s">
        <v>3124</v>
      </c>
      <c r="N3866" s="257">
        <v>-450000</v>
      </c>
    </row>
    <row r="3867" spans="1:17" hidden="1">
      <c r="A3867" s="263">
        <v>3866</v>
      </c>
      <c r="C3867" s="256">
        <v>46153</v>
      </c>
      <c r="D3867" s="282" t="s">
        <v>2544</v>
      </c>
      <c r="E3867" s="261" t="str">
        <f>_xlfn.XLOOKUP(D3867,거래처!B:B,거래처!D:D," ")</f>
        <v>296-44-00890</v>
      </c>
      <c r="G3867" s="282" t="s">
        <v>2544</v>
      </c>
      <c r="N3867" s="257">
        <v>-500000</v>
      </c>
    </row>
    <row r="3868" spans="1:17" hidden="1">
      <c r="A3868" s="263">
        <v>3867</v>
      </c>
      <c r="C3868" s="256">
        <v>46153</v>
      </c>
      <c r="D3868" s="282" t="s">
        <v>3109</v>
      </c>
      <c r="E3868" s="261" t="str">
        <f>_xlfn.XLOOKUP(D3868,거래처!B:B,거래처!D:D," ")</f>
        <v>409-41-96365</v>
      </c>
      <c r="G3868" s="282" t="s">
        <v>3109</v>
      </c>
      <c r="N3868" s="257">
        <v>-1000000</v>
      </c>
    </row>
    <row r="3869" spans="1:17" hidden="1">
      <c r="A3869" s="263">
        <v>3868</v>
      </c>
      <c r="C3869" s="256">
        <v>46153</v>
      </c>
      <c r="D3869" s="282" t="s">
        <v>3084</v>
      </c>
      <c r="E3869" s="261" t="str">
        <f>_xlfn.XLOOKUP(D3869,거래처!B:B,거래처!D:D," ")</f>
        <v>606-34-50171</v>
      </c>
      <c r="G3869" s="282" t="s">
        <v>3084</v>
      </c>
      <c r="N3869" s="257">
        <v>-1600000</v>
      </c>
    </row>
    <row r="3870" spans="1:17" hidden="1">
      <c r="A3870" s="263">
        <v>3869</v>
      </c>
      <c r="B3870" s="58">
        <v>13</v>
      </c>
      <c r="C3870" s="256">
        <v>46152</v>
      </c>
      <c r="D3870" s="282" t="s">
        <v>1525</v>
      </c>
      <c r="E3870" s="261" t="str">
        <f>_xlfn.XLOOKUP(D3870,거래처!B:B,거래처!D:D," ")</f>
        <v>196-87-02353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5329</v>
      </c>
      <c r="P3870" s="282" t="s">
        <v>5330</v>
      </c>
    </row>
    <row r="3871" spans="1:17" hidden="1">
      <c r="A3871" s="263">
        <v>3870</v>
      </c>
      <c r="B3871" s="58">
        <v>104</v>
      </c>
      <c r="C3871" s="256">
        <v>46152</v>
      </c>
      <c r="D3871" s="282" t="s">
        <v>1525</v>
      </c>
      <c r="E3871" s="261" t="str">
        <f>_xlfn.XLOOKUP(D3871,거래처!B:B,거래처!D:D," ")</f>
        <v>196-87-02353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5329</v>
      </c>
      <c r="P3871" s="257" t="s">
        <v>5330</v>
      </c>
    </row>
    <row r="3872" spans="1:17" hidden="1">
      <c r="A3872" s="263">
        <v>3871</v>
      </c>
      <c r="B3872" s="58">
        <v>219</v>
      </c>
      <c r="C3872" s="256">
        <v>46151</v>
      </c>
      <c r="D3872" s="282" t="s">
        <v>1882</v>
      </c>
      <c r="E3872" s="261" t="str">
        <f>_xlfn.XLOOKUP(D3872,거래처!B:B,거래처!D:D," ")</f>
        <v>513-16-70662</v>
      </c>
      <c r="F3872" s="284" t="s">
        <v>5332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5333</v>
      </c>
    </row>
    <row r="3873" spans="1:17" hidden="1">
      <c r="A3873" s="263">
        <v>3872</v>
      </c>
      <c r="C3873" s="256">
        <v>46153</v>
      </c>
      <c r="D3873" s="282" t="s">
        <v>1747</v>
      </c>
      <c r="E3873" s="261" t="str">
        <f>_xlfn.XLOOKUP(D3873,거래처!B:B,거래처!D:D," ")</f>
        <v>609-23-97505</v>
      </c>
      <c r="G3873" s="282" t="s">
        <v>4587</v>
      </c>
      <c r="N3873" s="257">
        <v>-1000000</v>
      </c>
    </row>
    <row r="3874" spans="1:17" hidden="1">
      <c r="A3874" s="263">
        <v>3873</v>
      </c>
      <c r="C3874" s="256">
        <v>46150</v>
      </c>
      <c r="D3874" s="282" t="s">
        <v>5271</v>
      </c>
      <c r="E3874" s="261" t="str">
        <f>_xlfn.XLOOKUP(D3874,거래처!B:B,거래처!D:D," ")</f>
        <v>133-08-86060</v>
      </c>
      <c r="G3874" s="282" t="s">
        <v>5271</v>
      </c>
      <c r="N3874" s="257">
        <v>-1500000</v>
      </c>
    </row>
    <row r="3875" spans="1:17" hidden="1">
      <c r="A3875" s="263">
        <v>3874</v>
      </c>
      <c r="B3875" s="58">
        <v>115</v>
      </c>
      <c r="C3875" s="256">
        <v>46154</v>
      </c>
      <c r="D3875" s="282" t="s">
        <v>2863</v>
      </c>
      <c r="E3875" s="261" t="str">
        <f>_xlfn.XLOOKUP(D3875,거래처!B:B,거래처!D:D," ")</f>
        <v>502-14-88867</v>
      </c>
      <c r="G3875" s="282" t="s">
        <v>4648</v>
      </c>
      <c r="I3875" s="257">
        <v>1000000</v>
      </c>
      <c r="J3875" s="261">
        <v>1</v>
      </c>
      <c r="M3875" s="257">
        <v>1000000</v>
      </c>
    </row>
    <row r="3876" spans="1:17" hidden="1">
      <c r="A3876" s="263">
        <v>3875</v>
      </c>
      <c r="B3876" s="58">
        <v>220</v>
      </c>
      <c r="C3876" s="256">
        <v>46154</v>
      </c>
      <c r="D3876" s="282" t="s">
        <v>2863</v>
      </c>
      <c r="E3876" s="261" t="str">
        <f>_xlfn.XLOOKUP(D3876,거래처!B:B,거래처!D:D," ")</f>
        <v>502-14-88867</v>
      </c>
      <c r="G3876" s="282" t="s">
        <v>1128</v>
      </c>
      <c r="H3876" s="261" t="s">
        <v>5336</v>
      </c>
      <c r="I3876" s="257">
        <v>25000</v>
      </c>
      <c r="J3876" s="261">
        <v>2</v>
      </c>
      <c r="M3876" s="257">
        <v>50000</v>
      </c>
    </row>
    <row r="3877" spans="1:17" hidden="1">
      <c r="A3877" s="263">
        <v>3876</v>
      </c>
      <c r="B3877" s="58">
        <v>140</v>
      </c>
      <c r="C3877" s="256">
        <v>46154</v>
      </c>
      <c r="D3877" s="282" t="s">
        <v>1131</v>
      </c>
      <c r="E3877" s="261">
        <f>_xlfn.XLOOKUP(D3877,거래처!B:B,거래처!D:D," ")</f>
        <v>0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 hidden="1">
      <c r="A3878" s="263">
        <v>3877</v>
      </c>
      <c r="B3878" s="58">
        <v>221</v>
      </c>
      <c r="C3878" s="256">
        <v>46154</v>
      </c>
      <c r="D3878" s="282" t="s">
        <v>5271</v>
      </c>
      <c r="E3878" s="261" t="str">
        <f>_xlfn.XLOOKUP(D3878,거래처!B:B,거래처!D:D," ")</f>
        <v>133-08-86060</v>
      </c>
      <c r="F3878" s="284" t="s">
        <v>5339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5340</v>
      </c>
    </row>
    <row r="3879" spans="1:17" hidden="1">
      <c r="A3879" s="263">
        <v>3878</v>
      </c>
      <c r="B3879" s="58">
        <v>65</v>
      </c>
      <c r="C3879" s="256">
        <v>46154</v>
      </c>
      <c r="D3879" s="282" t="s">
        <v>5271</v>
      </c>
      <c r="E3879" s="261" t="str">
        <f>_xlfn.XLOOKUP(D3879,거래처!B:B,거래처!D:D," ")</f>
        <v>133-08-86060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5340</v>
      </c>
      <c r="P3879" s="257"/>
      <c r="Q3879" s="282" t="s">
        <v>4263</v>
      </c>
    </row>
    <row r="3880" spans="1:17" hidden="1">
      <c r="A3880" s="263">
        <v>3879</v>
      </c>
      <c r="B3880" s="58">
        <v>29</v>
      </c>
      <c r="C3880" s="256">
        <v>46154</v>
      </c>
      <c r="D3880" s="282" t="s">
        <v>1849</v>
      </c>
      <c r="E3880" s="261" t="str">
        <f>_xlfn.XLOOKUP(D3880,거래처!B:B,거래처!D:D," ")</f>
        <v>894-39-00502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5342</v>
      </c>
      <c r="Q3880" s="282" t="s">
        <v>4216</v>
      </c>
    </row>
    <row r="3881" spans="1:17" hidden="1">
      <c r="A3881" s="263">
        <v>3880</v>
      </c>
      <c r="B3881" s="58">
        <v>94</v>
      </c>
      <c r="C3881" s="256">
        <v>46154</v>
      </c>
      <c r="D3881" s="282" t="s">
        <v>1370</v>
      </c>
      <c r="E3881" s="261" t="str">
        <f>_xlfn.XLOOKUP(D3881,거래처!B:B,거래처!D:D," ")</f>
        <v>177-01-03420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 hidden="1">
      <c r="A3882" s="263">
        <v>3881</v>
      </c>
      <c r="B3882" s="58">
        <v>175</v>
      </c>
      <c r="C3882" s="256">
        <v>46154</v>
      </c>
      <c r="D3882" s="282" t="s">
        <v>1370</v>
      </c>
      <c r="E3882" s="261" t="str">
        <f>_xlfn.XLOOKUP(D3882,거래처!B:B,거래처!D:D," ")</f>
        <v>177-01-03420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4900</v>
      </c>
    </row>
    <row r="3883" spans="1:17" hidden="1">
      <c r="A3883" s="263">
        <v>3882</v>
      </c>
      <c r="B3883" s="58">
        <v>77</v>
      </c>
      <c r="C3883" s="256">
        <v>46154</v>
      </c>
      <c r="D3883" s="282" t="s">
        <v>2925</v>
      </c>
      <c r="E3883" s="261" t="str">
        <f>_xlfn.XLOOKUP(D3883,거래처!B:B,거래처!D:D," ")</f>
        <v>402-23-16615</v>
      </c>
      <c r="F3883" s="284" t="s">
        <v>4654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5346</v>
      </c>
      <c r="P3883" s="282" t="s">
        <v>5347</v>
      </c>
    </row>
    <row r="3884" spans="1:17" hidden="1">
      <c r="A3884" s="263">
        <v>3883</v>
      </c>
      <c r="B3884" s="58">
        <v>11</v>
      </c>
      <c r="C3884" s="256">
        <v>46154</v>
      </c>
      <c r="D3884" s="282" t="s">
        <v>1849</v>
      </c>
      <c r="E3884" s="261" t="str">
        <f>_xlfn.XLOOKUP(D3884,거래처!B:B,거래처!D:D," ")</f>
        <v>894-39-00502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5347</v>
      </c>
    </row>
    <row r="3885" spans="1:17" hidden="1">
      <c r="A3885" s="263">
        <v>3884</v>
      </c>
      <c r="B3885" s="58">
        <v>186</v>
      </c>
      <c r="C3885" s="256">
        <v>46154</v>
      </c>
      <c r="D3885" s="282" t="s">
        <v>1018</v>
      </c>
      <c r="E3885" s="261" t="str">
        <f>_xlfn.XLOOKUP(D3885,거래처!B:B,거래처!D:D," ")</f>
        <v>505-03-80437</v>
      </c>
      <c r="F3885" s="284" t="s">
        <v>5350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5351</v>
      </c>
    </row>
    <row r="3886" spans="1:17" hidden="1">
      <c r="A3886" s="263">
        <v>3885</v>
      </c>
      <c r="B3886" s="58">
        <v>13</v>
      </c>
      <c r="C3886" s="256">
        <v>46154</v>
      </c>
      <c r="D3886" s="282" t="s">
        <v>3872</v>
      </c>
      <c r="E3886" s="261" t="str">
        <f>_xlfn.XLOOKUP(D3886,거래처!B:B,거래처!D:D," ")</f>
        <v>502-46-31614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5353</v>
      </c>
    </row>
    <row r="3887" spans="1:17" hidden="1">
      <c r="A3887" s="263">
        <v>3886</v>
      </c>
      <c r="C3887" s="256">
        <v>46154</v>
      </c>
      <c r="D3887" s="282" t="s">
        <v>5271</v>
      </c>
      <c r="E3887" s="261" t="str">
        <f>_xlfn.XLOOKUP(D3887,거래처!B:B,거래처!D:D," ")</f>
        <v>133-08-86060</v>
      </c>
      <c r="G3887" s="282" t="s">
        <v>5271</v>
      </c>
      <c r="N3887" s="257">
        <v>-1600000</v>
      </c>
    </row>
    <row r="3888" spans="1:17" hidden="1">
      <c r="A3888" s="263">
        <v>3887</v>
      </c>
      <c r="C3888" s="256">
        <v>46154</v>
      </c>
      <c r="D3888" s="282" t="s">
        <v>2262</v>
      </c>
      <c r="E3888" s="261" t="str">
        <f>_xlfn.XLOOKUP(D3888,거래처!B:B,거래처!D:D," ")</f>
        <v>119-73-00045</v>
      </c>
      <c r="G3888" s="282" t="s">
        <v>2262</v>
      </c>
      <c r="N3888" s="257">
        <v>-1430000</v>
      </c>
    </row>
    <row r="3889" spans="1:16" hidden="1">
      <c r="A3889" s="263">
        <v>3888</v>
      </c>
      <c r="C3889" s="256">
        <v>46154</v>
      </c>
      <c r="D3889" s="282" t="s">
        <v>1420</v>
      </c>
      <c r="E3889" s="261" t="str">
        <f>_xlfn.XLOOKUP(D3889,거래처!B:B,거래처!D:D," ")</f>
        <v>502-11-86077</v>
      </c>
      <c r="G3889" s="282" t="s">
        <v>1420</v>
      </c>
      <c r="N3889" s="257">
        <v>-1375000</v>
      </c>
    </row>
    <row r="3890" spans="1:16" hidden="1">
      <c r="A3890" s="263">
        <v>3889</v>
      </c>
      <c r="C3890" s="256">
        <v>46154</v>
      </c>
      <c r="D3890" s="282" t="s">
        <v>2673</v>
      </c>
      <c r="E3890" s="261" t="str">
        <f>_xlfn.XLOOKUP(D3890,거래처!B:B,거래처!D:D," ")</f>
        <v>414-08-92495</v>
      </c>
      <c r="G3890" s="282" t="s">
        <v>2673</v>
      </c>
      <c r="N3890" s="257">
        <v>-2750000</v>
      </c>
    </row>
    <row r="3891" spans="1:16" hidden="1">
      <c r="A3891" s="263">
        <v>3890</v>
      </c>
      <c r="C3891" s="256">
        <v>46154</v>
      </c>
      <c r="D3891" s="282" t="s">
        <v>2863</v>
      </c>
      <c r="E3891" s="261" t="str">
        <f>_xlfn.XLOOKUP(D3891,거래처!B:B,거래처!D:D," ")</f>
        <v>502-14-88867</v>
      </c>
      <c r="G3891" s="282" t="s">
        <v>5355</v>
      </c>
      <c r="N3891" s="257">
        <v>-1050000</v>
      </c>
    </row>
    <row r="3892" spans="1:16" hidden="1">
      <c r="A3892" s="263">
        <v>3891</v>
      </c>
      <c r="B3892" s="58">
        <v>64</v>
      </c>
      <c r="C3892" s="256">
        <v>46155</v>
      </c>
      <c r="D3892" s="282" t="s">
        <v>1370</v>
      </c>
      <c r="E3892" s="261" t="str">
        <f>_xlfn.XLOOKUP(D3892,거래처!B:B,거래처!D:D," ")</f>
        <v>177-01-03420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 hidden="1">
      <c r="A3893" s="263">
        <v>3892</v>
      </c>
      <c r="B3893" s="58">
        <v>104</v>
      </c>
      <c r="C3893" s="256">
        <v>46155</v>
      </c>
      <c r="D3893" s="282" t="s">
        <v>1438</v>
      </c>
      <c r="E3893" s="261" t="str">
        <f>_xlfn.XLOOKUP(D3893,거래처!B:B,거래처!D:D," ")</f>
        <v>220-02-21340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 hidden="1">
      <c r="A3894" s="263">
        <v>3893</v>
      </c>
      <c r="B3894" s="58">
        <v>11</v>
      </c>
      <c r="C3894" s="256">
        <v>46155</v>
      </c>
      <c r="D3894" s="282" t="s">
        <v>2658</v>
      </c>
      <c r="E3894" s="261" t="str">
        <f>_xlfn.XLOOKUP(D3894,거래처!B:B,거래처!D:D," ")</f>
        <v>503-81-99146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5359</v>
      </c>
    </row>
    <row r="3895" spans="1:16" hidden="1">
      <c r="A3895" s="263">
        <v>3894</v>
      </c>
      <c r="B3895" s="58">
        <v>104</v>
      </c>
      <c r="C3895" s="256">
        <v>46155</v>
      </c>
      <c r="D3895" s="282" t="s">
        <v>2658</v>
      </c>
      <c r="E3895" s="261" t="str">
        <f>_xlfn.XLOOKUP(D3895,거래처!B:B,거래처!D:D," ")</f>
        <v>503-81-99146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5359</v>
      </c>
    </row>
    <row r="3896" spans="1:16" hidden="1">
      <c r="A3896" s="263">
        <v>3895</v>
      </c>
      <c r="B3896" s="58">
        <v>154</v>
      </c>
      <c r="C3896" s="256">
        <v>46155</v>
      </c>
      <c r="D3896" s="282" t="s">
        <v>1444</v>
      </c>
      <c r="E3896" s="261" t="str">
        <f>_xlfn.XLOOKUP(D3896,거래처!B:B,거래처!D:D," ")</f>
        <v>487-18-00463</v>
      </c>
      <c r="F3896" s="284" t="s">
        <v>5361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 hidden="1">
      <c r="A3897" s="263">
        <v>3896</v>
      </c>
      <c r="B3897" s="58">
        <v>13</v>
      </c>
      <c r="C3897" s="256">
        <v>46155</v>
      </c>
      <c r="D3897" s="282" t="s">
        <v>1209</v>
      </c>
      <c r="E3897" s="261" t="str">
        <f>_xlfn.XLOOKUP(D3897,거래처!B:B,거래처!D:D," ")</f>
        <v>502-23-76820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5363</v>
      </c>
    </row>
    <row r="3898" spans="1:16" hidden="1">
      <c r="A3898" s="263">
        <v>3897</v>
      </c>
      <c r="B3898" s="58">
        <v>222</v>
      </c>
      <c r="C3898" s="256">
        <v>46155</v>
      </c>
      <c r="D3898" s="282" t="s">
        <v>1747</v>
      </c>
      <c r="E3898" s="261" t="str">
        <f>_xlfn.XLOOKUP(D3898,거래처!B:B,거래처!D:D," ")</f>
        <v>609-23-97505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 hidden="1">
      <c r="A3899" s="263">
        <v>3898</v>
      </c>
      <c r="C3899" s="256">
        <v>46155</v>
      </c>
      <c r="D3899" s="282" t="s">
        <v>1415</v>
      </c>
      <c r="E3899" s="261" t="str">
        <f>_xlfn.XLOOKUP(D3899,거래처!B:B,거래처!D:D," ")</f>
        <v>504-20-50427</v>
      </c>
      <c r="G3899" s="282" t="s">
        <v>5366</v>
      </c>
      <c r="N3899" s="257">
        <v>-300000</v>
      </c>
    </row>
    <row r="3900" spans="1:16" hidden="1">
      <c r="A3900" s="263">
        <v>3899</v>
      </c>
      <c r="C3900" s="256">
        <v>46155</v>
      </c>
      <c r="D3900" s="282" t="s">
        <v>3191</v>
      </c>
      <c r="E3900" s="261" t="str">
        <f>_xlfn.XLOOKUP(D3900,거래처!B:B,거래처!D:D," ")</f>
        <v>148-16-01826</v>
      </c>
      <c r="G3900" s="282" t="s">
        <v>3191</v>
      </c>
      <c r="N3900" s="257">
        <v>-1130000</v>
      </c>
    </row>
    <row r="3901" spans="1:16" hidden="1">
      <c r="A3901" s="263">
        <v>3900</v>
      </c>
      <c r="C3901" s="256">
        <v>46155</v>
      </c>
      <c r="D3901" s="282" t="s">
        <v>1444</v>
      </c>
      <c r="E3901" s="261" t="str">
        <f>_xlfn.XLOOKUP(D3901,거래처!B:B,거래처!D:D," ")</f>
        <v>487-18-00463</v>
      </c>
      <c r="G3901" s="282" t="s">
        <v>1757</v>
      </c>
      <c r="N3901" s="257">
        <v>-1950000</v>
      </c>
    </row>
    <row r="3902" spans="1:16" hidden="1">
      <c r="A3902" s="263">
        <v>3901</v>
      </c>
      <c r="C3902" s="256">
        <v>46155</v>
      </c>
      <c r="D3902" s="282" t="s">
        <v>5420</v>
      </c>
      <c r="E3902" s="261" t="str">
        <f>_xlfn.XLOOKUP(D3902,거래처!B:B,거래처!D:D," ")</f>
        <v>609-23-97505</v>
      </c>
      <c r="G3902" s="282" t="s">
        <v>5421</v>
      </c>
      <c r="N3902" s="257">
        <v>-2190000</v>
      </c>
    </row>
    <row r="3903" spans="1:16" hidden="1">
      <c r="A3903" s="263">
        <v>3902</v>
      </c>
      <c r="B3903" s="58">
        <v>81</v>
      </c>
      <c r="C3903" s="256">
        <v>46155</v>
      </c>
      <c r="D3903" s="282" t="s">
        <v>1074</v>
      </c>
      <c r="E3903" s="261" t="str">
        <f>_xlfn.XLOOKUP(D3903,거래처!B:B,거래처!D:D," ")</f>
        <v>615-16-13685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5367</v>
      </c>
      <c r="P3903" s="282" t="s">
        <v>5368</v>
      </c>
    </row>
    <row r="3904" spans="1:16" hidden="1">
      <c r="A3904" s="263">
        <v>3903</v>
      </c>
      <c r="C3904" s="256">
        <v>46155</v>
      </c>
      <c r="D3904" s="282" t="s">
        <v>3872</v>
      </c>
      <c r="E3904" s="261" t="str">
        <f>_xlfn.XLOOKUP(D3904,거래처!B:B,거래처!D:D," ")</f>
        <v>502-46-31614</v>
      </c>
      <c r="G3904" s="282" t="s">
        <v>3872</v>
      </c>
      <c r="N3904" s="257">
        <v>-1300000</v>
      </c>
    </row>
    <row r="3905" spans="1:18" hidden="1">
      <c r="A3905" s="263">
        <v>3904</v>
      </c>
      <c r="B3905" s="58">
        <v>12</v>
      </c>
      <c r="C3905" s="256">
        <v>46156</v>
      </c>
      <c r="D3905" s="282" t="s">
        <v>3124</v>
      </c>
      <c r="E3905" s="261" t="str">
        <f>_xlfn.XLOOKUP(D3905,거래처!B:B,거래처!D:D," ")</f>
        <v>444-37-00623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5370</v>
      </c>
    </row>
    <row r="3906" spans="1:18" hidden="1">
      <c r="A3906" s="263">
        <v>3905</v>
      </c>
      <c r="B3906" s="58">
        <v>77</v>
      </c>
      <c r="C3906" s="256">
        <v>46156</v>
      </c>
      <c r="D3906" s="282" t="s">
        <v>1131</v>
      </c>
      <c r="E3906" s="261">
        <f>_xlfn.XLOOKUP(D3906,거래처!B:B,거래처!D:D," ")</f>
        <v>0</v>
      </c>
      <c r="F3906" s="284" t="s">
        <v>4654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5371</v>
      </c>
      <c r="P3906" s="282" t="s">
        <v>5372</v>
      </c>
    </row>
    <row r="3907" spans="1:18" hidden="1">
      <c r="A3907" s="263">
        <v>3906</v>
      </c>
      <c r="B3907" s="58">
        <v>30</v>
      </c>
      <c r="C3907" s="256">
        <v>46156</v>
      </c>
      <c r="D3907" s="282" t="s">
        <v>5292</v>
      </c>
      <c r="E3907" s="261" t="str">
        <f>_xlfn.XLOOKUP(D3907,거래처!B:B,거래처!D:D," ")</f>
        <v xml:space="preserve"> 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5375</v>
      </c>
      <c r="Q3907" s="282" t="s">
        <v>4216</v>
      </c>
    </row>
    <row r="3908" spans="1:18" hidden="1">
      <c r="A3908" s="263">
        <v>3907</v>
      </c>
      <c r="B3908" s="58">
        <v>104</v>
      </c>
      <c r="C3908" s="256">
        <v>46156</v>
      </c>
      <c r="D3908" s="282" t="s">
        <v>5292</v>
      </c>
      <c r="E3908" s="261" t="str">
        <f>_xlfn.XLOOKUP(D3908,거래처!B:B,거래처!D:D," ")</f>
        <v xml:space="preserve"> 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5375</v>
      </c>
      <c r="P3908" s="257"/>
    </row>
    <row r="3909" spans="1:18" hidden="1">
      <c r="A3909" s="263">
        <v>3908</v>
      </c>
      <c r="B3909" s="58">
        <v>89</v>
      </c>
      <c r="C3909" s="256">
        <v>46156</v>
      </c>
      <c r="D3909" s="282" t="s">
        <v>3882</v>
      </c>
      <c r="E3909" s="261" t="str">
        <f>_xlfn.XLOOKUP(D3909,거래처!B:B,거래처!D:D," ")</f>
        <v>205-01-87593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5377</v>
      </c>
      <c r="Q3909" s="282" t="s">
        <v>5378</v>
      </c>
    </row>
    <row r="3910" spans="1:18" hidden="1">
      <c r="A3910" s="263">
        <v>3909</v>
      </c>
      <c r="B3910" s="58">
        <v>188</v>
      </c>
      <c r="C3910" s="256">
        <v>46156</v>
      </c>
      <c r="D3910" s="282" t="s">
        <v>1444</v>
      </c>
      <c r="E3910" s="261" t="str">
        <f>_xlfn.XLOOKUP(D3910,거래처!B:B,거래처!D:D," ")</f>
        <v>487-18-00463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5380</v>
      </c>
      <c r="Q3910" s="282" t="s">
        <v>5381</v>
      </c>
    </row>
    <row r="3911" spans="1:18" hidden="1">
      <c r="A3911" s="263">
        <v>3910</v>
      </c>
      <c r="B3911" s="58">
        <v>90</v>
      </c>
      <c r="C3911" s="256">
        <v>46156</v>
      </c>
      <c r="D3911" s="282" t="s">
        <v>2096</v>
      </c>
      <c r="E3911" s="261" t="str">
        <f>_xlfn.XLOOKUP(D3911,거래처!B:B,거래처!D:D," ")</f>
        <v>455-19-00065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 hidden="1">
      <c r="A3912" s="263">
        <v>3911</v>
      </c>
      <c r="B3912" s="58">
        <v>105</v>
      </c>
      <c r="C3912" s="256">
        <v>46156</v>
      </c>
      <c r="D3912" s="282" t="s">
        <v>1802</v>
      </c>
      <c r="E3912" s="261" t="str">
        <f>_xlfn.XLOOKUP(D3912,거래처!B:B,거래처!D:D," ")</f>
        <v>514-13-78458</v>
      </c>
      <c r="G3912" s="282" t="s">
        <v>2234</v>
      </c>
      <c r="H3912" s="261" t="s">
        <v>5384</v>
      </c>
      <c r="I3912" s="257">
        <v>1600000</v>
      </c>
      <c r="J3912" s="261">
        <v>1</v>
      </c>
      <c r="M3912" s="257">
        <v>1600000</v>
      </c>
      <c r="O3912" s="257" t="s">
        <v>5385</v>
      </c>
      <c r="P3912" s="282" t="s">
        <v>5386</v>
      </c>
    </row>
    <row r="3913" spans="1:18" hidden="1">
      <c r="A3913" s="263">
        <v>3912</v>
      </c>
      <c r="B3913" s="58">
        <v>9</v>
      </c>
      <c r="C3913" s="256">
        <v>46156</v>
      </c>
      <c r="D3913" s="282" t="s">
        <v>2925</v>
      </c>
      <c r="E3913" s="261" t="str">
        <f>_xlfn.XLOOKUP(D3913,거래처!B:B,거래처!D:D," ")</f>
        <v>402-23-16615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5388</v>
      </c>
      <c r="P3913" s="282" t="s">
        <v>5389</v>
      </c>
    </row>
    <row r="3914" spans="1:18" hidden="1">
      <c r="A3914" s="263">
        <v>3913</v>
      </c>
      <c r="B3914" s="58">
        <v>77</v>
      </c>
      <c r="C3914" s="256">
        <v>46156</v>
      </c>
      <c r="D3914" s="282" t="s">
        <v>2925</v>
      </c>
      <c r="E3914" s="261" t="str">
        <f>_xlfn.XLOOKUP(D3914,거래처!B:B,거래처!D:D," ")</f>
        <v>402-23-16615</v>
      </c>
      <c r="F3914" s="284" t="s">
        <v>4654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5388</v>
      </c>
      <c r="P3914" s="257" t="s">
        <v>5389</v>
      </c>
      <c r="Q3914" s="282" t="s">
        <v>5390</v>
      </c>
      <c r="R3914" s="326"/>
    </row>
    <row r="3915" spans="1:18" hidden="1">
      <c r="A3915" s="263">
        <v>3914</v>
      </c>
      <c r="B3915" s="58">
        <v>77</v>
      </c>
      <c r="C3915" s="256">
        <v>46156</v>
      </c>
      <c r="D3915" s="282" t="s">
        <v>3124</v>
      </c>
      <c r="E3915" s="261" t="str">
        <f>_xlfn.XLOOKUP(D3915,거래처!B:B,거래처!D:D," ")</f>
        <v>444-37-00623</v>
      </c>
      <c r="F3915" s="284" t="s">
        <v>4654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5392</v>
      </c>
    </row>
    <row r="3916" spans="1:18" hidden="1">
      <c r="A3916" s="263">
        <v>3915</v>
      </c>
      <c r="B3916" s="58">
        <v>94</v>
      </c>
      <c r="C3916" s="256">
        <v>46156</v>
      </c>
      <c r="D3916" s="282" t="s">
        <v>1444</v>
      </c>
      <c r="E3916" s="261" t="str">
        <f>_xlfn.XLOOKUP(D3916,거래처!B:B,거래처!D:D," ")</f>
        <v>487-18-00463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 hidden="1">
      <c r="A3917" s="263">
        <v>3916</v>
      </c>
      <c r="B3917" s="58">
        <v>49</v>
      </c>
      <c r="C3917" s="256">
        <v>46156</v>
      </c>
      <c r="D3917" s="282" t="s">
        <v>1444</v>
      </c>
      <c r="E3917" s="261" t="str">
        <f>_xlfn.XLOOKUP(D3917,거래처!B:B,거래처!D:D," ")</f>
        <v>487-18-00463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 hidden="1">
      <c r="A3918" s="263">
        <v>3917</v>
      </c>
      <c r="B3918" s="58">
        <v>174</v>
      </c>
      <c r="C3918" s="256">
        <v>46156</v>
      </c>
      <c r="D3918" s="282" t="s">
        <v>1444</v>
      </c>
      <c r="E3918" s="261" t="str">
        <f>_xlfn.XLOOKUP(D3918,거래처!B:B,거래처!D:D," ")</f>
        <v>487-18-00463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 hidden="1">
      <c r="A3919" s="263">
        <v>3918</v>
      </c>
      <c r="B3919" s="58">
        <v>175</v>
      </c>
      <c r="C3919" s="256">
        <v>46156</v>
      </c>
      <c r="D3919" s="282" t="s">
        <v>1444</v>
      </c>
      <c r="E3919" s="261" t="str">
        <f>_xlfn.XLOOKUP(D3919,거래처!B:B,거래처!D:D," ")</f>
        <v>487-18-00463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4900</v>
      </c>
    </row>
    <row r="3920" spans="1:18" hidden="1">
      <c r="A3920" s="263">
        <v>3919</v>
      </c>
      <c r="C3920" s="256">
        <v>46156</v>
      </c>
      <c r="D3920" s="282" t="s">
        <v>3882</v>
      </c>
      <c r="E3920" s="261" t="str">
        <f>_xlfn.XLOOKUP(D3920,거래처!B:B,거래처!D:D," ")</f>
        <v>205-01-87593</v>
      </c>
      <c r="G3920" s="282" t="s">
        <v>3882</v>
      </c>
      <c r="N3920" s="257">
        <v>-1430000</v>
      </c>
    </row>
    <row r="3921" spans="1:17" hidden="1">
      <c r="A3921" s="263">
        <v>3920</v>
      </c>
      <c r="C3921" s="256">
        <v>46156</v>
      </c>
      <c r="D3921" s="282" t="s">
        <v>5292</v>
      </c>
      <c r="E3921" s="261" t="str">
        <f>_xlfn.XLOOKUP(D3921,거래처!B:B,거래처!D:D," ")</f>
        <v xml:space="preserve"> </v>
      </c>
      <c r="G3921" s="282" t="s">
        <v>5292</v>
      </c>
      <c r="N3921" s="257">
        <v>-1550000</v>
      </c>
    </row>
    <row r="3922" spans="1:17" hidden="1">
      <c r="A3922" s="263">
        <v>3921</v>
      </c>
      <c r="C3922" s="256">
        <v>46156</v>
      </c>
      <c r="D3922" s="282" t="s">
        <v>2096</v>
      </c>
      <c r="E3922" s="261" t="str">
        <f>_xlfn.XLOOKUP(D3922,거래처!B:B,거래처!D:D," ")</f>
        <v>455-19-00065</v>
      </c>
      <c r="G3922" s="282" t="s">
        <v>2096</v>
      </c>
      <c r="N3922" s="257">
        <v>-450000</v>
      </c>
    </row>
    <row r="3923" spans="1:17" hidden="1">
      <c r="A3923" s="263">
        <v>3922</v>
      </c>
      <c r="B3923" s="58">
        <v>132</v>
      </c>
      <c r="C3923" s="256">
        <v>46157</v>
      </c>
      <c r="D3923" s="282" t="s">
        <v>1705</v>
      </c>
      <c r="E3923" s="261" t="str">
        <f>_xlfn.XLOOKUP(D3923,거래처!B:B,거래처!D:D," ")</f>
        <v>410-27-15314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 hidden="1">
      <c r="A3924" s="263">
        <v>3923</v>
      </c>
      <c r="B3924" s="58">
        <v>93</v>
      </c>
      <c r="C3924" s="256">
        <v>46157</v>
      </c>
      <c r="D3924" s="282" t="s">
        <v>1705</v>
      </c>
      <c r="E3924" s="261" t="str">
        <f>_xlfn.XLOOKUP(D3924,거래처!B:B,거래처!D:D," ")</f>
        <v>410-27-15314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 hidden="1">
      <c r="A3925" s="263">
        <v>3924</v>
      </c>
      <c r="B3925" s="58">
        <v>77</v>
      </c>
      <c r="C3925" s="256">
        <v>46157</v>
      </c>
      <c r="D3925" s="282" t="s">
        <v>1010</v>
      </c>
      <c r="E3925" s="261" t="str">
        <f>_xlfn.XLOOKUP(D3925,거래처!B:B,거래처!D:D," ")</f>
        <v>488-12-01084</v>
      </c>
      <c r="F3925" s="284" t="s">
        <v>4654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5396</v>
      </c>
      <c r="P3925" s="282" t="s">
        <v>5372</v>
      </c>
    </row>
    <row r="3926" spans="1:17" hidden="1">
      <c r="A3926" s="263">
        <v>3925</v>
      </c>
      <c r="B3926" s="58">
        <v>223</v>
      </c>
      <c r="C3926" s="256">
        <v>46157</v>
      </c>
      <c r="D3926" s="282" t="s">
        <v>1370</v>
      </c>
      <c r="E3926" s="261" t="str">
        <f>_xlfn.XLOOKUP(D3926,거래처!B:B,거래처!D:D," ")</f>
        <v>177-01-03420</v>
      </c>
      <c r="G3926" s="282" t="s">
        <v>5398</v>
      </c>
      <c r="H3926" s="261" t="s">
        <v>5399</v>
      </c>
      <c r="I3926" s="257">
        <v>1500000</v>
      </c>
      <c r="J3926" s="261">
        <v>1</v>
      </c>
      <c r="M3926" s="257">
        <v>1500000</v>
      </c>
    </row>
    <row r="3927" spans="1:17" hidden="1">
      <c r="A3927" s="263">
        <v>3926</v>
      </c>
      <c r="B3927" s="58">
        <v>66</v>
      </c>
      <c r="C3927" s="256">
        <v>46157</v>
      </c>
      <c r="D3927" s="282" t="s">
        <v>1370</v>
      </c>
      <c r="E3927" s="261" t="str">
        <f>_xlfn.XLOOKUP(D3927,거래처!B:B,거래처!D:D," ")</f>
        <v>177-01-03420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 hidden="1">
      <c r="A3928" s="263">
        <v>3927</v>
      </c>
      <c r="B3928" s="58">
        <v>102</v>
      </c>
      <c r="C3928" s="256">
        <v>46157</v>
      </c>
      <c r="D3928" s="282" t="s">
        <v>1551</v>
      </c>
      <c r="E3928" s="261" t="str">
        <f>_xlfn.XLOOKUP(D3928,거래처!B:B,거래처!D:D," ")</f>
        <v>503-07-45581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 hidden="1">
      <c r="A3929" s="263">
        <v>3928</v>
      </c>
      <c r="B3929" s="58">
        <v>131</v>
      </c>
      <c r="C3929" s="256">
        <v>46157</v>
      </c>
      <c r="D3929" s="282" t="s">
        <v>1551</v>
      </c>
      <c r="E3929" s="261" t="str">
        <f>_xlfn.XLOOKUP(D3929,거래처!B:B,거래처!D:D," ")</f>
        <v>503-07-45581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 hidden="1">
      <c r="A3930" s="263">
        <v>3929</v>
      </c>
      <c r="B3930" s="58">
        <v>224</v>
      </c>
      <c r="C3930" s="256">
        <v>46157</v>
      </c>
      <c r="D3930" s="282" t="s">
        <v>3072</v>
      </c>
      <c r="E3930" s="261" t="str">
        <f>_xlfn.XLOOKUP(D3930,거래처!B:B,거래처!D:D," ")</f>
        <v>402-16-96829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5403</v>
      </c>
    </row>
    <row r="3931" spans="1:17" hidden="1">
      <c r="A3931" s="263">
        <v>3930</v>
      </c>
      <c r="B3931" s="58">
        <v>64</v>
      </c>
      <c r="C3931" s="256">
        <v>46157</v>
      </c>
      <c r="D3931" s="282" t="s">
        <v>1551</v>
      </c>
      <c r="E3931" s="261" t="str">
        <f>_xlfn.XLOOKUP(D3931,거래처!B:B,거래처!D:D," ")</f>
        <v>503-07-45581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 hidden="1">
      <c r="A3932" s="263">
        <v>3931</v>
      </c>
      <c r="B3932" s="58">
        <v>94</v>
      </c>
      <c r="C3932" s="256">
        <v>46157</v>
      </c>
      <c r="D3932" s="282" t="s">
        <v>1551</v>
      </c>
      <c r="E3932" s="261" t="str">
        <f>_xlfn.XLOOKUP(D3932,거래처!B:B,거래처!D:D," ")</f>
        <v>503-07-45581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 hidden="1">
      <c r="A3933" s="263">
        <v>3932</v>
      </c>
      <c r="B3933" s="58">
        <v>96</v>
      </c>
      <c r="C3933" s="256">
        <v>46157</v>
      </c>
      <c r="D3933" s="282" t="s">
        <v>1551</v>
      </c>
      <c r="E3933" s="261" t="str">
        <f>_xlfn.XLOOKUP(D3933,거래처!B:B,거래처!D:D," ")</f>
        <v>503-07-45581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 hidden="1">
      <c r="A3934" s="263">
        <v>3933</v>
      </c>
      <c r="C3934" s="256">
        <v>46157</v>
      </c>
      <c r="D3934" s="282" t="s">
        <v>1415</v>
      </c>
      <c r="E3934" s="261" t="str">
        <f>_xlfn.XLOOKUP(D3934,거래처!B:B,거래처!D:D," ")</f>
        <v>504-20-50427</v>
      </c>
      <c r="G3934" s="282" t="s">
        <v>5406</v>
      </c>
      <c r="N3934" s="257">
        <v>-1650000</v>
      </c>
    </row>
    <row r="3935" spans="1:17" hidden="1">
      <c r="A3935" s="263">
        <v>3934</v>
      </c>
      <c r="C3935" s="256">
        <v>46157</v>
      </c>
      <c r="D3935" s="282" t="s">
        <v>5408</v>
      </c>
      <c r="E3935" s="261">
        <f>_xlfn.XLOOKUP(D3935,거래처!B:B,거래처!D:D," ")</f>
        <v>0</v>
      </c>
      <c r="G3935" s="282" t="s">
        <v>5409</v>
      </c>
      <c r="I3935" s="257">
        <v>2300000</v>
      </c>
      <c r="J3935" s="261">
        <v>1</v>
      </c>
      <c r="M3935" s="257">
        <v>2300000</v>
      </c>
    </row>
    <row r="3936" spans="1:17" hidden="1">
      <c r="A3936" s="263">
        <v>3935</v>
      </c>
      <c r="B3936" s="58">
        <v>108</v>
      </c>
      <c r="C3936" s="256">
        <v>46157</v>
      </c>
      <c r="D3936" s="282" t="s">
        <v>1370</v>
      </c>
      <c r="E3936" s="261" t="str">
        <f>_xlfn.XLOOKUP(D3936,거래처!B:B,거래처!D:D," ")</f>
        <v>177-01-03420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5410</v>
      </c>
    </row>
    <row r="3937" spans="1:16" hidden="1">
      <c r="A3937" s="263">
        <v>3936</v>
      </c>
      <c r="C3937" s="256">
        <v>46157</v>
      </c>
      <c r="D3937" s="282" t="s">
        <v>1802</v>
      </c>
      <c r="E3937" s="261" t="str">
        <f>_xlfn.XLOOKUP(D3937,거래처!B:B,거래처!D:D," ")</f>
        <v>514-13-78458</v>
      </c>
      <c r="G3937" s="282" t="s">
        <v>1802</v>
      </c>
      <c r="N3937" s="257">
        <v>-1000000</v>
      </c>
    </row>
    <row r="3938" spans="1:16" hidden="1">
      <c r="A3938" s="263">
        <v>3937</v>
      </c>
      <c r="B3938" s="58">
        <v>225</v>
      </c>
      <c r="C3938" s="256">
        <v>46158</v>
      </c>
      <c r="D3938" s="282" t="s">
        <v>1370</v>
      </c>
      <c r="E3938" s="261" t="str">
        <f>_xlfn.XLOOKUP(D3938,거래처!B:B,거래처!D:D," ")</f>
        <v>177-01-03420</v>
      </c>
      <c r="F3938" s="284" t="s">
        <v>4859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 hidden="1">
      <c r="A3939" s="263">
        <v>3938</v>
      </c>
      <c r="B3939" s="58">
        <v>65</v>
      </c>
      <c r="C3939" s="256">
        <v>46158</v>
      </c>
      <c r="D3939" s="282" t="s">
        <v>1370</v>
      </c>
      <c r="E3939" s="261" t="str">
        <f>_xlfn.XLOOKUP(D3939,거래처!B:B,거래처!D:D," ")</f>
        <v>177-01-03420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 hidden="1">
      <c r="A3940" s="263">
        <v>3939</v>
      </c>
      <c r="B3940" s="58">
        <v>226</v>
      </c>
      <c r="C3940" s="256">
        <v>46158</v>
      </c>
      <c r="D3940" s="282" t="s">
        <v>1370</v>
      </c>
      <c r="E3940" s="261" t="str">
        <f>_xlfn.XLOOKUP(D3940,거래처!B:B,거래처!D:D," ")</f>
        <v>177-01-03420</v>
      </c>
      <c r="F3940" s="284" t="s">
        <v>5413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5414</v>
      </c>
      <c r="P3940" s="282" t="s">
        <v>5415</v>
      </c>
    </row>
    <row r="3941" spans="1:16" hidden="1">
      <c r="A3941" s="263">
        <v>3940</v>
      </c>
      <c r="B3941" s="58">
        <v>94</v>
      </c>
      <c r="C3941" s="256">
        <v>46158</v>
      </c>
      <c r="D3941" s="282" t="s">
        <v>1010</v>
      </c>
      <c r="E3941" s="261" t="str">
        <f>_xlfn.XLOOKUP(D3941,거래처!B:B,거래처!D:D," ")</f>
        <v>488-12-01084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 hidden="1">
      <c r="A3942" s="263">
        <v>3941</v>
      </c>
      <c r="B3942" s="58">
        <v>49</v>
      </c>
      <c r="C3942" s="256">
        <v>46158</v>
      </c>
      <c r="D3942" s="282" t="s">
        <v>1010</v>
      </c>
      <c r="E3942" s="261" t="str">
        <f>_xlfn.XLOOKUP(D3942,거래처!B:B,거래처!D:D," ")</f>
        <v>488-12-01084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 hidden="1">
      <c r="A3943" s="263">
        <v>3942</v>
      </c>
      <c r="B3943" s="58">
        <v>96</v>
      </c>
      <c r="C3943" s="256">
        <v>46158</v>
      </c>
      <c r="D3943" s="282" t="s">
        <v>1010</v>
      </c>
      <c r="E3943" s="261" t="str">
        <f>_xlfn.XLOOKUP(D3943,거래처!B:B,거래처!D:D," ")</f>
        <v>488-12-01084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 hidden="1">
      <c r="A3944" s="263">
        <v>3943</v>
      </c>
      <c r="B3944" s="58">
        <v>175</v>
      </c>
      <c r="C3944" s="256">
        <v>46158</v>
      </c>
      <c r="D3944" s="282" t="s">
        <v>1010</v>
      </c>
      <c r="E3944" s="261" t="str">
        <f>_xlfn.XLOOKUP(D3944,거래처!B:B,거래처!D:D," ")</f>
        <v>488-12-01084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4900</v>
      </c>
    </row>
    <row r="3945" spans="1:16" hidden="1">
      <c r="A3945" s="263">
        <v>3944</v>
      </c>
      <c r="B3945" s="58">
        <v>65</v>
      </c>
      <c r="C3945" s="256">
        <v>46158</v>
      </c>
      <c r="D3945" s="282" t="s">
        <v>1010</v>
      </c>
      <c r="E3945" s="261" t="str">
        <f>_xlfn.XLOOKUP(D3945,거래처!B:B,거래처!D:D," ")</f>
        <v>488-12-01084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 hidden="1">
      <c r="A3946" s="263">
        <v>3945</v>
      </c>
      <c r="B3946" s="58">
        <v>131</v>
      </c>
      <c r="C3946" s="256">
        <v>46158</v>
      </c>
      <c r="D3946" s="282" t="s">
        <v>3327</v>
      </c>
      <c r="E3946" s="261" t="str">
        <f>_xlfn.XLOOKUP(D3946,거래처!B:B,거래처!D:D," ")</f>
        <v>419-37-00781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 hidden="1">
      <c r="A3947" s="263">
        <v>3946</v>
      </c>
      <c r="C3947" s="256">
        <v>46158</v>
      </c>
      <c r="D3947" s="282" t="s">
        <v>1882</v>
      </c>
      <c r="E3947" s="261" t="str">
        <f>_xlfn.XLOOKUP(D3947,거래처!B:B,거래처!D:D," ")</f>
        <v>513-16-70662</v>
      </c>
      <c r="G3947" s="282" t="s">
        <v>3900</v>
      </c>
      <c r="N3947" s="257">
        <v>-1100000</v>
      </c>
    </row>
    <row r="3948" spans="1:16" hidden="1">
      <c r="A3948" s="263">
        <v>3947</v>
      </c>
      <c r="C3948" s="256">
        <v>46158</v>
      </c>
      <c r="D3948" s="282" t="s">
        <v>1551</v>
      </c>
      <c r="E3948" s="261" t="str">
        <f>_xlfn.XLOOKUP(D3948,거래처!B:B,거래처!D:D," ")</f>
        <v>503-07-45581</v>
      </c>
      <c r="G3948" s="282" t="s">
        <v>4587</v>
      </c>
      <c r="N3948" s="257">
        <v>-2000000</v>
      </c>
    </row>
    <row r="3949" spans="1:16" hidden="1">
      <c r="A3949" s="263">
        <v>3948</v>
      </c>
      <c r="C3949" s="256">
        <v>46160</v>
      </c>
      <c r="D3949" s="282" t="s">
        <v>1931</v>
      </c>
      <c r="E3949" s="261" t="str">
        <f>_xlfn.XLOOKUP(D3949,거래처!B:B,거래처!D:D," ")</f>
        <v>831-07-01474</v>
      </c>
      <c r="G3949" s="282" t="s">
        <v>5427</v>
      </c>
      <c r="N3949" s="257">
        <v>-1900000</v>
      </c>
    </row>
    <row r="3950" spans="1:16" hidden="1">
      <c r="A3950" s="263">
        <v>3949</v>
      </c>
      <c r="C3950" s="256">
        <v>46160</v>
      </c>
      <c r="D3950" s="282" t="s">
        <v>1429</v>
      </c>
      <c r="E3950" s="261" t="str">
        <f>_xlfn.XLOOKUP(D3950,거래처!B:B,거래처!D:D," ")</f>
        <v>503-21-16291</v>
      </c>
      <c r="G3950" s="282" t="s">
        <v>1429</v>
      </c>
      <c r="N3950" s="257">
        <v>-1600000</v>
      </c>
    </row>
    <row r="3951" spans="1:16" hidden="1">
      <c r="A3951" s="263">
        <v>3950</v>
      </c>
      <c r="C3951" s="256">
        <v>46160</v>
      </c>
      <c r="D3951" s="282" t="s">
        <v>1018</v>
      </c>
      <c r="E3951" s="261" t="str">
        <f>_xlfn.XLOOKUP(D3951,거래처!B:B,거래처!D:D," ")</f>
        <v>505-03-80437</v>
      </c>
      <c r="G3951" s="282" t="s">
        <v>1018</v>
      </c>
      <c r="N3951" s="257">
        <v>-1000000</v>
      </c>
    </row>
    <row r="3952" spans="1:16" hidden="1">
      <c r="A3952" s="263">
        <v>3951</v>
      </c>
      <c r="B3952" s="58">
        <v>143</v>
      </c>
      <c r="C3952" s="256">
        <v>46160</v>
      </c>
      <c r="D3952" s="282" t="s">
        <v>1680</v>
      </c>
      <c r="E3952" s="261" t="str">
        <f>_xlfn.XLOOKUP(D3952,거래처!B:B,거래처!D:D," ")</f>
        <v>848-34-00917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5428</v>
      </c>
    </row>
    <row r="3953" spans="1:17" hidden="1">
      <c r="A3953" s="263">
        <v>3952</v>
      </c>
      <c r="B3953" s="58">
        <v>203</v>
      </c>
      <c r="C3953" s="256">
        <v>46160</v>
      </c>
      <c r="D3953" s="282" t="s">
        <v>1680</v>
      </c>
      <c r="E3953" s="261" t="str">
        <f>_xlfn.XLOOKUP(D3953,거래처!B:B,거래처!D:D," ")</f>
        <v>848-34-00917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5428</v>
      </c>
      <c r="P3953" s="257"/>
    </row>
    <row r="3954" spans="1:17" hidden="1">
      <c r="A3954" s="263">
        <v>3953</v>
      </c>
      <c r="C3954" s="256">
        <v>46160</v>
      </c>
      <c r="D3954" s="282" t="s">
        <v>1415</v>
      </c>
      <c r="E3954" s="261" t="str">
        <f>_xlfn.XLOOKUP(D3954,거래처!B:B,거래처!D:D," ")</f>
        <v>504-20-50427</v>
      </c>
      <c r="G3954" s="282" t="s">
        <v>3467</v>
      </c>
      <c r="N3954" s="257">
        <v>-300000</v>
      </c>
    </row>
    <row r="3955" spans="1:17" hidden="1">
      <c r="A3955" s="263">
        <v>3954</v>
      </c>
      <c r="B3955" s="58">
        <v>49</v>
      </c>
      <c r="C3955" s="256">
        <v>46161</v>
      </c>
      <c r="D3955" s="282" t="s">
        <v>1825</v>
      </c>
      <c r="E3955" s="261" t="str">
        <f>_xlfn.XLOOKUP(D3955,거래처!B:B,거래처!D:D," ")</f>
        <v>585-08-00244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 hidden="1">
      <c r="A3956" s="263">
        <v>3955</v>
      </c>
      <c r="B3956" s="58">
        <v>175</v>
      </c>
      <c r="C3956" s="256">
        <v>46161</v>
      </c>
      <c r="D3956" s="282" t="s">
        <v>1825</v>
      </c>
      <c r="E3956" s="261" t="str">
        <f>_xlfn.XLOOKUP(D3956,거래처!B:B,거래처!D:D," ")</f>
        <v>585-08-00244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4900</v>
      </c>
    </row>
    <row r="3957" spans="1:17" hidden="1">
      <c r="A3957" s="263">
        <v>3956</v>
      </c>
      <c r="B3957" s="58">
        <v>103</v>
      </c>
      <c r="C3957" s="256">
        <v>46161</v>
      </c>
      <c r="D3957" s="282" t="s">
        <v>1557</v>
      </c>
      <c r="E3957" s="261" t="str">
        <f>_xlfn.XLOOKUP(D3957,거래처!B:B,거래처!D:D," ")</f>
        <v>122-01-63748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4615</v>
      </c>
    </row>
    <row r="3958" spans="1:17" hidden="1">
      <c r="A3958" s="263">
        <v>3957</v>
      </c>
      <c r="B3958" s="58">
        <v>96</v>
      </c>
      <c r="C3958" s="256">
        <v>46161</v>
      </c>
      <c r="D3958" s="282" t="s">
        <v>1557</v>
      </c>
      <c r="E3958" s="261" t="str">
        <f>_xlfn.XLOOKUP(D3958,거래처!B:B,거래처!D:D," ")</f>
        <v>122-01-63748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 hidden="1">
      <c r="A3959" s="263">
        <v>3958</v>
      </c>
      <c r="B3959" s="58">
        <v>174</v>
      </c>
      <c r="C3959" s="256">
        <v>46161</v>
      </c>
      <c r="D3959" s="282" t="s">
        <v>1557</v>
      </c>
      <c r="E3959" s="261" t="str">
        <f>_xlfn.XLOOKUP(D3959,거래처!B:B,거래처!D:D," ")</f>
        <v>122-01-63748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 hidden="1">
      <c r="A3960" s="263">
        <v>3959</v>
      </c>
      <c r="B3960" s="58">
        <v>94</v>
      </c>
      <c r="C3960" s="256">
        <v>46161</v>
      </c>
      <c r="D3960" s="282" t="s">
        <v>1557</v>
      </c>
      <c r="E3960" s="261" t="str">
        <f>_xlfn.XLOOKUP(D3960,거래처!B:B,거래처!D:D," ")</f>
        <v>122-01-63748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 hidden="1">
      <c r="A3961" s="263">
        <v>3960</v>
      </c>
      <c r="B3961" s="58">
        <v>137</v>
      </c>
      <c r="C3961" s="256">
        <v>46161</v>
      </c>
      <c r="D3961" s="282" t="s">
        <v>3124</v>
      </c>
      <c r="E3961" s="261" t="str">
        <f>_xlfn.XLOOKUP(D3961,거래처!B:B,거래처!D:D," ")</f>
        <v>444-37-00623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5435</v>
      </c>
    </row>
    <row r="3962" spans="1:17" hidden="1">
      <c r="A3962" s="263">
        <v>3961</v>
      </c>
      <c r="B3962" s="58">
        <v>179</v>
      </c>
      <c r="C3962" s="256">
        <v>46161</v>
      </c>
      <c r="D3962" s="282" t="s">
        <v>5450</v>
      </c>
      <c r="E3962" s="261">
        <f>_xlfn.XLOOKUP(D3962,거래처!B:B,거래처!D:D," ")</f>
        <v>0</v>
      </c>
      <c r="G3962" s="282" t="s">
        <v>5451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 hidden="1">
      <c r="A3963" s="263">
        <v>3962</v>
      </c>
      <c r="B3963" s="58">
        <v>227</v>
      </c>
      <c r="C3963" s="256">
        <v>46161</v>
      </c>
      <c r="D3963" s="282" t="s">
        <v>1747</v>
      </c>
      <c r="E3963" s="261" t="str">
        <f>_xlfn.XLOOKUP(D3963,거래처!B:B,거래처!D:D," ")</f>
        <v>609-23-97505</v>
      </c>
      <c r="F3963" s="284" t="s">
        <v>5439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5440</v>
      </c>
    </row>
    <row r="3964" spans="1:17" hidden="1">
      <c r="A3964" s="263">
        <v>3963</v>
      </c>
      <c r="B3964" s="58">
        <v>93</v>
      </c>
      <c r="C3964" s="256">
        <v>46161</v>
      </c>
      <c r="D3964" s="282" t="s">
        <v>1747</v>
      </c>
      <c r="E3964" s="261" t="str">
        <f>_xlfn.XLOOKUP(D3964,거래처!B:B,거래처!D:D," ")</f>
        <v>609-23-97505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 hidden="1">
      <c r="A3965" s="263">
        <v>3964</v>
      </c>
      <c r="B3965" s="58">
        <v>11</v>
      </c>
      <c r="C3965" s="256">
        <v>46161</v>
      </c>
      <c r="D3965" s="282" t="s">
        <v>3873</v>
      </c>
      <c r="E3965" s="261" t="str">
        <f>_xlfn.XLOOKUP(D3965,거래처!B:B,거래처!D:D," ")</f>
        <v>733-13-01545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 hidden="1">
      <c r="A3966" s="263">
        <v>3965</v>
      </c>
      <c r="B3966" s="58">
        <v>98</v>
      </c>
      <c r="C3966" s="256">
        <v>46161</v>
      </c>
      <c r="D3966" s="282" t="s">
        <v>2844</v>
      </c>
      <c r="E3966" s="261" t="str">
        <f>_xlfn.XLOOKUP(D3966,거래처!B:B,거래처!D:D," ")</f>
        <v>229-03-74690</v>
      </c>
      <c r="G3966" s="282" t="s">
        <v>4024</v>
      </c>
      <c r="H3966" s="261" t="s">
        <v>5443</v>
      </c>
      <c r="I3966" s="257">
        <v>850000</v>
      </c>
      <c r="J3966" s="261">
        <v>1</v>
      </c>
      <c r="M3966" s="257">
        <v>850000</v>
      </c>
    </row>
    <row r="3967" spans="1:17" hidden="1">
      <c r="A3967" s="263">
        <v>3966</v>
      </c>
      <c r="B3967" s="58">
        <v>137</v>
      </c>
      <c r="C3967" s="256">
        <v>46161</v>
      </c>
      <c r="D3967" s="282" t="s">
        <v>1680</v>
      </c>
      <c r="E3967" s="261" t="str">
        <f>_xlfn.XLOOKUP(D3967,거래처!B:B,거래처!D:D," ")</f>
        <v>848-34-00917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 hidden="1">
      <c r="A3968" s="263">
        <v>3967</v>
      </c>
      <c r="B3968" s="58">
        <v>135</v>
      </c>
      <c r="C3968" s="256">
        <v>46161</v>
      </c>
      <c r="D3968" s="282" t="s">
        <v>1680</v>
      </c>
      <c r="E3968" s="261" t="str">
        <f>_xlfn.XLOOKUP(D3968,거래처!B:B,거래처!D:D," ")</f>
        <v>848-34-00917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 hidden="1">
      <c r="A3969" s="263">
        <v>3968</v>
      </c>
      <c r="B3969" s="58">
        <v>79</v>
      </c>
      <c r="C3969" s="256">
        <v>46161</v>
      </c>
      <c r="D3969" s="282" t="s">
        <v>1370</v>
      </c>
      <c r="E3969" s="261" t="str">
        <f>_xlfn.XLOOKUP(D3969,거래처!B:B,거래처!D:D," ")</f>
        <v>177-01-03420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 hidden="1">
      <c r="A3970" s="263">
        <v>3969</v>
      </c>
      <c r="B3970" s="58">
        <v>101</v>
      </c>
      <c r="C3970" s="256">
        <v>46161</v>
      </c>
      <c r="D3970" s="282" t="s">
        <v>981</v>
      </c>
      <c r="E3970" s="261" t="str">
        <f>_xlfn.XLOOKUP(D3970,거래처!B:B,거래처!D:D," ")</f>
        <v>138-01-48780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5447</v>
      </c>
      <c r="P3970" s="282" t="s">
        <v>5448</v>
      </c>
    </row>
    <row r="3971" spans="1:16" hidden="1">
      <c r="A3971" s="263">
        <v>3970</v>
      </c>
      <c r="C3971" s="256">
        <v>46161</v>
      </c>
      <c r="D3971" s="282" t="s">
        <v>981</v>
      </c>
      <c r="E3971" s="261" t="str">
        <f>_xlfn.XLOOKUP(D3971,거래처!B:B,거래처!D:D," ")</f>
        <v>138-01-48780</v>
      </c>
      <c r="G3971" s="282" t="s">
        <v>981</v>
      </c>
      <c r="N3971" s="257">
        <v>-880000</v>
      </c>
    </row>
    <row r="3972" spans="1:16" hidden="1">
      <c r="A3972" s="263">
        <v>3971</v>
      </c>
      <c r="C3972" s="256">
        <v>46161</v>
      </c>
      <c r="D3972" s="282" t="s">
        <v>1825</v>
      </c>
      <c r="E3972" s="261" t="str">
        <f>_xlfn.XLOOKUP(D3972,거래처!B:B,거래처!D:D," ")</f>
        <v>585-08-00244</v>
      </c>
      <c r="G3972" s="282" t="s">
        <v>1825</v>
      </c>
      <c r="N3972" s="257">
        <v>-187000</v>
      </c>
    </row>
    <row r="3973" spans="1:16" hidden="1">
      <c r="A3973" s="263">
        <v>3972</v>
      </c>
      <c r="C3973" s="256">
        <v>46161</v>
      </c>
      <c r="D3973" s="282" t="s">
        <v>2925</v>
      </c>
      <c r="E3973" s="261" t="str">
        <f>_xlfn.XLOOKUP(D3973,거래처!B:B,거래처!D:D," ")</f>
        <v>402-23-16615</v>
      </c>
      <c r="G3973" s="282" t="s">
        <v>2925</v>
      </c>
      <c r="N3973" s="257">
        <v>-3270000</v>
      </c>
    </row>
    <row r="3974" spans="1:16" hidden="1">
      <c r="A3974" s="263">
        <v>3973</v>
      </c>
      <c r="C3974" s="256">
        <v>46161</v>
      </c>
      <c r="D3974" s="282" t="s">
        <v>3072</v>
      </c>
      <c r="E3974" s="261" t="str">
        <f>_xlfn.XLOOKUP(D3974,거래처!B:B,거래처!D:D," ")</f>
        <v>402-16-96829</v>
      </c>
      <c r="G3974" s="282" t="s">
        <v>3072</v>
      </c>
      <c r="N3974" s="257">
        <v>-440000</v>
      </c>
    </row>
    <row r="3975" spans="1:16" hidden="1">
      <c r="A3975" s="263">
        <v>3974</v>
      </c>
      <c r="C3975" s="256">
        <v>46161</v>
      </c>
      <c r="D3975" s="282" t="s">
        <v>3873</v>
      </c>
      <c r="E3975" s="261" t="str">
        <f>_xlfn.XLOOKUP(D3975,거래처!B:B,거래처!D:D," ")</f>
        <v>733-13-01545</v>
      </c>
      <c r="G3975" s="282" t="s">
        <v>3873</v>
      </c>
      <c r="N3975" s="257">
        <v>-1100000</v>
      </c>
    </row>
    <row r="3976" spans="1:16" hidden="1">
      <c r="A3976" s="263">
        <v>3975</v>
      </c>
      <c r="C3976" s="256">
        <v>46162</v>
      </c>
      <c r="D3976" s="282" t="s">
        <v>1010</v>
      </c>
      <c r="E3976" s="261" t="str">
        <f>_xlfn.XLOOKUP(D3976,거래처!B:B,거래처!D:D," ")</f>
        <v>488-12-01084</v>
      </c>
      <c r="G3976" s="282" t="s">
        <v>3785</v>
      </c>
      <c r="N3976" s="257">
        <v>-2390000</v>
      </c>
    </row>
    <row r="3977" spans="1:16" hidden="1">
      <c r="A3977" s="263">
        <v>3976</v>
      </c>
      <c r="C3977" s="256">
        <v>46162</v>
      </c>
      <c r="D3977" s="282" t="s">
        <v>1209</v>
      </c>
      <c r="E3977" s="261" t="str">
        <f>_xlfn.XLOOKUP(D3977,거래처!B:B,거래처!D:D," ")</f>
        <v>502-23-76820</v>
      </c>
      <c r="G3977" s="282" t="s">
        <v>1209</v>
      </c>
      <c r="N3977" s="257">
        <v>-1430000</v>
      </c>
    </row>
    <row r="3978" spans="1:16" hidden="1">
      <c r="A3978" s="263">
        <v>3977</v>
      </c>
      <c r="C3978" s="256">
        <v>46162</v>
      </c>
      <c r="D3978" s="282" t="s">
        <v>1007</v>
      </c>
      <c r="E3978" s="261" t="str">
        <f>_xlfn.XLOOKUP(D3978,거래처!B:B,거래처!D:D," ")</f>
        <v>302-01-83388</v>
      </c>
      <c r="G3978" s="282" t="s">
        <v>1007</v>
      </c>
      <c r="N3978" s="257">
        <v>-9655000</v>
      </c>
    </row>
    <row r="3979" spans="1:16" hidden="1">
      <c r="A3979" s="263">
        <v>3978</v>
      </c>
      <c r="C3979" s="256">
        <v>46162</v>
      </c>
      <c r="D3979" s="282" t="s">
        <v>3327</v>
      </c>
      <c r="E3979" s="261" t="str">
        <f>_xlfn.XLOOKUP(D3979,거래처!B:B,거래처!D:D," ")</f>
        <v>419-37-00781</v>
      </c>
      <c r="G3979" s="282" t="s">
        <v>3993</v>
      </c>
      <c r="N3979" s="257">
        <v>-1200000</v>
      </c>
    </row>
    <row r="3980" spans="1:16" hidden="1">
      <c r="A3980" s="263">
        <v>3979</v>
      </c>
      <c r="B3980" s="58">
        <v>108</v>
      </c>
      <c r="C3980" s="256">
        <v>46162</v>
      </c>
      <c r="D3980" s="282" t="s">
        <v>1154</v>
      </c>
      <c r="E3980" s="261" t="str">
        <f>_xlfn.XLOOKUP(D3980,거래처!B:B,거래처!D:D," ")</f>
        <v>324-37-00464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5477</v>
      </c>
      <c r="P3980" s="282" t="s">
        <v>5478</v>
      </c>
    </row>
    <row r="3981" spans="1:16" hidden="1">
      <c r="A3981" s="263">
        <v>3980</v>
      </c>
      <c r="B3981" s="58">
        <v>13</v>
      </c>
      <c r="C3981" s="256">
        <v>46162</v>
      </c>
      <c r="D3981" s="282" t="s">
        <v>999</v>
      </c>
      <c r="E3981" s="261" t="str">
        <f>_xlfn.XLOOKUP(D3981,거래처!B:B,거래처!D:D," ")</f>
        <v>504-13-11275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5481</v>
      </c>
      <c r="P3981" s="282" t="s">
        <v>5482</v>
      </c>
    </row>
    <row r="3982" spans="1:16" hidden="1">
      <c r="A3982" s="263">
        <v>3981</v>
      </c>
      <c r="B3982" s="58">
        <v>66</v>
      </c>
      <c r="C3982" s="256">
        <v>46162</v>
      </c>
      <c r="D3982" s="282" t="s">
        <v>999</v>
      </c>
      <c r="E3982" s="261" t="str">
        <f>_xlfn.XLOOKUP(D3982,거래처!B:B,거래처!D:D," ")</f>
        <v>504-13-11275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5481</v>
      </c>
      <c r="P3982" s="257" t="s">
        <v>5482</v>
      </c>
    </row>
    <row r="3983" spans="1:16" hidden="1">
      <c r="A3983" s="263">
        <v>3982</v>
      </c>
      <c r="B3983" s="58">
        <v>228</v>
      </c>
      <c r="C3983" s="256">
        <v>46162</v>
      </c>
      <c r="D3983" s="282" t="s">
        <v>5520</v>
      </c>
      <c r="E3983" s="261" t="str">
        <f>_xlfn.XLOOKUP(D3983,거래처!B:B,거래처!D:D," ")</f>
        <v>302-01-83388</v>
      </c>
      <c r="F3983" s="284" t="s">
        <v>5521</v>
      </c>
      <c r="G3983" s="282" t="s">
        <v>5522</v>
      </c>
      <c r="H3983" s="261" t="s">
        <v>5523</v>
      </c>
      <c r="I3983" s="257">
        <v>2000000</v>
      </c>
      <c r="J3983" s="261">
        <v>1</v>
      </c>
      <c r="M3983" s="257">
        <v>2000000</v>
      </c>
    </row>
    <row r="3984" spans="1:16" hidden="1">
      <c r="A3984" s="263">
        <v>3983</v>
      </c>
      <c r="B3984" s="58">
        <v>65</v>
      </c>
      <c r="C3984" s="256">
        <v>46162</v>
      </c>
      <c r="D3984" s="282" t="s">
        <v>5520</v>
      </c>
      <c r="E3984" s="261" t="str">
        <f>_xlfn.XLOOKUP(D3984,거래처!B:B,거래처!D:D," ")</f>
        <v>302-01-83388</v>
      </c>
      <c r="F3984" s="284" t="s">
        <v>5524</v>
      </c>
      <c r="G3984" s="282" t="s">
        <v>5525</v>
      </c>
      <c r="H3984" s="261" t="s">
        <v>5524</v>
      </c>
      <c r="I3984" s="257">
        <v>100000</v>
      </c>
      <c r="J3984" s="261">
        <v>1</v>
      </c>
      <c r="M3984" s="257">
        <v>100000</v>
      </c>
      <c r="P3984" s="282" t="s">
        <v>5526</v>
      </c>
    </row>
    <row r="3985" spans="1:17" hidden="1">
      <c r="A3985" s="263">
        <v>3984</v>
      </c>
      <c r="B3985" s="58">
        <v>11</v>
      </c>
      <c r="C3985" s="256">
        <v>46162</v>
      </c>
      <c r="D3985" s="282" t="s">
        <v>2925</v>
      </c>
      <c r="E3985" s="261" t="str">
        <f>_xlfn.XLOOKUP(D3985,거래처!B:B,거래처!D:D," ")</f>
        <v>402-23-16615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 hidden="1">
      <c r="A3986" s="263">
        <v>3985</v>
      </c>
      <c r="B3986" s="58">
        <v>104</v>
      </c>
      <c r="C3986" s="256">
        <v>46162</v>
      </c>
      <c r="D3986" s="282" t="s">
        <v>1465</v>
      </c>
      <c r="E3986" s="261" t="str">
        <f>_xlfn.XLOOKUP(D3986,거래처!B:B,거래처!D:D," ")</f>
        <v>502-24-19452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 hidden="1">
      <c r="A3987" s="263">
        <v>3986</v>
      </c>
      <c r="B3987" s="58">
        <v>8</v>
      </c>
      <c r="C3987" s="256">
        <v>46162</v>
      </c>
      <c r="D3987" s="282" t="s">
        <v>2675</v>
      </c>
      <c r="E3987" s="261" t="str">
        <f>_xlfn.XLOOKUP(D3987,거래처!B:B,거래처!D:D," ")</f>
        <v>204-09-46300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5488</v>
      </c>
      <c r="P3987" s="282" t="s">
        <v>5489</v>
      </c>
    </row>
    <row r="3988" spans="1:17" hidden="1">
      <c r="A3988" s="263">
        <v>3987</v>
      </c>
      <c r="C3988" s="256">
        <v>46162</v>
      </c>
      <c r="D3988" s="282" t="s">
        <v>1465</v>
      </c>
      <c r="E3988" s="261" t="str">
        <f>_xlfn.XLOOKUP(D3988,거래처!B:B,거래처!D:D," ")</f>
        <v>502-24-19452</v>
      </c>
      <c r="G3988" s="282" t="s">
        <v>1465</v>
      </c>
      <c r="N3988" s="257">
        <v>-1750000</v>
      </c>
    </row>
    <row r="3989" spans="1:17" hidden="1">
      <c r="A3989" s="263">
        <v>3988</v>
      </c>
      <c r="B3989" s="58">
        <v>229</v>
      </c>
      <c r="C3989" s="256">
        <v>46163</v>
      </c>
      <c r="D3989" s="282" t="s">
        <v>2675</v>
      </c>
      <c r="E3989" s="261" t="str">
        <f>_xlfn.XLOOKUP(D3989,거래처!B:B,거래처!D:D," ")</f>
        <v>204-09-46300</v>
      </c>
      <c r="F3989" s="284" t="s">
        <v>5491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5492</v>
      </c>
      <c r="P3989" s="282" t="s">
        <v>5493</v>
      </c>
    </row>
    <row r="3990" spans="1:17" hidden="1">
      <c r="A3990" s="263">
        <v>3989</v>
      </c>
      <c r="B3990" s="58">
        <v>230</v>
      </c>
      <c r="C3990" s="256">
        <v>46163</v>
      </c>
      <c r="D3990" s="282" t="s">
        <v>2675</v>
      </c>
      <c r="E3990" s="261" t="str">
        <f>_xlfn.XLOOKUP(D3990,거래처!B:B,거래처!D:D," ")</f>
        <v>204-09-46300</v>
      </c>
      <c r="G3990" s="282" t="s">
        <v>5494</v>
      </c>
      <c r="I3990" s="257">
        <v>150000</v>
      </c>
      <c r="J3990" s="261">
        <v>1</v>
      </c>
      <c r="M3990" s="257">
        <v>150000</v>
      </c>
      <c r="O3990" s="257" t="s">
        <v>5492</v>
      </c>
      <c r="P3990" s="257" t="s">
        <v>5493</v>
      </c>
    </row>
    <row r="3991" spans="1:17" hidden="1">
      <c r="A3991" s="263">
        <v>3990</v>
      </c>
      <c r="B3991" s="58">
        <v>146</v>
      </c>
      <c r="C3991" s="256">
        <v>46163</v>
      </c>
      <c r="D3991" s="282" t="s">
        <v>1456</v>
      </c>
      <c r="E3991" s="261" t="str">
        <f>_xlfn.XLOOKUP(D3991,거래처!B:B,거래처!D:D," ")</f>
        <v>363-59-00215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 hidden="1">
      <c r="A3992" s="263">
        <v>3991</v>
      </c>
      <c r="B3992" s="58">
        <v>13</v>
      </c>
      <c r="C3992" s="256">
        <v>46163</v>
      </c>
      <c r="D3992" s="282" t="s">
        <v>1551</v>
      </c>
      <c r="E3992" s="261" t="str">
        <f>_xlfn.XLOOKUP(D3992,거래처!B:B,거래처!D:D," ")</f>
        <v>503-07-45581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5497</v>
      </c>
      <c r="P3992" s="282" t="s">
        <v>5498</v>
      </c>
    </row>
    <row r="3993" spans="1:17" hidden="1">
      <c r="A3993" s="263">
        <v>3992</v>
      </c>
      <c r="B3993" s="58">
        <v>104</v>
      </c>
      <c r="C3993" s="256">
        <v>46163</v>
      </c>
      <c r="D3993" s="282" t="s">
        <v>1551</v>
      </c>
      <c r="E3993" s="261" t="str">
        <f>_xlfn.XLOOKUP(D3993,거래처!B:B,거래처!D:D," ")</f>
        <v>503-07-45581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5497</v>
      </c>
      <c r="P3993" s="257" t="s">
        <v>5498</v>
      </c>
    </row>
    <row r="3994" spans="1:17" hidden="1">
      <c r="A3994" s="263">
        <v>3993</v>
      </c>
      <c r="B3994" s="58">
        <v>102</v>
      </c>
      <c r="C3994" s="256">
        <v>46163</v>
      </c>
      <c r="D3994" s="282" t="s">
        <v>1551</v>
      </c>
      <c r="E3994" s="261" t="str">
        <f>_xlfn.XLOOKUP(D3994,거래처!B:B,거래처!D:D," ")</f>
        <v>503-07-45581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5497</v>
      </c>
      <c r="P3994" s="257" t="s">
        <v>5498</v>
      </c>
    </row>
    <row r="3995" spans="1:17" hidden="1">
      <c r="A3995" s="263">
        <v>3994</v>
      </c>
      <c r="B3995" s="58">
        <v>131</v>
      </c>
      <c r="C3995" s="256">
        <v>46163</v>
      </c>
      <c r="D3995" s="282" t="s">
        <v>1551</v>
      </c>
      <c r="E3995" s="261" t="str">
        <f>_xlfn.XLOOKUP(D3995,거래처!B:B,거래처!D:D," ")</f>
        <v>503-07-45581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5497</v>
      </c>
      <c r="P3995" s="257" t="s">
        <v>5498</v>
      </c>
    </row>
    <row r="3996" spans="1:17" hidden="1">
      <c r="A3996" s="263">
        <v>3995</v>
      </c>
      <c r="B3996" s="58">
        <v>141</v>
      </c>
      <c r="C3996" s="256">
        <v>46163</v>
      </c>
      <c r="D3996" s="282" t="s">
        <v>1512</v>
      </c>
      <c r="E3996" s="261">
        <f>_xlfn.XLOOKUP(D3996,거래처!B:B,거래처!D:D," ")</f>
        <v>0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 hidden="1">
      <c r="A3997" s="263">
        <v>3996</v>
      </c>
      <c r="B3997" s="58">
        <v>231</v>
      </c>
      <c r="C3997" s="256">
        <v>46163</v>
      </c>
      <c r="D3997" s="282" t="s">
        <v>1512</v>
      </c>
      <c r="E3997" s="261">
        <f>_xlfn.XLOOKUP(D3997,거래처!B:B,거래처!D:D," ")</f>
        <v>0</v>
      </c>
      <c r="G3997" s="282" t="s">
        <v>5500</v>
      </c>
      <c r="I3997" s="257">
        <v>28000</v>
      </c>
      <c r="J3997" s="261">
        <v>2</v>
      </c>
      <c r="M3997" s="257">
        <v>56000</v>
      </c>
    </row>
    <row r="3998" spans="1:17" hidden="1">
      <c r="A3998" s="263">
        <v>3997</v>
      </c>
      <c r="B3998" s="58">
        <v>154</v>
      </c>
      <c r="C3998" s="256">
        <v>46163</v>
      </c>
      <c r="D3998" s="282" t="s">
        <v>1010</v>
      </c>
      <c r="E3998" s="261" t="str">
        <f>_xlfn.XLOOKUP(D3998,거래처!B:B,거래처!D:D," ")</f>
        <v>488-12-01084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5502</v>
      </c>
      <c r="P3998" s="282" t="s">
        <v>5503</v>
      </c>
    </row>
    <row r="3999" spans="1:17" hidden="1">
      <c r="A3999" s="263">
        <v>3998</v>
      </c>
      <c r="B3999" s="58">
        <v>82</v>
      </c>
      <c r="C3999" s="256">
        <v>46163</v>
      </c>
      <c r="D3999" s="282" t="s">
        <v>3882</v>
      </c>
      <c r="E3999" s="261" t="str">
        <f>_xlfn.XLOOKUP(D3999,거래처!B:B,거래처!D:D," ")</f>
        <v>205-01-87593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5505</v>
      </c>
      <c r="Q3999" s="282" t="s">
        <v>5506</v>
      </c>
    </row>
    <row r="4000" spans="1:17" hidden="1">
      <c r="A4000" s="263">
        <v>3999</v>
      </c>
      <c r="C4000" s="256">
        <v>46163</v>
      </c>
      <c r="D4000" s="282" t="s">
        <v>1551</v>
      </c>
      <c r="E4000" s="261" t="str">
        <f>_xlfn.XLOOKUP(D4000,거래처!B:B,거래처!D:D," ")</f>
        <v>503-07-45581</v>
      </c>
      <c r="G4000" s="282" t="s">
        <v>4587</v>
      </c>
      <c r="N4000" s="257">
        <v>-2000000</v>
      </c>
    </row>
    <row r="4001" spans="1:16" hidden="1">
      <c r="A4001" s="263">
        <v>4000</v>
      </c>
      <c r="C4001" s="256">
        <v>46163</v>
      </c>
      <c r="D4001" s="282" t="s">
        <v>2844</v>
      </c>
      <c r="E4001" s="261" t="str">
        <f>_xlfn.XLOOKUP(D4001,거래처!B:B,거래처!D:D," ")</f>
        <v>229-03-74690</v>
      </c>
      <c r="G4001" s="282" t="s">
        <v>2844</v>
      </c>
      <c r="N4001" s="257">
        <v>-850000</v>
      </c>
    </row>
    <row r="4002" spans="1:16" hidden="1">
      <c r="A4002" s="263">
        <v>4001</v>
      </c>
      <c r="C4002" s="256">
        <v>46162</v>
      </c>
      <c r="D4002" s="282" t="s">
        <v>1931</v>
      </c>
      <c r="E4002" s="261" t="str">
        <f>_xlfn.XLOOKUP(D4002,거래처!B:B,거래처!D:D," ")</f>
        <v>831-07-01474</v>
      </c>
      <c r="G4002" s="282" t="s">
        <v>1931</v>
      </c>
      <c r="N4002" s="257">
        <v>-330000</v>
      </c>
    </row>
    <row r="4003" spans="1:16" hidden="1">
      <c r="A4003" s="263">
        <v>4002</v>
      </c>
      <c r="B4003" s="58">
        <v>232</v>
      </c>
      <c r="C4003" s="256">
        <v>46164</v>
      </c>
      <c r="D4003" s="282" t="s">
        <v>1569</v>
      </c>
      <c r="E4003" s="261" t="str">
        <f>_xlfn.XLOOKUP(D4003,거래처!B:B,거래처!D:D," ")</f>
        <v>312-13-58007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 hidden="1">
      <c r="A4004" s="263">
        <v>4003</v>
      </c>
      <c r="B4004" s="58">
        <v>93</v>
      </c>
      <c r="C4004" s="256">
        <v>46164</v>
      </c>
      <c r="D4004" s="282" t="s">
        <v>1569</v>
      </c>
      <c r="E4004" s="261" t="str">
        <f>_xlfn.XLOOKUP(D4004,거래처!B:B,거래처!D:D," ")</f>
        <v>312-13-58007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 hidden="1">
      <c r="A4005" s="263">
        <v>4004</v>
      </c>
      <c r="B4005" s="58">
        <v>233</v>
      </c>
      <c r="C4005" s="256">
        <v>46164</v>
      </c>
      <c r="D4005" s="282" t="s">
        <v>1007</v>
      </c>
      <c r="E4005" s="261" t="str">
        <f>_xlfn.XLOOKUP(D4005,거래처!B:B,거래처!D:D," ")</f>
        <v>302-01-83388</v>
      </c>
      <c r="F4005" s="284" t="s">
        <v>5512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5513</v>
      </c>
    </row>
    <row r="4006" spans="1:16" hidden="1">
      <c r="A4006" s="263">
        <v>4005</v>
      </c>
      <c r="B4006" s="58">
        <v>65</v>
      </c>
      <c r="C4006" s="256">
        <v>46164</v>
      </c>
      <c r="D4006" s="282" t="s">
        <v>1007</v>
      </c>
      <c r="E4006" s="261" t="str">
        <f>_xlfn.XLOOKUP(D4006,거래처!B:B,거래처!D:D," ")</f>
        <v>302-01-83388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5513</v>
      </c>
      <c r="P4006" s="282" t="s">
        <v>4263</v>
      </c>
    </row>
    <row r="4007" spans="1:16" hidden="1">
      <c r="A4007" s="263">
        <v>4006</v>
      </c>
      <c r="B4007" s="58">
        <v>123</v>
      </c>
      <c r="C4007" s="256">
        <v>46164</v>
      </c>
      <c r="D4007" s="282" t="s">
        <v>1420</v>
      </c>
      <c r="E4007" s="261" t="str">
        <f>_xlfn.XLOOKUP(D4007,거래처!B:B,거래처!D:D," ")</f>
        <v>502-11-86077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 hidden="1">
      <c r="A4008" s="263">
        <v>4007</v>
      </c>
      <c r="B4008" s="58">
        <v>234</v>
      </c>
      <c r="C4008" s="256">
        <v>46164</v>
      </c>
      <c r="D4008" s="282" t="s">
        <v>1420</v>
      </c>
      <c r="E4008" s="261" t="str">
        <f>_xlfn.XLOOKUP(D4008,거래처!B:B,거래처!D:D," ")</f>
        <v>502-11-86077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 hidden="1">
      <c r="A4009" s="263">
        <v>4008</v>
      </c>
      <c r="B4009" s="58">
        <v>235</v>
      </c>
      <c r="C4009" s="256">
        <v>46164</v>
      </c>
      <c r="D4009" s="282" t="s">
        <v>1420</v>
      </c>
      <c r="E4009" s="261" t="str">
        <f>_xlfn.XLOOKUP(D4009,거래처!B:B,거래처!D:D," ")</f>
        <v>502-11-86077</v>
      </c>
      <c r="G4009" s="282" t="s">
        <v>5508</v>
      </c>
      <c r="H4009" s="261" t="s">
        <v>5509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 hidden="1">
      <c r="A4010" s="263">
        <v>4009</v>
      </c>
      <c r="B4010" s="58">
        <v>125</v>
      </c>
      <c r="C4010" s="256">
        <v>46164</v>
      </c>
      <c r="D4010" s="282" t="s">
        <v>1420</v>
      </c>
      <c r="E4010" s="261" t="str">
        <f>_xlfn.XLOOKUP(D4010,거래처!B:B,거래처!D:D," ")</f>
        <v>502-11-86077</v>
      </c>
      <c r="G4010" s="282" t="s">
        <v>4671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 hidden="1">
      <c r="A4011" s="263">
        <v>4010</v>
      </c>
      <c r="B4011" s="58">
        <v>94</v>
      </c>
      <c r="C4011" s="256">
        <v>46164</v>
      </c>
      <c r="D4011" s="282" t="s">
        <v>1438</v>
      </c>
      <c r="E4011" s="261" t="str">
        <f>_xlfn.XLOOKUP(D4011,거래처!B:B,거래처!D:D," ")</f>
        <v>220-02-21340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 hidden="1">
      <c r="A4012" s="263">
        <v>4011</v>
      </c>
      <c r="B4012" s="58">
        <v>237</v>
      </c>
      <c r="C4012" s="256">
        <v>46164</v>
      </c>
      <c r="D4012" s="282" t="s">
        <v>5567</v>
      </c>
      <c r="E4012" s="261" t="str">
        <f>_xlfn.XLOOKUP(D4012,거래처!B:B,거래처!D:D," ")</f>
        <v>214-30-06027</v>
      </c>
      <c r="F4012" s="284" t="s">
        <v>5568</v>
      </c>
      <c r="G4012" s="282" t="s">
        <v>5569</v>
      </c>
      <c r="H4012" s="261" t="s">
        <v>5570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 hidden="1">
      <c r="A4013" s="263">
        <v>4012</v>
      </c>
      <c r="B4013" s="58">
        <v>65</v>
      </c>
      <c r="C4013" s="256">
        <v>46164</v>
      </c>
      <c r="D4013" s="282" t="s">
        <v>5567</v>
      </c>
      <c r="E4013" s="261" t="str">
        <f>_xlfn.XLOOKUP(D4013,거래처!B:B,거래처!D:D," ")</f>
        <v>214-30-06027</v>
      </c>
      <c r="F4013" s="284" t="s">
        <v>5571</v>
      </c>
      <c r="G4013" s="282" t="s">
        <v>5572</v>
      </c>
      <c r="H4013" s="261" t="s">
        <v>5571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5573</v>
      </c>
    </row>
    <row r="4014" spans="1:16" hidden="1">
      <c r="A4014" s="263">
        <v>4013</v>
      </c>
      <c r="C4014" s="256">
        <v>46164</v>
      </c>
      <c r="D4014" s="282" t="s">
        <v>1569</v>
      </c>
      <c r="E4014" s="261" t="str">
        <f>_xlfn.XLOOKUP(D4014,거래처!B:B,거래처!D:D," ")</f>
        <v>312-13-58007</v>
      </c>
      <c r="G4014" s="282" t="s">
        <v>1569</v>
      </c>
      <c r="N4014" s="257">
        <v>-1353000</v>
      </c>
    </row>
    <row r="4015" spans="1:16" hidden="1">
      <c r="A4015" s="263">
        <v>4014</v>
      </c>
      <c r="C4015" s="256">
        <v>46164</v>
      </c>
      <c r="D4015" s="282" t="s">
        <v>1557</v>
      </c>
      <c r="E4015" s="261" t="str">
        <f>_xlfn.XLOOKUP(D4015,거래처!B:B,거래처!D:D," ")</f>
        <v>122-01-63748</v>
      </c>
      <c r="G4015" s="282" t="s">
        <v>1557</v>
      </c>
      <c r="N4015" s="257">
        <v>-1429000</v>
      </c>
    </row>
    <row r="4016" spans="1:16" hidden="1">
      <c r="A4016" s="263">
        <v>4015</v>
      </c>
      <c r="C4016" s="256">
        <v>46164</v>
      </c>
      <c r="D4016" s="282" t="s">
        <v>1420</v>
      </c>
      <c r="E4016" s="261" t="str">
        <f>_xlfn.XLOOKUP(D4016,거래처!B:B,거래처!D:D," ")</f>
        <v>502-11-86077</v>
      </c>
      <c r="G4016" s="282" t="s">
        <v>1420</v>
      </c>
      <c r="N4016" s="257">
        <v>-4433000</v>
      </c>
    </row>
    <row r="4017" spans="1:17" hidden="1">
      <c r="A4017" s="263">
        <v>4016</v>
      </c>
      <c r="B4017" s="58">
        <v>12</v>
      </c>
      <c r="C4017" s="256">
        <v>46165</v>
      </c>
      <c r="D4017" s="282" t="s">
        <v>1931</v>
      </c>
      <c r="E4017" s="261" t="str">
        <f>_xlfn.XLOOKUP(D4017,거래처!B:B,거래처!D:D," ")</f>
        <v>831-07-01474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 hidden="1">
      <c r="A4018" s="263">
        <v>4017</v>
      </c>
      <c r="B4018" s="58">
        <v>93</v>
      </c>
      <c r="C4018" s="256">
        <v>46165</v>
      </c>
      <c r="D4018" s="282" t="s">
        <v>1931</v>
      </c>
      <c r="E4018" s="261" t="str">
        <f>_xlfn.XLOOKUP(D4018,거래처!B:B,거래처!D:D," ")</f>
        <v>831-07-01474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 hidden="1">
      <c r="A4019" s="263">
        <v>4018</v>
      </c>
      <c r="C4019" s="256">
        <v>46165</v>
      </c>
      <c r="D4019" s="282" t="s">
        <v>3124</v>
      </c>
      <c r="E4019" s="261" t="str">
        <f>_xlfn.XLOOKUP(D4019,거래처!B:B,거래처!D:D," ")</f>
        <v>444-37-00623</v>
      </c>
      <c r="G4019" s="282" t="s">
        <v>3124</v>
      </c>
      <c r="N4019" s="257">
        <v>-2200000</v>
      </c>
    </row>
    <row r="4020" spans="1:17" hidden="1">
      <c r="A4020" s="263">
        <v>4019</v>
      </c>
      <c r="C4020" s="256">
        <v>46165</v>
      </c>
      <c r="D4020" s="282" t="s">
        <v>1849</v>
      </c>
      <c r="E4020" s="261" t="str">
        <f>_xlfn.XLOOKUP(D4020,거래처!B:B,거래처!D:D," ")</f>
        <v>894-39-00502</v>
      </c>
      <c r="G4020" s="282" t="s">
        <v>1849</v>
      </c>
      <c r="N4020" s="257">
        <v>-2400000</v>
      </c>
    </row>
    <row r="4021" spans="1:17" hidden="1">
      <c r="A4021" s="263">
        <v>4020</v>
      </c>
      <c r="C4021" s="256">
        <v>46165</v>
      </c>
      <c r="D4021" s="282" t="s">
        <v>1074</v>
      </c>
      <c r="E4021" s="261" t="str">
        <f>_xlfn.XLOOKUP(D4021,거래처!B:B,거래처!D:D," ")</f>
        <v>615-16-13685</v>
      </c>
      <c r="G4021" s="282" t="s">
        <v>5529</v>
      </c>
      <c r="N4021" s="257">
        <v>-1600000</v>
      </c>
    </row>
    <row r="4022" spans="1:17" hidden="1">
      <c r="A4022" s="263">
        <v>4021</v>
      </c>
      <c r="C4022" s="256">
        <v>46167</v>
      </c>
      <c r="D4022" s="282" t="s">
        <v>999</v>
      </c>
      <c r="E4022" s="261" t="str">
        <f>_xlfn.XLOOKUP(D4022,거래처!B:B,거래처!D:D," ")</f>
        <v>504-13-11275</v>
      </c>
      <c r="G4022" s="282" t="s">
        <v>999</v>
      </c>
      <c r="N4022" s="257">
        <v>-1340000</v>
      </c>
    </row>
    <row r="4023" spans="1:17" hidden="1">
      <c r="A4023" s="263">
        <v>4022</v>
      </c>
      <c r="B4023" s="58">
        <v>12</v>
      </c>
      <c r="C4023" s="256">
        <v>46167</v>
      </c>
      <c r="D4023" s="282" t="s">
        <v>2544</v>
      </c>
      <c r="E4023" s="261" t="str">
        <f>_xlfn.XLOOKUP(D4023,거래처!B:B,거래처!D:D," ")</f>
        <v>296-44-00890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5531</v>
      </c>
    </row>
    <row r="4024" spans="1:17" hidden="1">
      <c r="A4024" s="263">
        <v>4023</v>
      </c>
      <c r="B4024" s="58">
        <v>104</v>
      </c>
      <c r="C4024" s="256">
        <v>46167</v>
      </c>
      <c r="D4024" s="282" t="s">
        <v>2544</v>
      </c>
      <c r="E4024" s="261" t="str">
        <f>_xlfn.XLOOKUP(D4024,거래처!B:B,거래처!D:D," ")</f>
        <v>296-44-00890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5531</v>
      </c>
    </row>
    <row r="4025" spans="1:17" hidden="1">
      <c r="A4025" s="263">
        <v>4024</v>
      </c>
      <c r="B4025" s="58">
        <v>212</v>
      </c>
      <c r="C4025" s="256">
        <v>46167</v>
      </c>
      <c r="D4025" s="282" t="s">
        <v>2544</v>
      </c>
      <c r="E4025" s="261" t="str">
        <f>_xlfn.XLOOKUP(D4025,거래처!B:B,거래처!D:D," ")</f>
        <v>296-44-00890</v>
      </c>
      <c r="G4025" s="282" t="s">
        <v>5269</v>
      </c>
      <c r="I4025" s="257">
        <v>150000</v>
      </c>
      <c r="J4025" s="261">
        <v>1</v>
      </c>
      <c r="M4025" s="257">
        <v>150000</v>
      </c>
      <c r="N4025" s="257" t="s">
        <v>5531</v>
      </c>
    </row>
    <row r="4026" spans="1:17" hidden="1">
      <c r="A4026" s="263">
        <v>4025</v>
      </c>
      <c r="B4026" s="58">
        <v>89</v>
      </c>
      <c r="C4026" s="256">
        <v>46168</v>
      </c>
      <c r="D4026" s="282" t="s">
        <v>1557</v>
      </c>
      <c r="E4026" s="261" t="str">
        <f>_xlfn.XLOOKUP(D4026,거래처!B:B,거래처!D:D," ")</f>
        <v>122-01-63748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5533</v>
      </c>
      <c r="Q4026" s="282" t="s">
        <v>5534</v>
      </c>
    </row>
    <row r="4027" spans="1:17" hidden="1">
      <c r="A4027" s="263">
        <v>4026</v>
      </c>
      <c r="B4027" s="58">
        <v>238</v>
      </c>
      <c r="C4027" s="256">
        <v>46168</v>
      </c>
      <c r="D4027" s="282" t="s">
        <v>1440</v>
      </c>
      <c r="E4027" s="261" t="str">
        <f>_xlfn.XLOOKUP(D4027,거래처!B:B,거래처!D:D," ")</f>
        <v>877-63-00588</v>
      </c>
      <c r="F4027" s="284" t="s">
        <v>5539</v>
      </c>
      <c r="G4027" s="282" t="s">
        <v>5536</v>
      </c>
      <c r="H4027" s="261">
        <v>6058008179</v>
      </c>
      <c r="J4027" s="261">
        <v>1</v>
      </c>
      <c r="O4027" s="257" t="s">
        <v>5540</v>
      </c>
    </row>
    <row r="4028" spans="1:17" hidden="1">
      <c r="A4028" s="263">
        <v>4027</v>
      </c>
      <c r="B4028" s="58">
        <v>75</v>
      </c>
      <c r="C4028" s="256">
        <v>46168</v>
      </c>
      <c r="D4028" s="282" t="s">
        <v>1344</v>
      </c>
      <c r="E4028" s="261" t="str">
        <f>_xlfn.XLOOKUP(D4028,거래처!B:B,거래처!D:D," ")</f>
        <v>510-03-85884</v>
      </c>
      <c r="F4028" s="284" t="s">
        <v>4522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 hidden="1">
      <c r="A4029" s="263">
        <v>4028</v>
      </c>
      <c r="B4029" s="58">
        <v>213</v>
      </c>
      <c r="C4029" s="256">
        <v>46168</v>
      </c>
      <c r="D4029" s="282" t="s">
        <v>3882</v>
      </c>
      <c r="E4029" s="261" t="str">
        <f>_xlfn.XLOOKUP(D4029,거래처!B:B,거래처!D:D," ")</f>
        <v>205-01-87593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 hidden="1">
      <c r="A4030" s="263">
        <v>4029</v>
      </c>
      <c r="B4030" s="58">
        <v>48</v>
      </c>
      <c r="C4030" s="256">
        <v>46168</v>
      </c>
      <c r="D4030" s="282" t="s">
        <v>2693</v>
      </c>
      <c r="E4030" s="261" t="str">
        <f>_xlfn.XLOOKUP(D4030,거래처!B:B,거래처!D:D," ")</f>
        <v>371-07-00390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 hidden="1">
      <c r="A4031" s="263">
        <v>4030</v>
      </c>
      <c r="B4031" s="58">
        <v>123</v>
      </c>
      <c r="C4031" s="256">
        <v>46168</v>
      </c>
      <c r="D4031" s="282" t="s">
        <v>1349</v>
      </c>
      <c r="E4031" s="261" t="str">
        <f>_xlfn.XLOOKUP(D4031,거래처!B:B,거래처!D:D," ")</f>
        <v>642-15-02067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 hidden="1">
      <c r="A4032" s="263">
        <v>4031</v>
      </c>
      <c r="B4032" s="58">
        <v>234</v>
      </c>
      <c r="C4032" s="256">
        <v>46168</v>
      </c>
      <c r="D4032" s="282" t="s">
        <v>1349</v>
      </c>
      <c r="E4032" s="261" t="str">
        <f>_xlfn.XLOOKUP(D4032,거래처!B:B,거래처!D:D," ")</f>
        <v>642-15-02067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 hidden="1">
      <c r="A4033" s="263">
        <v>4032</v>
      </c>
      <c r="B4033" s="58">
        <v>235</v>
      </c>
      <c r="C4033" s="256">
        <v>46168</v>
      </c>
      <c r="D4033" s="282" t="s">
        <v>1349</v>
      </c>
      <c r="E4033" s="261" t="str">
        <f>_xlfn.XLOOKUP(D4033,거래처!B:B,거래처!D:D," ")</f>
        <v>642-15-02067</v>
      </c>
      <c r="G4033" s="282" t="s">
        <v>5508</v>
      </c>
      <c r="H4033" s="261" t="s">
        <v>5509</v>
      </c>
      <c r="I4033" s="257">
        <v>100000</v>
      </c>
      <c r="J4033" s="261">
        <v>1</v>
      </c>
      <c r="M4033" s="257">
        <v>100000</v>
      </c>
    </row>
    <row r="4034" spans="1:17" hidden="1">
      <c r="A4034" s="263">
        <v>4033</v>
      </c>
      <c r="B4034" s="58">
        <v>66</v>
      </c>
      <c r="C4034" s="256">
        <v>46168</v>
      </c>
      <c r="D4034" s="282" t="s">
        <v>1370</v>
      </c>
      <c r="E4034" s="261" t="str">
        <f>_xlfn.XLOOKUP(D4034,거래처!B:B,거래처!D:D," ")</f>
        <v>177-01-03420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 hidden="1">
      <c r="A4035" s="263">
        <v>4034</v>
      </c>
      <c r="B4035" s="58">
        <v>77</v>
      </c>
      <c r="C4035" s="256">
        <v>46169</v>
      </c>
      <c r="D4035" s="282" t="s">
        <v>1007</v>
      </c>
      <c r="E4035" s="261" t="str">
        <f>_xlfn.XLOOKUP(D4035,거래처!B:B,거래처!D:D," ")</f>
        <v>302-01-83388</v>
      </c>
      <c r="F4035" s="284" t="s">
        <v>4654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 hidden="1">
      <c r="A4036" s="263">
        <v>4035</v>
      </c>
      <c r="B4036" s="58">
        <v>93</v>
      </c>
      <c r="C4036" s="256">
        <v>46169</v>
      </c>
      <c r="D4036" s="282" t="s">
        <v>1007</v>
      </c>
      <c r="E4036" s="261" t="str">
        <f>_xlfn.XLOOKUP(D4036,거래처!B:B,거래처!D:D," ")</f>
        <v>302-01-83388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 hidden="1">
      <c r="A4037" s="263">
        <v>4036</v>
      </c>
      <c r="B4037" s="58">
        <v>239</v>
      </c>
      <c r="C4037" s="256">
        <v>46169</v>
      </c>
      <c r="D4037" s="282" t="s">
        <v>2093</v>
      </c>
      <c r="E4037" s="261" t="str">
        <f>_xlfn.XLOOKUP(D4037,거래처!B:B,거래처!D:D," ")</f>
        <v>562-03-01527</v>
      </c>
      <c r="F4037" s="284" t="s">
        <v>5548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 hidden="1">
      <c r="A4038" s="263">
        <v>4037</v>
      </c>
      <c r="B4038" s="58">
        <v>65</v>
      </c>
      <c r="C4038" s="256">
        <v>46169</v>
      </c>
      <c r="D4038" s="282" t="s">
        <v>2093</v>
      </c>
      <c r="E4038" s="261" t="str">
        <f>_xlfn.XLOOKUP(D4038,거래처!B:B,거래처!D:D," ")</f>
        <v>562-03-01527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 hidden="1">
      <c r="A4039" s="263">
        <v>4038</v>
      </c>
      <c r="B4039" s="58">
        <v>177</v>
      </c>
      <c r="C4039" s="256">
        <v>46169</v>
      </c>
      <c r="D4039" s="282" t="s">
        <v>2093</v>
      </c>
      <c r="E4039" s="261" t="str">
        <f>_xlfn.XLOOKUP(D4039,거래처!B:B,거래처!D:D," ")</f>
        <v>562-03-01527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 hidden="1">
      <c r="A4040" s="263">
        <v>4039</v>
      </c>
      <c r="B4040" s="58">
        <v>12</v>
      </c>
      <c r="C4040" s="256">
        <v>46169</v>
      </c>
      <c r="D4040" s="282" t="s">
        <v>1705</v>
      </c>
      <c r="E4040" s="261" t="str">
        <f>_xlfn.XLOOKUP(D4040,거래처!B:B,거래처!D:D," ")</f>
        <v>410-27-15314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 hidden="1">
      <c r="A4041" s="263">
        <v>4040</v>
      </c>
      <c r="B4041" s="58">
        <v>212</v>
      </c>
      <c r="C4041" s="256">
        <v>46169</v>
      </c>
      <c r="D4041" s="282" t="s">
        <v>1705</v>
      </c>
      <c r="E4041" s="261" t="str">
        <f>_xlfn.XLOOKUP(D4041,거래처!B:B,거래처!D:D," ")</f>
        <v>410-27-15314</v>
      </c>
      <c r="G4041" s="282" t="s">
        <v>5269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 hidden="1">
      <c r="A4042" s="263">
        <v>4041</v>
      </c>
      <c r="B4042" s="58">
        <v>93</v>
      </c>
      <c r="C4042" s="256">
        <v>46169</v>
      </c>
      <c r="D4042" s="282" t="s">
        <v>1705</v>
      </c>
      <c r="E4042" s="261" t="str">
        <f>_xlfn.XLOOKUP(D4042,거래처!B:B,거래처!D:D," ")</f>
        <v>410-27-15314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 hidden="1">
      <c r="A4043" s="263">
        <v>4042</v>
      </c>
      <c r="B4043" s="58">
        <v>82</v>
      </c>
      <c r="C4043" s="256">
        <v>46169</v>
      </c>
      <c r="D4043" s="282" t="s">
        <v>1038</v>
      </c>
      <c r="E4043" s="261" t="str">
        <f>_xlfn.XLOOKUP(D4043,거래처!B:B,거래처!D:D," ")</f>
        <v>418-04-41461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5551</v>
      </c>
      <c r="Q4043" s="282" t="s">
        <v>5552</v>
      </c>
    </row>
    <row r="4044" spans="1:17" hidden="1">
      <c r="A4044" s="263">
        <v>4043</v>
      </c>
      <c r="B4044" s="58">
        <v>77</v>
      </c>
      <c r="C4044" s="256">
        <v>46169</v>
      </c>
      <c r="D4044" s="282" t="s">
        <v>1277</v>
      </c>
      <c r="E4044" s="261" t="str">
        <f>_xlfn.XLOOKUP(D4044,거래처!B:B,거래처!D:D," ")</f>
        <v>881-07-00034</v>
      </c>
      <c r="F4044" s="284" t="s">
        <v>4654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5554</v>
      </c>
    </row>
    <row r="4045" spans="1:17" hidden="1">
      <c r="A4045" s="263">
        <v>4044</v>
      </c>
      <c r="B4045" s="58">
        <v>90</v>
      </c>
      <c r="C4045" s="256">
        <v>46169</v>
      </c>
      <c r="D4045" s="282" t="s">
        <v>5562</v>
      </c>
      <c r="E4045" s="261">
        <f>_xlfn.XLOOKUP(D4045,거래처!B:B,거래처!D:D," ")</f>
        <v>0</v>
      </c>
      <c r="G4045" s="282" t="s">
        <v>5563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 hidden="1">
      <c r="A4046" s="263">
        <v>4045</v>
      </c>
      <c r="B4046" s="58">
        <v>240</v>
      </c>
      <c r="C4046" s="256">
        <v>46169</v>
      </c>
      <c r="D4046" s="282" t="s">
        <v>1551</v>
      </c>
      <c r="E4046" s="261" t="str">
        <f>_xlfn.XLOOKUP(D4046,거래처!B:B,거래처!D:D," ")</f>
        <v>503-07-45581</v>
      </c>
      <c r="F4046" s="284" t="s">
        <v>5557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5558</v>
      </c>
    </row>
    <row r="4047" spans="1:17" hidden="1">
      <c r="A4047" s="263">
        <v>4046</v>
      </c>
      <c r="B4047" s="58">
        <v>65</v>
      </c>
      <c r="C4047" s="256">
        <v>46169</v>
      </c>
      <c r="D4047" s="282" t="s">
        <v>1551</v>
      </c>
      <c r="E4047" s="261" t="str">
        <f>_xlfn.XLOOKUP(D4047,거래처!B:B,거래처!D:D," ")</f>
        <v>503-07-45581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5558</v>
      </c>
      <c r="P4047" s="282" t="s">
        <v>4263</v>
      </c>
    </row>
    <row r="4048" spans="1:17" hidden="1">
      <c r="A4048" s="263">
        <v>4047</v>
      </c>
      <c r="B4048" s="58">
        <v>241</v>
      </c>
      <c r="C4048" s="256">
        <v>46169</v>
      </c>
      <c r="D4048" s="282" t="s">
        <v>1680</v>
      </c>
      <c r="E4048" s="261" t="str">
        <f>_xlfn.XLOOKUP(D4048,거래처!B:B,거래처!D:D," ")</f>
        <v>848-34-00917</v>
      </c>
      <c r="G4048" s="282" t="s">
        <v>5100</v>
      </c>
      <c r="I4048" s="257">
        <v>2000000</v>
      </c>
      <c r="J4048" s="261">
        <v>1</v>
      </c>
      <c r="M4048" s="257">
        <v>2000000</v>
      </c>
    </row>
    <row r="4049" spans="1:17" hidden="1">
      <c r="A4049" s="263">
        <v>4048</v>
      </c>
      <c r="B4049" s="58">
        <v>124</v>
      </c>
      <c r="C4049" s="256">
        <v>46169</v>
      </c>
      <c r="D4049" s="282" t="s">
        <v>1349</v>
      </c>
      <c r="E4049" s="261" t="str">
        <f>_xlfn.XLOOKUP(D4049,거래처!B:B,거래처!D:D," ")</f>
        <v>642-15-02067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 hidden="1">
      <c r="A4050" s="263">
        <v>4049</v>
      </c>
      <c r="C4050" s="256">
        <v>46169</v>
      </c>
      <c r="D4050" s="282" t="s">
        <v>1633</v>
      </c>
      <c r="E4050" s="261" t="str">
        <f>_xlfn.XLOOKUP(D4050,거래처!B:B,거래처!D:D," ")</f>
        <v>104-86-61638</v>
      </c>
      <c r="G4050" s="282" t="s">
        <v>1633</v>
      </c>
      <c r="N4050" s="257">
        <v>-1100000</v>
      </c>
    </row>
    <row r="4051" spans="1:17" hidden="1">
      <c r="A4051" s="263">
        <v>4050</v>
      </c>
      <c r="C4051" s="256">
        <v>46169</v>
      </c>
      <c r="D4051" s="282" t="s">
        <v>2544</v>
      </c>
      <c r="E4051" s="261" t="str">
        <f>_xlfn.XLOOKUP(D4051,거래처!B:B,거래처!D:D," ")</f>
        <v>296-44-00890</v>
      </c>
      <c r="G4051" s="282" t="s">
        <v>2544</v>
      </c>
      <c r="N4051" s="257">
        <v>-1850000</v>
      </c>
    </row>
    <row r="4052" spans="1:17" hidden="1">
      <c r="A4052" s="263">
        <v>4051</v>
      </c>
      <c r="C4052" s="256">
        <v>46169</v>
      </c>
      <c r="D4052" s="282" t="s">
        <v>1349</v>
      </c>
      <c r="E4052" s="261" t="str">
        <f>_xlfn.XLOOKUP(D4052,거래처!B:B,거래처!D:D," ")</f>
        <v>642-15-02067</v>
      </c>
      <c r="G4052" s="282" t="s">
        <v>4587</v>
      </c>
      <c r="N4052" s="257">
        <v>-3700000</v>
      </c>
    </row>
    <row r="4053" spans="1:17" hidden="1">
      <c r="A4053" s="263">
        <v>4052</v>
      </c>
      <c r="C4053" s="256">
        <v>46169</v>
      </c>
      <c r="D4053" s="282" t="s">
        <v>2675</v>
      </c>
      <c r="E4053" s="261" t="str">
        <f>_xlfn.XLOOKUP(D4053,거래처!B:B,거래처!D:D," ")</f>
        <v>204-09-46300</v>
      </c>
      <c r="G4053" s="282" t="s">
        <v>3625</v>
      </c>
      <c r="N4053" s="257">
        <v>-2350000</v>
      </c>
    </row>
    <row r="4054" spans="1:17" hidden="1">
      <c r="A4054" s="263">
        <v>4053</v>
      </c>
      <c r="B4054" s="58">
        <v>242</v>
      </c>
      <c r="C4054" s="256">
        <v>46169</v>
      </c>
      <c r="D4054" s="282" t="s">
        <v>1444</v>
      </c>
      <c r="E4054" s="261" t="str">
        <f>_xlfn.XLOOKUP(D4054,거래처!B:B,거래처!D:D," ")</f>
        <v>487-18-00463</v>
      </c>
      <c r="G4054" s="282" t="s">
        <v>5042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 hidden="1">
      <c r="A4055" s="263">
        <v>4054</v>
      </c>
      <c r="B4055" s="58">
        <v>130</v>
      </c>
      <c r="C4055" s="256">
        <v>46169</v>
      </c>
      <c r="D4055" s="282" t="s">
        <v>1444</v>
      </c>
      <c r="E4055" s="261" t="str">
        <f>_xlfn.XLOOKUP(D4055,거래처!B:B,거래처!D:D," ")</f>
        <v>487-18-00463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 hidden="1">
      <c r="A4056" s="263">
        <v>4055</v>
      </c>
      <c r="C4056" s="256">
        <v>46169</v>
      </c>
      <c r="D4056" s="282" t="s">
        <v>1931</v>
      </c>
      <c r="E4056" s="261" t="str">
        <f>_xlfn.XLOOKUP(D4056,거래처!B:B,거래처!D:D," ")</f>
        <v>831-07-01474</v>
      </c>
      <c r="G4056" s="282" t="s">
        <v>1931</v>
      </c>
      <c r="N4056" s="257">
        <v>-1230000</v>
      </c>
    </row>
    <row r="4057" spans="1:17" hidden="1">
      <c r="A4057" s="263">
        <v>4056</v>
      </c>
      <c r="B4057" s="58">
        <v>12</v>
      </c>
      <c r="C4057" s="256">
        <v>46170</v>
      </c>
      <c r="D4057" s="282" t="s">
        <v>2493</v>
      </c>
      <c r="E4057" s="261" t="str">
        <f>_xlfn.XLOOKUP(D4057,거래처!B:B,거래처!D:D," ")</f>
        <v>416-04-31443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5574</v>
      </c>
      <c r="P4057" s="282" t="s">
        <v>5482</v>
      </c>
    </row>
    <row r="4058" spans="1:17" hidden="1">
      <c r="A4058" s="263">
        <v>4057</v>
      </c>
      <c r="B4058" s="58">
        <v>243</v>
      </c>
      <c r="C4058" s="256">
        <v>46170</v>
      </c>
      <c r="D4058" s="282" t="s">
        <v>1931</v>
      </c>
      <c r="E4058" s="261" t="str">
        <f>_xlfn.XLOOKUP(D4058,거래처!B:B,거래처!D:D," ")</f>
        <v>831-07-01474</v>
      </c>
      <c r="F4058" s="284" t="s">
        <v>5576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5577</v>
      </c>
      <c r="P4058" s="282" t="s">
        <v>5368</v>
      </c>
    </row>
    <row r="4059" spans="1:17" hidden="1">
      <c r="A4059" s="263">
        <v>4058</v>
      </c>
      <c r="B4059" s="58">
        <v>65</v>
      </c>
      <c r="C4059" s="256">
        <v>46170</v>
      </c>
      <c r="D4059" s="282" t="s">
        <v>1931</v>
      </c>
      <c r="E4059" s="261" t="str">
        <f>_xlfn.XLOOKUP(D4059,거래처!B:B,거래처!D:D," ")</f>
        <v>831-07-01474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5577</v>
      </c>
      <c r="P4059" s="257" t="s">
        <v>5368</v>
      </c>
    </row>
    <row r="4060" spans="1:17" hidden="1">
      <c r="A4060" s="263">
        <v>4059</v>
      </c>
      <c r="B4060" s="58">
        <v>209</v>
      </c>
      <c r="C4060" s="256">
        <v>46170</v>
      </c>
      <c r="D4060" s="282" t="s">
        <v>2675</v>
      </c>
      <c r="E4060" s="261" t="str">
        <f>_xlfn.XLOOKUP(D4060,거래처!B:B,거래처!D:D," ")</f>
        <v>204-09-46300</v>
      </c>
      <c r="F4060" s="284" t="s">
        <v>5579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5580</v>
      </c>
    </row>
    <row r="4061" spans="1:17" hidden="1">
      <c r="A4061" s="263">
        <v>4060</v>
      </c>
      <c r="B4061" s="58">
        <v>12</v>
      </c>
      <c r="C4061" s="256">
        <v>46170</v>
      </c>
      <c r="D4061" s="282" t="s">
        <v>5601</v>
      </c>
      <c r="E4061" s="261" t="str">
        <f>_xlfn.XLOOKUP(D4061,거래처!B:B,거래처!D:D," ")</f>
        <v>324-46-00336</v>
      </c>
      <c r="F4061" s="284" t="s">
        <v>5602</v>
      </c>
      <c r="G4061" s="282" t="s">
        <v>5603</v>
      </c>
      <c r="H4061" s="261" t="s">
        <v>5604</v>
      </c>
      <c r="I4061" s="257">
        <v>1300000</v>
      </c>
      <c r="J4061" s="261">
        <v>1</v>
      </c>
      <c r="M4061" s="257">
        <v>1300000</v>
      </c>
      <c r="O4061" s="257" t="s">
        <v>5605</v>
      </c>
      <c r="P4061" s="282" t="s">
        <v>5606</v>
      </c>
    </row>
    <row r="4062" spans="1:17" hidden="1">
      <c r="A4062" s="263">
        <v>4061</v>
      </c>
      <c r="B4062" s="58">
        <v>199</v>
      </c>
      <c r="C4062" s="256">
        <v>46170</v>
      </c>
      <c r="D4062" s="282" t="s">
        <v>981</v>
      </c>
      <c r="E4062" s="261" t="str">
        <f>_xlfn.XLOOKUP(D4062,거래처!B:B,거래처!D:D," ")</f>
        <v>138-01-48780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5447</v>
      </c>
    </row>
    <row r="4063" spans="1:17" hidden="1">
      <c r="A4063" s="263">
        <v>4062</v>
      </c>
      <c r="B4063" s="58">
        <v>94</v>
      </c>
      <c r="C4063" s="256">
        <v>46170</v>
      </c>
      <c r="D4063" s="282" t="s">
        <v>972</v>
      </c>
      <c r="E4063" s="261" t="str">
        <f>_xlfn.XLOOKUP(D4063,거래처!B:B,거래처!D:D," ")</f>
        <v>863-26-00658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 hidden="1">
      <c r="A4064" s="263">
        <v>4063</v>
      </c>
      <c r="B4064" s="58">
        <v>96</v>
      </c>
      <c r="C4064" s="256">
        <v>46170</v>
      </c>
      <c r="D4064" s="282" t="s">
        <v>972</v>
      </c>
      <c r="E4064" s="261" t="str">
        <f>_xlfn.XLOOKUP(D4064,거래처!B:B,거래처!D:D," ")</f>
        <v>863-26-00658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 hidden="1">
      <c r="A4065" s="263">
        <v>4064</v>
      </c>
      <c r="B4065" s="58">
        <v>175</v>
      </c>
      <c r="C4065" s="256">
        <v>46170</v>
      </c>
      <c r="D4065" s="282" t="s">
        <v>972</v>
      </c>
      <c r="E4065" s="261" t="str">
        <f>_xlfn.XLOOKUP(D4065,거래처!B:B,거래처!D:D," ")</f>
        <v>863-26-00658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4900</v>
      </c>
    </row>
    <row r="4066" spans="1:17" hidden="1">
      <c r="A4066" s="263">
        <v>4065</v>
      </c>
      <c r="B4066" s="58">
        <v>64</v>
      </c>
      <c r="C4066" s="256">
        <v>46170</v>
      </c>
      <c r="D4066" s="282" t="s">
        <v>972</v>
      </c>
      <c r="E4066" s="261" t="str">
        <f>_xlfn.XLOOKUP(D4066,거래처!B:B,거래처!D:D," ")</f>
        <v>863-26-00658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 hidden="1">
      <c r="A4067" s="263">
        <v>4066</v>
      </c>
      <c r="B4067" s="58">
        <v>59</v>
      </c>
      <c r="C4067" s="256">
        <v>46171</v>
      </c>
      <c r="D4067" s="282" t="s">
        <v>1551</v>
      </c>
      <c r="E4067" s="261" t="str">
        <f>_xlfn.XLOOKUP(D4067,거래처!B:B,거래처!D:D," ")</f>
        <v>503-07-45581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 hidden="1">
      <c r="A4068" s="263">
        <v>4067</v>
      </c>
      <c r="B4068" s="58">
        <v>131</v>
      </c>
      <c r="C4068" s="256">
        <v>46171</v>
      </c>
      <c r="D4068" s="282" t="s">
        <v>1551</v>
      </c>
      <c r="E4068" s="261" t="str">
        <f>_xlfn.XLOOKUP(D4068,거래처!B:B,거래처!D:D," ")</f>
        <v>503-07-45581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 hidden="1">
      <c r="A4069" s="263">
        <v>4068</v>
      </c>
      <c r="B4069" s="58">
        <v>77</v>
      </c>
      <c r="C4069" s="256">
        <v>46171</v>
      </c>
      <c r="D4069" s="282" t="s">
        <v>1762</v>
      </c>
      <c r="E4069" s="261" t="str">
        <f>_xlfn.XLOOKUP(D4069,거래처!B:B,거래처!D:D," ")</f>
        <v>410-17-34118</v>
      </c>
      <c r="F4069" s="284" t="s">
        <v>4654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 hidden="1">
      <c r="A4070" s="263">
        <v>4069</v>
      </c>
      <c r="B4070" s="58">
        <v>245</v>
      </c>
      <c r="C4070" s="256">
        <v>46171</v>
      </c>
      <c r="D4070" s="282" t="s">
        <v>1415</v>
      </c>
      <c r="E4070" s="261" t="str">
        <f>_xlfn.XLOOKUP(D4070,거래처!B:B,거래처!D:D," ")</f>
        <v>504-20-50427</v>
      </c>
      <c r="F4070" s="284" t="s">
        <v>5591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5599</v>
      </c>
    </row>
    <row r="4071" spans="1:17" hidden="1">
      <c r="A4071" s="263">
        <v>4070</v>
      </c>
      <c r="B4071" s="58">
        <v>111</v>
      </c>
      <c r="C4071" s="256">
        <v>46171</v>
      </c>
      <c r="D4071" s="282" t="s">
        <v>1415</v>
      </c>
      <c r="E4071" s="261" t="str">
        <f>_xlfn.XLOOKUP(D4071,거래처!B:B,거래처!D:D," ")</f>
        <v>504-20-50427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5599</v>
      </c>
    </row>
    <row r="4072" spans="1:17" hidden="1">
      <c r="A4072" s="263">
        <v>4071</v>
      </c>
      <c r="B4072" s="58">
        <v>65</v>
      </c>
      <c r="C4072" s="256">
        <v>46171</v>
      </c>
      <c r="D4072" s="282" t="s">
        <v>1415</v>
      </c>
      <c r="E4072" s="261" t="str">
        <f>_xlfn.XLOOKUP(D4072,거래처!B:B,거래처!D:D," ")</f>
        <v>504-20-50427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5599</v>
      </c>
      <c r="P4072" s="282" t="s">
        <v>4263</v>
      </c>
    </row>
    <row r="4073" spans="1:17" hidden="1">
      <c r="A4073" s="263">
        <v>4072</v>
      </c>
      <c r="B4073" s="58">
        <v>104</v>
      </c>
      <c r="C4073" s="256">
        <v>46171</v>
      </c>
      <c r="D4073" s="282" t="s">
        <v>2262</v>
      </c>
      <c r="E4073" s="261" t="str">
        <f>_xlfn.XLOOKUP(D4073,거래처!B:B,거래처!D:D," ")</f>
        <v>119-73-00045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 hidden="1">
      <c r="A4074" s="263">
        <v>4073</v>
      </c>
      <c r="B4074" s="58">
        <v>247</v>
      </c>
      <c r="C4074" s="256">
        <v>46171</v>
      </c>
      <c r="D4074" s="282" t="s">
        <v>2552</v>
      </c>
      <c r="E4074" s="261" t="str">
        <f>_xlfn.XLOOKUP(D4074,거래처!B:B,거래처!D:D," ")</f>
        <v>550-51-00676</v>
      </c>
      <c r="F4074" s="284" t="s">
        <v>5596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5598</v>
      </c>
    </row>
    <row r="4075" spans="1:17" hidden="1">
      <c r="A4075" s="263">
        <v>4074</v>
      </c>
      <c r="B4075" s="58">
        <v>65</v>
      </c>
      <c r="C4075" s="256">
        <v>46171</v>
      </c>
      <c r="D4075" s="282" t="s">
        <v>2552</v>
      </c>
      <c r="E4075" s="261" t="str">
        <f>_xlfn.XLOOKUP(D4075,거래처!B:B,거래처!D:D," ")</f>
        <v>550-51-00676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5598</v>
      </c>
      <c r="P4075" s="282" t="s">
        <v>4263</v>
      </c>
    </row>
    <row r="4076" spans="1:17" hidden="1">
      <c r="A4076" s="263">
        <v>4075</v>
      </c>
      <c r="C4076" s="256">
        <v>46171</v>
      </c>
      <c r="D4076" s="282" t="s">
        <v>2552</v>
      </c>
      <c r="E4076" s="261" t="str">
        <f>_xlfn.XLOOKUP(D4076,거래처!B:B,거래처!D:D," ")</f>
        <v>550-51-00676</v>
      </c>
      <c r="G4076" s="282" t="s">
        <v>2552</v>
      </c>
      <c r="N4076" s="257">
        <v>-1760000</v>
      </c>
    </row>
    <row r="4077" spans="1:17" hidden="1">
      <c r="A4077" s="263">
        <v>4076</v>
      </c>
      <c r="C4077" s="256">
        <v>46171</v>
      </c>
      <c r="D4077" s="282" t="s">
        <v>3882</v>
      </c>
      <c r="E4077" s="261" t="str">
        <f>_xlfn.XLOOKUP(D4077,거래처!B:B,거래처!D:D," ")</f>
        <v>205-01-87593</v>
      </c>
      <c r="G4077" s="282" t="s">
        <v>3882</v>
      </c>
      <c r="N4077" s="257">
        <v>-2255000</v>
      </c>
    </row>
    <row r="4078" spans="1:17" hidden="1">
      <c r="A4078" s="263">
        <v>4077</v>
      </c>
      <c r="C4078" s="256">
        <v>46171</v>
      </c>
      <c r="D4078" s="282" t="s">
        <v>981</v>
      </c>
      <c r="E4078" s="261" t="str">
        <f>_xlfn.XLOOKUP(D4078,거래처!B:B,거래처!D:D," ")</f>
        <v>138-01-48780</v>
      </c>
      <c r="G4078" s="282" t="s">
        <v>981</v>
      </c>
      <c r="N4078" s="257">
        <v>-1100000</v>
      </c>
    </row>
    <row r="4079" spans="1:17" hidden="1">
      <c r="A4079" s="263">
        <v>4078</v>
      </c>
      <c r="C4079" s="256">
        <v>46171</v>
      </c>
      <c r="D4079" s="282" t="s">
        <v>1277</v>
      </c>
      <c r="E4079" s="261" t="str">
        <f>_xlfn.XLOOKUP(D4079,거래처!B:B,거래처!D:D," ")</f>
        <v>881-07-00034</v>
      </c>
      <c r="G4079" s="282" t="s">
        <v>1277</v>
      </c>
      <c r="N4079" s="257">
        <v>-1210000</v>
      </c>
    </row>
    <row r="4080" spans="1:17" hidden="1">
      <c r="A4080" s="263">
        <v>4079</v>
      </c>
      <c r="C4080" s="256">
        <v>46171</v>
      </c>
      <c r="D4080" s="282" t="s">
        <v>2637</v>
      </c>
      <c r="E4080" s="261" t="str">
        <f>_xlfn.XLOOKUP(D4080,거래처!B:B,거래처!D:D," ")</f>
        <v>214-30-06027</v>
      </c>
      <c r="G4080" s="282" t="s">
        <v>2637</v>
      </c>
      <c r="N4080" s="257">
        <v>-1760000</v>
      </c>
    </row>
    <row r="4081" spans="1:17" hidden="1">
      <c r="A4081" s="263">
        <v>4080</v>
      </c>
      <c r="C4081" s="256">
        <v>46171</v>
      </c>
      <c r="D4081" s="282" t="s">
        <v>972</v>
      </c>
      <c r="E4081" s="261" t="str">
        <f>_xlfn.XLOOKUP(D4081,거래처!B:B,거래처!D:D," ")</f>
        <v>863-26-00658</v>
      </c>
      <c r="G4081" s="282" t="s">
        <v>972</v>
      </c>
      <c r="N4081" s="257">
        <v>-1450000</v>
      </c>
    </row>
    <row r="4082" spans="1:17" hidden="1">
      <c r="A4082" s="263">
        <v>4081</v>
      </c>
      <c r="B4082" s="58">
        <v>165</v>
      </c>
      <c r="C4082" s="256">
        <v>46171</v>
      </c>
      <c r="D4082" s="282" t="s">
        <v>1038</v>
      </c>
      <c r="E4082" s="261" t="str">
        <f>_xlfn.XLOOKUP(D4082,거래처!B:B,거래처!D:D," ")</f>
        <v>418-04-41461</v>
      </c>
      <c r="F4082" s="284" t="s">
        <v>5607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5608</v>
      </c>
    </row>
    <row r="4083" spans="1:17" hidden="1">
      <c r="A4083" s="263">
        <v>4082</v>
      </c>
      <c r="B4083" s="58">
        <v>12</v>
      </c>
      <c r="C4083" s="256">
        <v>46172</v>
      </c>
      <c r="D4083" s="282" t="s">
        <v>3072</v>
      </c>
      <c r="E4083" s="261" t="str">
        <f>_xlfn.XLOOKUP(D4083,거래처!B:B,거래처!D:D," ")</f>
        <v>402-16-96829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5610</v>
      </c>
    </row>
    <row r="4084" spans="1:17" hidden="1">
      <c r="A4084" s="263">
        <v>4083</v>
      </c>
      <c r="B4084" s="58">
        <v>104</v>
      </c>
      <c r="C4084" s="256">
        <v>46172</v>
      </c>
      <c r="D4084" s="282" t="s">
        <v>3072</v>
      </c>
      <c r="E4084" s="261" t="str">
        <f>_xlfn.XLOOKUP(D4084,거래처!B:B,거래처!D:D," ")</f>
        <v>402-16-96829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5610</v>
      </c>
    </row>
    <row r="4085" spans="1:17" hidden="1">
      <c r="A4085" s="263">
        <v>4084</v>
      </c>
      <c r="B4085" s="58">
        <v>93</v>
      </c>
      <c r="C4085" s="256">
        <v>46172</v>
      </c>
      <c r="D4085" s="282" t="s">
        <v>3072</v>
      </c>
      <c r="E4085" s="261" t="str">
        <f>_xlfn.XLOOKUP(D4085,거래처!B:B,거래처!D:D," ")</f>
        <v>402-16-96829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5610</v>
      </c>
    </row>
    <row r="4086" spans="1:17" hidden="1">
      <c r="A4086" s="263">
        <v>4085</v>
      </c>
      <c r="B4086" s="58">
        <v>79</v>
      </c>
      <c r="C4086" s="256">
        <v>46172</v>
      </c>
      <c r="D4086" s="282" t="s">
        <v>1438</v>
      </c>
      <c r="E4086" s="261" t="str">
        <f>_xlfn.XLOOKUP(D4086,거래처!B:B,거래처!D:D," ")</f>
        <v>220-02-21340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 hidden="1">
      <c r="A4087" s="263">
        <v>4086</v>
      </c>
      <c r="B4087" s="58">
        <v>248</v>
      </c>
      <c r="C4087" s="256">
        <v>46172</v>
      </c>
      <c r="D4087" s="282" t="s">
        <v>1680</v>
      </c>
      <c r="E4087" s="261" t="str">
        <f>_xlfn.XLOOKUP(D4087,거래처!B:B,거래처!D:D," ")</f>
        <v>848-34-00917</v>
      </c>
      <c r="G4087" s="282" t="s">
        <v>1628</v>
      </c>
      <c r="H4087" s="261" t="s">
        <v>5613</v>
      </c>
      <c r="I4087" s="257">
        <v>600000</v>
      </c>
      <c r="J4087" s="261">
        <v>1</v>
      </c>
      <c r="L4087" s="257"/>
      <c r="M4087" s="257">
        <v>600000</v>
      </c>
    </row>
    <row r="4088" spans="1:17" hidden="1">
      <c r="A4088" s="263">
        <v>4087</v>
      </c>
      <c r="C4088" s="256">
        <v>46172</v>
      </c>
      <c r="D4088" s="282" t="s">
        <v>1557</v>
      </c>
      <c r="E4088" s="261" t="str">
        <f>_xlfn.XLOOKUP(D4088,거래처!B:B,거래처!D:D," ")</f>
        <v>122-01-63748</v>
      </c>
      <c r="G4088" s="282" t="s">
        <v>1557</v>
      </c>
      <c r="N4088" s="257">
        <v>-1430000</v>
      </c>
    </row>
    <row r="4089" spans="1:17" hidden="1">
      <c r="A4089" s="263">
        <v>4088</v>
      </c>
      <c r="C4089" s="256">
        <v>46172</v>
      </c>
      <c r="D4089" s="282" t="s">
        <v>2925</v>
      </c>
      <c r="E4089" s="261" t="str">
        <f>_xlfn.XLOOKUP(D4089,거래처!B:B,거래처!D:D," ")</f>
        <v>402-23-16615</v>
      </c>
      <c r="G4089" s="282" t="s">
        <v>2925</v>
      </c>
      <c r="N4089" s="257">
        <v>-1200000</v>
      </c>
    </row>
    <row r="4090" spans="1:17" hidden="1">
      <c r="A4090" s="263">
        <v>4089</v>
      </c>
      <c r="B4090" s="58">
        <v>249</v>
      </c>
      <c r="C4090" s="256">
        <v>46172</v>
      </c>
      <c r="D4090" s="282" t="s">
        <v>1370</v>
      </c>
      <c r="E4090" s="261" t="str">
        <f>_xlfn.XLOOKUP(D4090,거래처!B:B,거래처!D:D," ")</f>
        <v>177-01-03420</v>
      </c>
      <c r="F4090" s="284" t="s">
        <v>5615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5616</v>
      </c>
    </row>
    <row r="4091" spans="1:17" hidden="1">
      <c r="A4091" s="263">
        <v>4090</v>
      </c>
      <c r="B4091" s="58">
        <v>12</v>
      </c>
      <c r="C4091" s="256">
        <v>46172</v>
      </c>
      <c r="D4091" s="282" t="s">
        <v>1512</v>
      </c>
      <c r="E4091" s="261">
        <f>_xlfn.XLOOKUP(D4091,거래처!B:B,거래처!D:D," ")</f>
        <v>0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5618</v>
      </c>
      <c r="P4091" s="282" t="s">
        <v>5389</v>
      </c>
    </row>
    <row r="4092" spans="1:17" hidden="1">
      <c r="A4092" s="263">
        <v>4091</v>
      </c>
      <c r="C4092" s="256">
        <v>46174</v>
      </c>
      <c r="D4092" s="282" t="s">
        <v>1512</v>
      </c>
      <c r="E4092" s="261">
        <f>_xlfn.XLOOKUP(D4092,거래처!B:B,거래처!D:D," ")</f>
        <v>0</v>
      </c>
      <c r="G4092" s="282" t="s">
        <v>1512</v>
      </c>
      <c r="N4092" s="257">
        <v>-3466000</v>
      </c>
    </row>
    <row r="4093" spans="1:17" hidden="1">
      <c r="A4093" s="263">
        <v>4092</v>
      </c>
      <c r="C4093" s="256">
        <v>46174</v>
      </c>
      <c r="D4093" s="282" t="s">
        <v>1680</v>
      </c>
      <c r="E4093" s="261" t="str">
        <f>_xlfn.XLOOKUP(D4093,거래처!B:B,거래처!D:D," ")</f>
        <v>848-34-00917</v>
      </c>
      <c r="G4093" s="282" t="s">
        <v>5620</v>
      </c>
      <c r="N4093" s="257">
        <v>-600000</v>
      </c>
    </row>
    <row r="4094" spans="1:17" hidden="1">
      <c r="A4094" s="263">
        <v>4093</v>
      </c>
      <c r="B4094" s="58">
        <v>13</v>
      </c>
      <c r="C4094" s="256">
        <v>46174</v>
      </c>
      <c r="D4094" s="282" t="s">
        <v>981</v>
      </c>
      <c r="E4094" s="261" t="str">
        <f>_xlfn.XLOOKUP(D4094,거래처!B:B,거래처!D:D," ")</f>
        <v>138-01-48780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 hidden="1">
      <c r="A4095" s="263">
        <v>4094</v>
      </c>
      <c r="B4095" s="58">
        <v>162</v>
      </c>
      <c r="C4095" s="256">
        <v>46174</v>
      </c>
      <c r="D4095" s="282" t="s">
        <v>2348</v>
      </c>
      <c r="E4095" s="261" t="str">
        <f>_xlfn.XLOOKUP(D4095,거래처!B:B,거래처!D:D," ")</f>
        <v>552-86-02615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5628</v>
      </c>
    </row>
    <row r="4096" spans="1:17" hidden="1">
      <c r="A4096" s="263">
        <v>4095</v>
      </c>
      <c r="B4096" s="58">
        <v>235</v>
      </c>
      <c r="C4096" s="256">
        <v>46174</v>
      </c>
      <c r="D4096" s="282" t="s">
        <v>1349</v>
      </c>
      <c r="E4096" s="261" t="str">
        <f>_xlfn.XLOOKUP(D4096,거래처!B:B,거래처!D:D," ")</f>
        <v>642-15-02067</v>
      </c>
      <c r="G4096" s="282" t="s">
        <v>5508</v>
      </c>
      <c r="H4096" s="261" t="s">
        <v>5509</v>
      </c>
      <c r="I4096" s="257">
        <v>100000</v>
      </c>
      <c r="J4096" s="261">
        <v>1</v>
      </c>
      <c r="M4096" s="257">
        <v>100000</v>
      </c>
      <c r="O4096" s="257" t="s">
        <v>5628</v>
      </c>
    </row>
    <row r="4097" spans="1:17" hidden="1">
      <c r="A4097" s="263">
        <v>4096</v>
      </c>
      <c r="B4097" s="58">
        <v>12</v>
      </c>
      <c r="C4097" s="256">
        <v>46174</v>
      </c>
      <c r="D4097" s="282" t="s">
        <v>1849</v>
      </c>
      <c r="E4097" s="261" t="str">
        <f>_xlfn.XLOOKUP(D4097,거래처!B:B,거래처!D:D," ")</f>
        <v>894-39-00502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 hidden="1">
      <c r="A4098" s="263">
        <v>4097</v>
      </c>
      <c r="B4098" s="58">
        <v>104</v>
      </c>
      <c r="C4098" s="256">
        <v>46174</v>
      </c>
      <c r="D4098" s="282" t="s">
        <v>1849</v>
      </c>
      <c r="E4098" s="261" t="str">
        <f>_xlfn.XLOOKUP(D4098,거래처!B:B,거래처!D:D," ")</f>
        <v>894-39-00502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 hidden="1">
      <c r="A4099" s="263">
        <v>4098</v>
      </c>
      <c r="B4099" s="58">
        <v>30</v>
      </c>
      <c r="C4099" s="256">
        <v>46174</v>
      </c>
      <c r="D4099" s="282" t="s">
        <v>1569</v>
      </c>
      <c r="E4099" s="261" t="str">
        <f>_xlfn.XLOOKUP(D4099,거래처!B:B,거래처!D:D," ")</f>
        <v>312-13-58007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</row>
    <row r="4100" spans="1:17" hidden="1">
      <c r="A4100" s="263">
        <v>4099</v>
      </c>
      <c r="B4100" s="58">
        <v>104</v>
      </c>
      <c r="C4100" s="256">
        <v>46174</v>
      </c>
      <c r="D4100" s="282" t="s">
        <v>1569</v>
      </c>
      <c r="E4100" s="261" t="str">
        <f>_xlfn.XLOOKUP(D4100,거래처!B:B,거래처!D:D," ")</f>
        <v>312-13-58007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 hidden="1">
      <c r="A4101" s="263">
        <v>4100</v>
      </c>
      <c r="B4101" s="58">
        <v>90</v>
      </c>
      <c r="C4101" s="256">
        <v>46174</v>
      </c>
      <c r="D4101" s="282" t="s">
        <v>1131</v>
      </c>
      <c r="E4101" s="261">
        <f>_xlfn.XLOOKUP(D4101,거래처!B:B,거래처!D:D," ")</f>
        <v>0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 hidden="1">
      <c r="A4102" s="263">
        <v>4101</v>
      </c>
      <c r="B4102" s="58">
        <v>77</v>
      </c>
      <c r="C4102" s="256">
        <v>46174</v>
      </c>
      <c r="D4102" s="282" t="s">
        <v>1370</v>
      </c>
      <c r="E4102" s="261" t="str">
        <f>_xlfn.XLOOKUP(D4102,거래처!B:B,거래처!D:D," ")</f>
        <v>177-01-03420</v>
      </c>
      <c r="F4102" s="284" t="s">
        <v>4654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 hidden="1">
      <c r="A4103" s="263">
        <v>4102</v>
      </c>
      <c r="C4103" s="256">
        <v>46174</v>
      </c>
      <c r="D4103" s="282" t="s">
        <v>2658</v>
      </c>
      <c r="E4103" s="261" t="str">
        <f>_xlfn.XLOOKUP(D4103,거래처!B:B,거래처!D:D," ")</f>
        <v>503-81-99146</v>
      </c>
      <c r="G4103" s="282" t="s">
        <v>2658</v>
      </c>
      <c r="N4103" s="257">
        <v>-1815000</v>
      </c>
    </row>
    <row r="4104" spans="1:17" hidden="1">
      <c r="A4104" s="263">
        <v>4103</v>
      </c>
      <c r="C4104" s="256">
        <v>46174</v>
      </c>
      <c r="D4104" s="282" t="s">
        <v>2493</v>
      </c>
      <c r="E4104" s="261" t="str">
        <f>_xlfn.XLOOKUP(D4104,거래처!B:B,거래처!D:D," ")</f>
        <v>416-04-31443</v>
      </c>
      <c r="G4104" s="282" t="s">
        <v>2493</v>
      </c>
      <c r="N4104" s="257">
        <v>-1200000</v>
      </c>
    </row>
    <row r="4105" spans="1:17" hidden="1">
      <c r="A4105" s="263">
        <v>4104</v>
      </c>
      <c r="C4105" s="256">
        <v>46174</v>
      </c>
      <c r="D4105" s="282" t="s">
        <v>3072</v>
      </c>
      <c r="E4105" s="261" t="str">
        <f>_xlfn.XLOOKUP(D4105,거래처!B:B,거래처!D:D," ")</f>
        <v>402-16-96829</v>
      </c>
      <c r="G4105" s="282" t="s">
        <v>3072</v>
      </c>
      <c r="N4105" s="257">
        <v>-1570000</v>
      </c>
    </row>
    <row r="4106" spans="1:17" hidden="1">
      <c r="A4106" s="263">
        <v>4105</v>
      </c>
      <c r="C4106" s="256">
        <v>46174</v>
      </c>
      <c r="D4106" s="282" t="s">
        <v>1370</v>
      </c>
      <c r="E4106" s="261" t="str">
        <f>_xlfn.XLOOKUP(D4106,거래처!B:B,거래처!D:D," ")</f>
        <v>177-01-03420</v>
      </c>
      <c r="G4106" s="282" t="s">
        <v>5636</v>
      </c>
      <c r="N4106" s="257">
        <v>-700000</v>
      </c>
    </row>
    <row r="4107" spans="1:17" hidden="1">
      <c r="A4107" s="263">
        <v>4106</v>
      </c>
      <c r="C4107" s="256">
        <v>46174</v>
      </c>
      <c r="D4107" s="282" t="s">
        <v>1370</v>
      </c>
      <c r="E4107" s="261" t="str">
        <f>_xlfn.XLOOKUP(D4107,거래처!B:B,거래처!D:D," ")</f>
        <v>177-01-03420</v>
      </c>
      <c r="G4107" s="282" t="s">
        <v>1370</v>
      </c>
      <c r="N4107" s="257">
        <v>-11130000</v>
      </c>
    </row>
    <row r="4108" spans="1:17" hidden="1">
      <c r="A4108" s="263">
        <v>4107</v>
      </c>
      <c r="C4108" s="256">
        <v>46174</v>
      </c>
      <c r="D4108" s="282" t="s">
        <v>1525</v>
      </c>
      <c r="E4108" s="261" t="str">
        <f>_xlfn.XLOOKUP(D4108,거래처!B:B,거래처!D:D," ")</f>
        <v>196-87-02353</v>
      </c>
      <c r="G4108" s="282" t="s">
        <v>1525</v>
      </c>
      <c r="N4108" s="257">
        <v>-1760000</v>
      </c>
    </row>
    <row r="4109" spans="1:17" hidden="1">
      <c r="A4109" s="263">
        <v>4108</v>
      </c>
      <c r="C4109" s="256">
        <v>46174</v>
      </c>
      <c r="D4109" s="282" t="s">
        <v>981</v>
      </c>
      <c r="E4109" s="261" t="str">
        <f>_xlfn.XLOOKUP(D4109,거래처!B:B,거래처!D:D," ")</f>
        <v>138-01-48780</v>
      </c>
      <c r="G4109" s="282" t="s">
        <v>981</v>
      </c>
      <c r="N4109" s="257">
        <v>-1210000</v>
      </c>
    </row>
    <row r="4110" spans="1:17" hidden="1">
      <c r="A4110" s="263">
        <v>4109</v>
      </c>
      <c r="C4110" s="256">
        <v>46174</v>
      </c>
      <c r="D4110" s="282" t="s">
        <v>1425</v>
      </c>
      <c r="E4110" s="261" t="str">
        <f>_xlfn.XLOOKUP(D4110,거래처!B:B,거래처!D:D," ")</f>
        <v>324-46-00336</v>
      </c>
      <c r="G4110" s="282" t="s">
        <v>1425</v>
      </c>
      <c r="N4110" s="257">
        <v>-1300000</v>
      </c>
    </row>
    <row r="4111" spans="1:17" hidden="1">
      <c r="A4111" s="263">
        <v>4110</v>
      </c>
      <c r="C4111" s="256">
        <v>46174</v>
      </c>
      <c r="D4111" s="282" t="s">
        <v>1569</v>
      </c>
      <c r="E4111" s="261" t="str">
        <f>_xlfn.XLOOKUP(D4111,거래처!B:B,거래처!D:D," ")</f>
        <v>312-13-58007</v>
      </c>
      <c r="G4111" s="282" t="s">
        <v>1569</v>
      </c>
      <c r="N4111" s="257">
        <v>-1595000</v>
      </c>
    </row>
    <row r="4112" spans="1:17" hidden="1">
      <c r="A4112" s="263">
        <v>4111</v>
      </c>
      <c r="B4112" s="58">
        <v>11</v>
      </c>
      <c r="C4112" s="256">
        <v>46175</v>
      </c>
      <c r="D4112" s="282" t="s">
        <v>3072</v>
      </c>
      <c r="E4112" s="261" t="str">
        <f>_xlfn.XLOOKUP(D4112,거래처!B:B,거래처!D:D," ")</f>
        <v>402-16-96829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5638</v>
      </c>
    </row>
    <row r="4113" spans="1:17" hidden="1">
      <c r="A4113" s="263">
        <v>4112</v>
      </c>
      <c r="B4113" s="58">
        <v>104</v>
      </c>
      <c r="C4113" s="256">
        <v>46175</v>
      </c>
      <c r="D4113" s="282" t="s">
        <v>3072</v>
      </c>
      <c r="E4113" s="261" t="str">
        <f>_xlfn.XLOOKUP(D4113,거래처!B:B,거래처!D:D," ")</f>
        <v>402-16-96829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5638</v>
      </c>
    </row>
    <row r="4114" spans="1:17" hidden="1">
      <c r="A4114" s="263">
        <v>4113</v>
      </c>
      <c r="B4114" s="58">
        <v>79</v>
      </c>
      <c r="C4114" s="256">
        <v>46175</v>
      </c>
      <c r="D4114" s="282" t="s">
        <v>2236</v>
      </c>
      <c r="E4114" s="261" t="str">
        <f>_xlfn.XLOOKUP(D4114,거래처!B:B,거래처!D:D," ")</f>
        <v>215-03-36659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5640</v>
      </c>
      <c r="Q4114" s="282" t="s">
        <v>5641</v>
      </c>
    </row>
    <row r="4115" spans="1:17" hidden="1">
      <c r="A4115" s="263">
        <v>4114</v>
      </c>
      <c r="B4115" s="58">
        <v>82</v>
      </c>
      <c r="C4115" s="256">
        <v>46175</v>
      </c>
      <c r="D4115" s="282" t="s">
        <v>2236</v>
      </c>
      <c r="E4115" s="261" t="str">
        <f>_xlfn.XLOOKUP(D4115,거래처!B:B,거래처!D:D," ")</f>
        <v>215-03-36659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5643</v>
      </c>
      <c r="Q4115" s="282" t="s">
        <v>5644</v>
      </c>
    </row>
    <row r="4116" spans="1:17" hidden="1">
      <c r="A4116" s="263">
        <v>4115</v>
      </c>
      <c r="B4116" s="58">
        <v>152</v>
      </c>
      <c r="C4116" s="256">
        <v>46175</v>
      </c>
      <c r="D4116" s="282" t="s">
        <v>981</v>
      </c>
      <c r="E4116" s="261" t="str">
        <f>_xlfn.XLOOKUP(D4116,거래처!B:B,거래처!D:D," ")</f>
        <v>138-01-48780</v>
      </c>
      <c r="G4116" s="282" t="s">
        <v>4787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5646</v>
      </c>
    </row>
    <row r="4117" spans="1:17" hidden="1">
      <c r="A4117" s="263">
        <v>4116</v>
      </c>
      <c r="B4117" s="58">
        <v>212</v>
      </c>
      <c r="C4117" s="256">
        <v>46175</v>
      </c>
      <c r="D4117" s="282" t="s">
        <v>1444</v>
      </c>
      <c r="E4117" s="261" t="str">
        <f>_xlfn.XLOOKUP(D4117,거래처!B:B,거래처!D:D," ")</f>
        <v>487-18-00463</v>
      </c>
      <c r="G4117" s="282" t="s">
        <v>5269</v>
      </c>
      <c r="I4117" s="257">
        <v>150000</v>
      </c>
      <c r="J4117" s="261">
        <v>1</v>
      </c>
      <c r="M4117" s="257">
        <v>150000</v>
      </c>
    </row>
    <row r="4118" spans="1:17" hidden="1">
      <c r="A4118" s="263">
        <v>4117</v>
      </c>
      <c r="B4118" s="58">
        <v>140</v>
      </c>
      <c r="C4118" s="256">
        <v>46175</v>
      </c>
      <c r="D4118" s="282" t="s">
        <v>1450</v>
      </c>
      <c r="E4118" s="261" t="str">
        <f>_xlfn.XLOOKUP(D4118,거래처!B:B,거래처!D:D," ")</f>
        <v>408-33-91630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5649</v>
      </c>
    </row>
    <row r="4119" spans="1:17" hidden="1">
      <c r="A4119" s="263">
        <v>4118</v>
      </c>
      <c r="B4119" s="58">
        <v>77</v>
      </c>
      <c r="C4119" s="256">
        <v>46175</v>
      </c>
      <c r="D4119" s="282" t="s">
        <v>1370</v>
      </c>
      <c r="E4119" s="261" t="str">
        <f>_xlfn.XLOOKUP(D4119,거래처!B:B,거래처!D:D," ")</f>
        <v>177-01-03420</v>
      </c>
      <c r="F4119" s="284" t="s">
        <v>4654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5347</v>
      </c>
    </row>
    <row r="4120" spans="1:17" hidden="1">
      <c r="A4120" s="263">
        <v>4119</v>
      </c>
      <c r="B4120" s="58">
        <v>94</v>
      </c>
      <c r="C4120" s="256">
        <v>46175</v>
      </c>
      <c r="D4120" s="282" t="s">
        <v>1747</v>
      </c>
      <c r="E4120" s="261" t="str">
        <f>_xlfn.XLOOKUP(D4120,거래처!B:B,거래처!D:D," ")</f>
        <v>609-23-97505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 hidden="1">
      <c r="A4121" s="263">
        <v>4120</v>
      </c>
      <c r="B4121" s="58">
        <v>49</v>
      </c>
      <c r="C4121" s="256">
        <v>46175</v>
      </c>
      <c r="D4121" s="282" t="s">
        <v>1747</v>
      </c>
      <c r="E4121" s="261" t="str">
        <f>_xlfn.XLOOKUP(D4121,거래처!B:B,거래처!D:D," ")</f>
        <v>609-23-97505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 hidden="1">
      <c r="A4122" s="263">
        <v>4121</v>
      </c>
      <c r="C4122" s="256">
        <v>46175</v>
      </c>
      <c r="D4122" s="282" t="s">
        <v>2236</v>
      </c>
      <c r="E4122" s="261" t="str">
        <f>_xlfn.XLOOKUP(D4122,거래처!B:B,거래처!D:D," ")</f>
        <v>215-03-36659</v>
      </c>
      <c r="G4122" s="282" t="s">
        <v>2236</v>
      </c>
      <c r="N4122" s="257">
        <v>-1200000</v>
      </c>
    </row>
    <row r="4123" spans="1:17" hidden="1">
      <c r="A4123" s="263">
        <v>4122</v>
      </c>
      <c r="C4123" s="256">
        <v>46175</v>
      </c>
      <c r="D4123" s="282" t="s">
        <v>2348</v>
      </c>
      <c r="E4123" s="261" t="str">
        <f>_xlfn.XLOOKUP(D4123,거래처!B:B,거래처!D:D," ")</f>
        <v>552-86-02615</v>
      </c>
      <c r="G4123" s="282" t="s">
        <v>2348</v>
      </c>
      <c r="N4123" s="257">
        <v>-1650000</v>
      </c>
    </row>
    <row r="4124" spans="1:17" hidden="1">
      <c r="A4124" s="263">
        <v>4123</v>
      </c>
      <c r="C4124" s="256">
        <v>46175</v>
      </c>
      <c r="D4124" s="282" t="s">
        <v>1762</v>
      </c>
      <c r="E4124" s="261" t="str">
        <f>_xlfn.XLOOKUP(D4124,거래처!B:B,거래처!D:D," ")</f>
        <v>410-17-34118</v>
      </c>
      <c r="G4124" s="282" t="s">
        <v>1762</v>
      </c>
      <c r="N4124" s="257">
        <v>-1210000</v>
      </c>
    </row>
    <row r="4125" spans="1:17" hidden="1">
      <c r="A4125" s="263">
        <v>4124</v>
      </c>
      <c r="C4125" s="256">
        <v>46175</v>
      </c>
      <c r="D4125" s="282" t="s">
        <v>2675</v>
      </c>
      <c r="E4125" s="261" t="str">
        <f>_xlfn.XLOOKUP(D4125,거래처!B:B,거래처!D:D," ")</f>
        <v>204-09-46300</v>
      </c>
      <c r="G4125" s="282" t="s">
        <v>2675</v>
      </c>
      <c r="N4125" s="257">
        <v>-1000000</v>
      </c>
    </row>
    <row r="4126" spans="1:17" hidden="1">
      <c r="A4126" s="263">
        <v>4125</v>
      </c>
      <c r="B4126" s="58">
        <v>188</v>
      </c>
      <c r="C4126" s="256">
        <v>46176</v>
      </c>
      <c r="D4126" s="282" t="s">
        <v>2262</v>
      </c>
      <c r="E4126" s="261" t="str">
        <f>_xlfn.XLOOKUP(D4126,거래처!B:B,거래처!D:D," ")</f>
        <v>119-73-00045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5653</v>
      </c>
      <c r="Q4126" s="282" t="s">
        <v>5654</v>
      </c>
    </row>
    <row r="4127" spans="1:17" hidden="1">
      <c r="A4127" s="263">
        <v>4126</v>
      </c>
      <c r="B4127" s="58">
        <v>77</v>
      </c>
      <c r="C4127" s="256">
        <v>46176</v>
      </c>
      <c r="D4127" s="282" t="s">
        <v>2493</v>
      </c>
      <c r="E4127" s="261" t="str">
        <f>_xlfn.XLOOKUP(D4127,거래처!B:B,거래처!D:D," ")</f>
        <v>416-04-31443</v>
      </c>
      <c r="F4127" s="284" t="s">
        <v>4654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5656</v>
      </c>
    </row>
    <row r="4128" spans="1:17" hidden="1">
      <c r="A4128" s="263">
        <v>4127</v>
      </c>
      <c r="C4128" s="256">
        <v>46176</v>
      </c>
      <c r="D4128" s="282" t="s">
        <v>1747</v>
      </c>
      <c r="E4128" s="261" t="str">
        <f>_xlfn.XLOOKUP(D4128,거래처!B:B,거래처!D:D," ")</f>
        <v>609-23-97505</v>
      </c>
      <c r="G4128" s="282" t="s">
        <v>5658</v>
      </c>
      <c r="N4128" s="257">
        <v>-1470000</v>
      </c>
    </row>
    <row r="4129" spans="1:17" hidden="1">
      <c r="A4129" s="263">
        <v>4128</v>
      </c>
      <c r="C4129" s="256">
        <v>46176</v>
      </c>
      <c r="D4129" s="282" t="s">
        <v>2262</v>
      </c>
      <c r="E4129" s="261" t="str">
        <f>_xlfn.XLOOKUP(D4129,거래처!B:B,거래처!D:D," ")</f>
        <v>119-73-00045</v>
      </c>
      <c r="G4129" s="282" t="s">
        <v>5659</v>
      </c>
      <c r="N4129" s="257">
        <v>-1150000</v>
      </c>
    </row>
    <row r="4130" spans="1:17" hidden="1">
      <c r="A4130" s="263">
        <v>4129</v>
      </c>
      <c r="C4130" s="256">
        <v>46176</v>
      </c>
      <c r="D4130" s="282" t="s">
        <v>981</v>
      </c>
      <c r="E4130" s="261" t="str">
        <f>_xlfn.XLOOKUP(D4130,거래처!B:B,거래처!D:D," ")</f>
        <v>138-01-48780</v>
      </c>
      <c r="G4130" s="282" t="s">
        <v>981</v>
      </c>
      <c r="N4130" s="257">
        <v>-2310000</v>
      </c>
    </row>
    <row r="4131" spans="1:17" hidden="1">
      <c r="A4131" s="263">
        <v>4130</v>
      </c>
      <c r="C4131" s="256">
        <v>46174</v>
      </c>
      <c r="D4131" s="282" t="s">
        <v>2348</v>
      </c>
      <c r="E4131" s="261" t="str">
        <f>_xlfn.XLOOKUP(D4131,거래처!B:B,거래처!D:D," ")</f>
        <v>552-86-02615</v>
      </c>
      <c r="F4131" s="284" t="s">
        <v>5660</v>
      </c>
      <c r="G4131" s="282" t="s">
        <v>1978</v>
      </c>
      <c r="H4131" s="261" t="s">
        <v>1193</v>
      </c>
      <c r="J4131" s="261">
        <v>1</v>
      </c>
      <c r="O4131" s="257" t="s">
        <v>5628</v>
      </c>
    </row>
    <row r="4132" spans="1:17" hidden="1">
      <c r="A4132" s="263">
        <v>4131</v>
      </c>
      <c r="C4132" s="256">
        <v>46177</v>
      </c>
      <c r="D4132" s="282" t="s">
        <v>1450</v>
      </c>
      <c r="E4132" s="261" t="str">
        <f>_xlfn.XLOOKUP(D4132,거래처!B:B,거래처!D:D," ")</f>
        <v>408-33-91630</v>
      </c>
      <c r="G4132" s="282" t="s">
        <v>1450</v>
      </c>
      <c r="N4132" s="257">
        <v>-1300000</v>
      </c>
    </row>
    <row r="4133" spans="1:17" hidden="1">
      <c r="A4133" s="263">
        <v>4132</v>
      </c>
      <c r="C4133" s="256">
        <v>46177</v>
      </c>
      <c r="D4133" s="282" t="s">
        <v>3072</v>
      </c>
      <c r="E4133" s="261" t="str">
        <f>_xlfn.XLOOKUP(D4133,거래처!B:B,거래처!D:D," ")</f>
        <v>402-16-96829</v>
      </c>
      <c r="G4133" s="282" t="s">
        <v>3072</v>
      </c>
      <c r="N4133" s="257">
        <v>-1550000</v>
      </c>
    </row>
    <row r="4134" spans="1:17" hidden="1">
      <c r="A4134" s="263">
        <v>4133</v>
      </c>
      <c r="B4134" s="58">
        <v>122</v>
      </c>
      <c r="C4134" s="256">
        <v>46177</v>
      </c>
      <c r="D4134" s="282" t="s">
        <v>1420</v>
      </c>
      <c r="E4134" s="261" t="str">
        <f>_xlfn.XLOOKUP(D4134,거래처!B:B,거래처!D:D," ")</f>
        <v>502-11-86077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4669</v>
      </c>
    </row>
    <row r="4135" spans="1:17" hidden="1">
      <c r="A4135" s="263">
        <v>4134</v>
      </c>
      <c r="B4135" s="58">
        <v>250</v>
      </c>
      <c r="C4135" s="256">
        <v>46177</v>
      </c>
      <c r="D4135" s="282" t="s">
        <v>1420</v>
      </c>
      <c r="E4135" s="261" t="str">
        <f>_xlfn.XLOOKUP(D4135,거래처!B:B,거래처!D:D," ")</f>
        <v>502-11-86077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 hidden="1">
      <c r="A4136" s="263">
        <v>4135</v>
      </c>
      <c r="B4136" s="58">
        <v>191</v>
      </c>
      <c r="C4136" s="256">
        <v>46177</v>
      </c>
      <c r="D4136" s="282" t="s">
        <v>1420</v>
      </c>
      <c r="E4136" s="261" t="str">
        <f>_xlfn.XLOOKUP(D4136,거래처!B:B,거래처!D:D," ")</f>
        <v>502-11-86077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 hidden="1">
      <c r="A4137" s="263">
        <v>4136</v>
      </c>
      <c r="B4137" s="58">
        <v>251</v>
      </c>
      <c r="C4137" s="256">
        <v>46177</v>
      </c>
      <c r="D4137" s="282" t="s">
        <v>1680</v>
      </c>
      <c r="E4137" s="261" t="str">
        <f>_xlfn.XLOOKUP(D4137,거래처!B:B,거래처!D:D," ")</f>
        <v>848-34-00917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5663</v>
      </c>
    </row>
    <row r="4138" spans="1:17" hidden="1">
      <c r="A4138" s="263">
        <v>4137</v>
      </c>
      <c r="B4138" s="58">
        <v>174</v>
      </c>
      <c r="C4138" s="256">
        <v>46177</v>
      </c>
      <c r="D4138" s="282" t="s">
        <v>1705</v>
      </c>
      <c r="E4138" s="261" t="str">
        <f>_xlfn.XLOOKUP(D4138,거래처!B:B,거래처!D:D," ")</f>
        <v>410-27-15314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 hidden="1">
      <c r="A4139" s="263">
        <v>4138</v>
      </c>
      <c r="B4139" s="58">
        <v>94</v>
      </c>
      <c r="C4139" s="256">
        <v>46177</v>
      </c>
      <c r="D4139" s="282" t="s">
        <v>1567</v>
      </c>
      <c r="E4139" s="261" t="str">
        <f>_xlfn.XLOOKUP(D4139,거래처!B:B,거래처!D:D," ")</f>
        <v>410-26-92600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 hidden="1">
      <c r="A4140" s="263">
        <v>4139</v>
      </c>
      <c r="B4140" s="58">
        <v>174</v>
      </c>
      <c r="C4140" s="256">
        <v>46177</v>
      </c>
      <c r="D4140" s="282" t="s">
        <v>1567</v>
      </c>
      <c r="E4140" s="261" t="str">
        <f>_xlfn.XLOOKUP(D4140,거래처!B:B,거래처!D:D," ")</f>
        <v>410-26-92600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 hidden="1">
      <c r="A4141" s="263">
        <v>4140</v>
      </c>
      <c r="B4141" s="58">
        <v>64</v>
      </c>
      <c r="C4141" s="256">
        <v>46177</v>
      </c>
      <c r="D4141" s="282" t="s">
        <v>2557</v>
      </c>
      <c r="E4141" s="261" t="str">
        <f>_xlfn.XLOOKUP(D4141,거래처!B:B,거래처!D:D," ")</f>
        <v>128-38-89285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 hidden="1">
      <c r="A4142" s="263">
        <v>4141</v>
      </c>
      <c r="B4142" s="58">
        <v>175</v>
      </c>
      <c r="C4142" s="256">
        <v>46177</v>
      </c>
      <c r="D4142" s="282" t="s">
        <v>2557</v>
      </c>
      <c r="E4142" s="261" t="str">
        <f>_xlfn.XLOOKUP(D4142,거래처!B:B,거래처!D:D," ")</f>
        <v>128-38-89285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4900</v>
      </c>
    </row>
    <row r="4143" spans="1:17" hidden="1">
      <c r="A4143" s="263">
        <v>4142</v>
      </c>
      <c r="B4143" s="58">
        <v>94</v>
      </c>
      <c r="C4143" s="256">
        <v>46177</v>
      </c>
      <c r="D4143" s="282" t="s">
        <v>2557</v>
      </c>
      <c r="E4143" s="261" t="str">
        <f>_xlfn.XLOOKUP(D4143,거래처!B:B,거래처!D:D," ")</f>
        <v>128-38-89285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 hidden="1">
      <c r="A4144" s="263">
        <v>4143</v>
      </c>
      <c r="B4144" s="58">
        <v>96</v>
      </c>
      <c r="C4144" s="256">
        <v>46177</v>
      </c>
      <c r="D4144" s="282" t="s">
        <v>2557</v>
      </c>
      <c r="E4144" s="261" t="str">
        <f>_xlfn.XLOOKUP(D4144,거래처!B:B,거래처!D:D," ")</f>
        <v>128-38-89285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 hidden="1">
      <c r="A4145" s="263">
        <v>4144</v>
      </c>
      <c r="B4145" s="58">
        <v>252</v>
      </c>
      <c r="C4145" s="256">
        <v>46177</v>
      </c>
      <c r="D4145" s="282" t="s">
        <v>1420</v>
      </c>
      <c r="E4145" s="261" t="str">
        <f>_xlfn.XLOOKUP(D4145,거래처!B:B,거래처!D:D," ")</f>
        <v>502-11-86077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 hidden="1">
      <c r="A4146" s="263">
        <v>4145</v>
      </c>
      <c r="C4146" s="256">
        <v>46177</v>
      </c>
      <c r="D4146" s="282" t="s">
        <v>1680</v>
      </c>
      <c r="E4146" s="261" t="str">
        <f>_xlfn.XLOOKUP(D4146,거래처!B:B,거래처!D:D," ")</f>
        <v>848-34-00917</v>
      </c>
      <c r="G4146" s="282" t="s">
        <v>4587</v>
      </c>
      <c r="N4146" s="257">
        <v>-5460000</v>
      </c>
    </row>
    <row r="4147" spans="1:17" hidden="1">
      <c r="A4147" s="263">
        <v>4146</v>
      </c>
      <c r="C4147" s="256">
        <v>46177</v>
      </c>
      <c r="D4147" s="282" t="s">
        <v>1849</v>
      </c>
      <c r="E4147" s="261" t="str">
        <f>_xlfn.XLOOKUP(D4147,거래처!B:B,거래처!D:D," ")</f>
        <v>894-39-00502</v>
      </c>
      <c r="G4147" s="282" t="s">
        <v>1849</v>
      </c>
      <c r="N4147" s="257">
        <v>-1550000</v>
      </c>
    </row>
    <row r="4148" spans="1:17" hidden="1">
      <c r="A4148" s="263">
        <v>4147</v>
      </c>
      <c r="B4148" s="58">
        <v>11</v>
      </c>
      <c r="C4148" s="256">
        <v>46178</v>
      </c>
      <c r="D4148" s="282" t="s">
        <v>1420</v>
      </c>
      <c r="E4148" s="261" t="str">
        <f>_xlfn.XLOOKUP(D4148,거래처!B:B,거래처!D:D," ")</f>
        <v>502-11-86077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5672</v>
      </c>
    </row>
    <row r="4149" spans="1:17" hidden="1">
      <c r="A4149" s="263">
        <v>4148</v>
      </c>
      <c r="B4149" s="58">
        <v>102</v>
      </c>
      <c r="C4149" s="256">
        <v>46178</v>
      </c>
      <c r="D4149" s="282" t="s">
        <v>1420</v>
      </c>
      <c r="E4149" s="261" t="str">
        <f>_xlfn.XLOOKUP(D4149,거래처!B:B,거래처!D:D," ")</f>
        <v>502-11-86077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5672</v>
      </c>
    </row>
    <row r="4150" spans="1:17" hidden="1">
      <c r="A4150" s="263">
        <v>4149</v>
      </c>
      <c r="B4150" s="58">
        <v>94</v>
      </c>
      <c r="C4150" s="256">
        <v>46178</v>
      </c>
      <c r="D4150" s="282" t="s">
        <v>1370</v>
      </c>
      <c r="E4150" s="261" t="str">
        <f>_xlfn.XLOOKUP(D4150,거래처!B:B,거래처!D:D," ")</f>
        <v>177-01-03420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 hidden="1">
      <c r="A4151" s="263">
        <v>4150</v>
      </c>
      <c r="B4151" s="58">
        <v>253</v>
      </c>
      <c r="C4151" s="256">
        <v>46178</v>
      </c>
      <c r="D4151" s="282" t="s">
        <v>1931</v>
      </c>
      <c r="E4151" s="261" t="str">
        <f>_xlfn.XLOOKUP(D4151,거래처!B:B,거래처!D:D," ")</f>
        <v>831-07-01474</v>
      </c>
      <c r="G4151" s="282" t="s">
        <v>4769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 hidden="1">
      <c r="A4152" s="263">
        <v>4151</v>
      </c>
      <c r="B4152" s="58">
        <v>188</v>
      </c>
      <c r="C4152" s="256">
        <v>46178</v>
      </c>
      <c r="D4152" s="282" t="s">
        <v>5702</v>
      </c>
      <c r="E4152" s="261" t="str">
        <f>_xlfn.XLOOKUP(D4152,거래처!B:B,거래처!D:D," ")</f>
        <v>214-30-06027</v>
      </c>
      <c r="G4152" s="282" t="s">
        <v>5703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5704</v>
      </c>
      <c r="Q4152" s="282" t="s">
        <v>5705</v>
      </c>
    </row>
    <row r="4153" spans="1:17" hidden="1">
      <c r="A4153" s="263">
        <v>4152</v>
      </c>
      <c r="B4153" s="58">
        <v>221</v>
      </c>
      <c r="C4153" s="256">
        <v>46178</v>
      </c>
      <c r="D4153" s="282" t="s">
        <v>2863</v>
      </c>
      <c r="E4153" s="261" t="str">
        <f>_xlfn.XLOOKUP(D4153,거래처!B:B,거래처!D:D," ")</f>
        <v>502-14-88867</v>
      </c>
      <c r="G4153" s="282" t="s">
        <v>5677</v>
      </c>
      <c r="I4153" s="257">
        <v>4000000</v>
      </c>
      <c r="J4153" s="261">
        <v>1</v>
      </c>
      <c r="M4153" s="257">
        <v>4000000</v>
      </c>
      <c r="Q4153" s="282" t="s">
        <v>5678</v>
      </c>
    </row>
    <row r="4154" spans="1:17" hidden="1">
      <c r="A4154" s="263">
        <v>4153</v>
      </c>
      <c r="B4154" s="58">
        <v>105</v>
      </c>
      <c r="C4154" s="256">
        <v>46178</v>
      </c>
      <c r="D4154" s="282" t="s">
        <v>1802</v>
      </c>
      <c r="E4154" s="261" t="str">
        <f>_xlfn.XLOOKUP(D4154,거래처!B:B,거래처!D:D," ")</f>
        <v>514-13-78458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5680</v>
      </c>
      <c r="P4154" s="282" t="s">
        <v>5681</v>
      </c>
    </row>
    <row r="4155" spans="1:17" hidden="1">
      <c r="A4155" s="263">
        <v>4154</v>
      </c>
      <c r="B4155" s="58">
        <v>59</v>
      </c>
      <c r="C4155" s="256">
        <v>46178</v>
      </c>
      <c r="D4155" s="282" t="s">
        <v>1370</v>
      </c>
      <c r="E4155" s="261" t="str">
        <f>_xlfn.XLOOKUP(D4155,거래처!B:B,거래처!D:D," ")</f>
        <v>177-01-03420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 hidden="1">
      <c r="A4156" s="263">
        <v>4155</v>
      </c>
      <c r="B4156" s="58">
        <v>212</v>
      </c>
      <c r="C4156" s="256">
        <v>46178</v>
      </c>
      <c r="D4156" s="282" t="s">
        <v>5669</v>
      </c>
      <c r="E4156" s="261" t="str">
        <f>_xlfn.XLOOKUP(D4156,거래처!B:B,거래처!D:D," ")</f>
        <v>224-16-65556</v>
      </c>
      <c r="G4156" s="282" t="s">
        <v>5269</v>
      </c>
      <c r="I4156" s="257">
        <v>150000</v>
      </c>
      <c r="J4156" s="261">
        <v>1</v>
      </c>
      <c r="M4156" s="257">
        <v>150000</v>
      </c>
    </row>
    <row r="4157" spans="1:17" hidden="1">
      <c r="A4157" s="263">
        <v>4156</v>
      </c>
      <c r="B4157" s="58">
        <v>104</v>
      </c>
      <c r="C4157" s="256">
        <v>46178</v>
      </c>
      <c r="D4157" s="282" t="s">
        <v>5669</v>
      </c>
      <c r="E4157" s="261" t="str">
        <f>_xlfn.XLOOKUP(D4157,거래처!B:B,거래처!D:D," ")</f>
        <v>224-16-65556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 hidden="1">
      <c r="A4158" s="263">
        <v>4157</v>
      </c>
      <c r="B4158" s="58">
        <v>77</v>
      </c>
      <c r="C4158" s="256">
        <v>46178</v>
      </c>
      <c r="D4158" s="282" t="s">
        <v>1747</v>
      </c>
      <c r="E4158" s="261" t="str">
        <f>_xlfn.XLOOKUP(D4158,거래처!B:B,거래처!D:D," ")</f>
        <v>609-23-97505</v>
      </c>
      <c r="F4158" s="284" t="s">
        <v>4654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 hidden="1">
      <c r="A4159" s="263">
        <v>4158</v>
      </c>
      <c r="B4159" s="58">
        <v>93</v>
      </c>
      <c r="C4159" s="256">
        <v>46178</v>
      </c>
      <c r="D4159" s="282" t="s">
        <v>1747</v>
      </c>
      <c r="E4159" s="261" t="str">
        <f>_xlfn.XLOOKUP(D4159,거래처!B:B,거래처!D:D," ")</f>
        <v>609-23-97505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 hidden="1">
      <c r="A4160" s="263">
        <v>4159</v>
      </c>
      <c r="B4160" s="58">
        <v>175</v>
      </c>
      <c r="C4160" s="256">
        <v>46178</v>
      </c>
      <c r="D4160" s="282" t="s">
        <v>1747</v>
      </c>
      <c r="E4160" s="261" t="str">
        <f>_xlfn.XLOOKUP(D4160,거래처!B:B,거래처!D:D," ")</f>
        <v>609-23-97505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4900</v>
      </c>
    </row>
    <row r="4161" spans="1:17" hidden="1">
      <c r="A4161" s="263">
        <v>4160</v>
      </c>
      <c r="C4161" s="256">
        <v>46178</v>
      </c>
      <c r="D4161" s="282" t="s">
        <v>1415</v>
      </c>
      <c r="E4161" s="261" t="str">
        <f>_xlfn.XLOOKUP(D4161,거래처!B:B,거래처!D:D," ")</f>
        <v>504-20-50427</v>
      </c>
      <c r="G4161" s="282" t="s">
        <v>5686</v>
      </c>
      <c r="N4161" s="257">
        <v>-300000</v>
      </c>
    </row>
    <row r="4162" spans="1:17" hidden="1">
      <c r="A4162" s="263">
        <v>4161</v>
      </c>
      <c r="C4162" s="256">
        <v>46178</v>
      </c>
      <c r="D4162" s="282" t="s">
        <v>1131</v>
      </c>
      <c r="E4162" s="261">
        <f>_xlfn.XLOOKUP(D4162,거래처!B:B,거래처!D:D," ")</f>
        <v>0</v>
      </c>
      <c r="G4162" s="282" t="s">
        <v>5687</v>
      </c>
      <c r="N4162" s="257">
        <v>-2300000</v>
      </c>
    </row>
    <row r="4163" spans="1:17" hidden="1">
      <c r="A4163" s="263">
        <v>4162</v>
      </c>
      <c r="C4163" s="256">
        <v>46178</v>
      </c>
      <c r="D4163" s="282" t="s">
        <v>1131</v>
      </c>
      <c r="E4163" s="261">
        <f>_xlfn.XLOOKUP(D4163,거래처!B:B,거래처!D:D," ")</f>
        <v>0</v>
      </c>
      <c r="G4163" s="282" t="s">
        <v>1131</v>
      </c>
      <c r="N4163" s="257">
        <v>-3135000</v>
      </c>
    </row>
    <row r="4164" spans="1:17" hidden="1">
      <c r="A4164" s="263">
        <v>4163</v>
      </c>
      <c r="C4164" s="256">
        <v>46178</v>
      </c>
      <c r="D4164" s="282" t="s">
        <v>5669</v>
      </c>
      <c r="E4164" s="261" t="str">
        <f>_xlfn.XLOOKUP(D4164,거래처!B:B,거래처!D:D," ")</f>
        <v>224-16-65556</v>
      </c>
      <c r="G4164" s="282" t="s">
        <v>5688</v>
      </c>
      <c r="N4164" s="257">
        <v>-500000</v>
      </c>
    </row>
    <row r="4165" spans="1:17" hidden="1">
      <c r="A4165" s="263">
        <v>4164</v>
      </c>
      <c r="C4165" s="256">
        <v>46178</v>
      </c>
      <c r="D4165" s="282" t="s">
        <v>1349</v>
      </c>
      <c r="E4165" s="261" t="str">
        <f>_xlfn.XLOOKUP(D4165,거래처!B:B,거래처!D:D," ")</f>
        <v>642-15-02067</v>
      </c>
      <c r="G4165" s="282" t="s">
        <v>1349</v>
      </c>
      <c r="N4165" s="257">
        <v>-200000</v>
      </c>
    </row>
    <row r="4166" spans="1:17" hidden="1">
      <c r="A4166" s="263">
        <v>4165</v>
      </c>
      <c r="C4166" s="256">
        <v>46178</v>
      </c>
      <c r="D4166" s="282" t="s">
        <v>2493</v>
      </c>
      <c r="E4166" s="261" t="str">
        <f>_xlfn.XLOOKUP(D4166,거래처!B:B,거래처!D:D," ")</f>
        <v>416-04-31443</v>
      </c>
      <c r="G4166" s="282" t="s">
        <v>2493</v>
      </c>
      <c r="N4166" s="257">
        <v>-1100000</v>
      </c>
    </row>
    <row r="4167" spans="1:17" hidden="1">
      <c r="A4167" s="263">
        <v>4166</v>
      </c>
      <c r="C4167" s="256">
        <v>46178</v>
      </c>
      <c r="D4167" s="282" t="s">
        <v>2093</v>
      </c>
      <c r="E4167" s="261" t="str">
        <f>_xlfn.XLOOKUP(D4167,거래처!B:B,거래처!D:D," ")</f>
        <v>562-03-01527</v>
      </c>
      <c r="G4167" s="282" t="s">
        <v>3965</v>
      </c>
      <c r="N4167" s="257">
        <v>-1000000</v>
      </c>
    </row>
    <row r="4168" spans="1:17" hidden="1">
      <c r="A4168" s="263">
        <v>4167</v>
      </c>
      <c r="C4168" s="256">
        <v>46178</v>
      </c>
      <c r="D4168" s="282" t="s">
        <v>2093</v>
      </c>
      <c r="E4168" s="261" t="str">
        <f>_xlfn.XLOOKUP(D4168,거래처!B:B,거래처!D:D," ")</f>
        <v>562-03-01527</v>
      </c>
      <c r="G4168" s="282" t="s">
        <v>5689</v>
      </c>
      <c r="N4168" s="257">
        <v>-730000</v>
      </c>
    </row>
    <row r="4169" spans="1:17" hidden="1">
      <c r="A4169" s="263">
        <v>4168</v>
      </c>
      <c r="C4169" s="256">
        <v>46178</v>
      </c>
      <c r="D4169" s="282" t="s">
        <v>1802</v>
      </c>
      <c r="E4169" s="261" t="str">
        <f>_xlfn.XLOOKUP(D4169,거래처!B:B,거래처!D:D," ")</f>
        <v>514-13-78458</v>
      </c>
      <c r="G4169" s="282" t="s">
        <v>1802</v>
      </c>
      <c r="N4169" s="257">
        <v>-1600000</v>
      </c>
    </row>
    <row r="4170" spans="1:17" hidden="1">
      <c r="A4170" s="263">
        <v>4169</v>
      </c>
      <c r="C4170" s="256">
        <v>46178</v>
      </c>
      <c r="D4170" s="282" t="s">
        <v>1705</v>
      </c>
      <c r="E4170" s="261" t="str">
        <f>_xlfn.XLOOKUP(D4170,거래처!B:B,거래처!D:D," ")</f>
        <v>410-27-15314</v>
      </c>
      <c r="G4170" s="282" t="s">
        <v>1705</v>
      </c>
      <c r="N4170" s="257">
        <v>-2398000</v>
      </c>
    </row>
    <row r="4171" spans="1:17" hidden="1">
      <c r="A4171" s="263">
        <v>4170</v>
      </c>
      <c r="B4171" s="58">
        <v>31</v>
      </c>
      <c r="C4171" s="256">
        <v>46179</v>
      </c>
      <c r="D4171" s="282" t="s">
        <v>1569</v>
      </c>
      <c r="E4171" s="261" t="str">
        <f>_xlfn.XLOOKUP(D4171,거래처!B:B,거래처!D:D," ")</f>
        <v>312-13-58007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</row>
    <row r="4172" spans="1:17" hidden="1">
      <c r="A4172" s="263">
        <v>4171</v>
      </c>
      <c r="B4172" s="58">
        <v>104</v>
      </c>
      <c r="C4172" s="256">
        <v>46179</v>
      </c>
      <c r="D4172" s="282" t="s">
        <v>1569</v>
      </c>
      <c r="E4172" s="261" t="str">
        <f>_xlfn.XLOOKUP(D4172,거래처!B:B,거래처!D:D," ")</f>
        <v>312-13-58007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 hidden="1">
      <c r="A4173" s="263">
        <v>4172</v>
      </c>
      <c r="B4173" s="58">
        <v>77</v>
      </c>
      <c r="C4173" s="256">
        <v>46179</v>
      </c>
      <c r="D4173" s="282" t="s">
        <v>5722</v>
      </c>
      <c r="E4173" s="261" t="str">
        <f>_xlfn.XLOOKUP(D4173,거래처!B:B,거래처!D:D," ")</f>
        <v>411-08-87601</v>
      </c>
      <c r="F4173" s="284" t="s">
        <v>5723</v>
      </c>
      <c r="G4173" s="282" t="s">
        <v>5724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 hidden="1">
      <c r="A4174" s="263">
        <v>4173</v>
      </c>
      <c r="C4174" s="256">
        <v>46179</v>
      </c>
      <c r="D4174" s="282" t="s">
        <v>2863</v>
      </c>
      <c r="E4174" s="261" t="str">
        <f>_xlfn.XLOOKUP(D4174,거래처!B:B,거래처!D:D," ")</f>
        <v>502-14-88867</v>
      </c>
      <c r="G4174" s="282" t="s">
        <v>2863</v>
      </c>
      <c r="N4174" s="257">
        <v>-4000000</v>
      </c>
    </row>
    <row r="4175" spans="1:17" hidden="1">
      <c r="A4175" s="263">
        <v>4174</v>
      </c>
      <c r="C4175" s="256">
        <v>46179</v>
      </c>
      <c r="D4175" s="282" t="s">
        <v>1569</v>
      </c>
      <c r="E4175" s="261" t="str">
        <f>_xlfn.XLOOKUP(D4175,거래처!B:B,거래처!D:D," ")</f>
        <v>312-13-58007</v>
      </c>
      <c r="G4175" s="282" t="s">
        <v>1569</v>
      </c>
      <c r="N4175" s="257">
        <v>-1595000</v>
      </c>
    </row>
    <row r="4176" spans="1:17" hidden="1">
      <c r="A4176" s="263">
        <v>4175</v>
      </c>
      <c r="B4176" s="58">
        <v>188</v>
      </c>
      <c r="C4176" s="256">
        <v>46175</v>
      </c>
      <c r="D4176" s="282" t="s">
        <v>5702</v>
      </c>
      <c r="E4176" s="261" t="str">
        <f>_xlfn.XLOOKUP(D4176,거래처!B:B,거래처!D:D," ")</f>
        <v>214-30-06027</v>
      </c>
      <c r="G4176" s="282" t="s">
        <v>5703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5706</v>
      </c>
      <c r="Q4176" s="282" t="s">
        <v>5707</v>
      </c>
    </row>
    <row r="4177" spans="1:17" hidden="1">
      <c r="A4177" s="263">
        <v>4176</v>
      </c>
      <c r="B4177" s="58">
        <v>90</v>
      </c>
      <c r="C4177" s="256">
        <v>46181</v>
      </c>
      <c r="D4177" s="282" t="s">
        <v>5760</v>
      </c>
      <c r="E4177" s="261" t="str">
        <f>_xlfn.XLOOKUP(D4177,거래처!B:B,거래처!D:D," ")</f>
        <v>143-01-00546</v>
      </c>
      <c r="G4177" s="282" t="s">
        <v>5761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 hidden="1">
      <c r="A4178" s="263">
        <v>4177</v>
      </c>
      <c r="B4178" s="58">
        <v>179</v>
      </c>
      <c r="C4178" s="256">
        <v>46181</v>
      </c>
      <c r="D4178" s="282" t="s">
        <v>5760</v>
      </c>
      <c r="E4178" s="261" t="str">
        <f>_xlfn.XLOOKUP(D4178,거래처!B:B,거래처!D:D," ")</f>
        <v>143-01-00546</v>
      </c>
      <c r="G4178" s="282" t="s">
        <v>5762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 hidden="1">
      <c r="A4179" s="263">
        <v>4178</v>
      </c>
      <c r="B4179" s="58">
        <v>172</v>
      </c>
      <c r="C4179" s="256">
        <v>46181</v>
      </c>
      <c r="D4179" s="282" t="s">
        <v>5728</v>
      </c>
      <c r="E4179" s="261" t="str">
        <f>_xlfn.XLOOKUP(D4179,거래처!B:B,거래처!D:D," ")</f>
        <v>488-12-01084</v>
      </c>
      <c r="F4179" s="284" t="s">
        <v>5729</v>
      </c>
      <c r="G4179" s="282" t="s">
        <v>5730</v>
      </c>
      <c r="H4179" s="261" t="s">
        <v>5731</v>
      </c>
      <c r="I4179" s="257">
        <v>1100000</v>
      </c>
      <c r="J4179" s="261">
        <v>1</v>
      </c>
      <c r="M4179" s="257">
        <v>1100000</v>
      </c>
      <c r="O4179" s="257" t="s">
        <v>5732</v>
      </c>
      <c r="P4179" s="282" t="s">
        <v>5733</v>
      </c>
      <c r="Q4179" s="282" t="s">
        <v>5734</v>
      </c>
    </row>
    <row r="4180" spans="1:17" hidden="1">
      <c r="A4180" s="263">
        <v>4179</v>
      </c>
      <c r="B4180" s="58">
        <v>77</v>
      </c>
      <c r="C4180" s="256">
        <v>46181</v>
      </c>
      <c r="D4180" s="282" t="s">
        <v>1370</v>
      </c>
      <c r="E4180" s="261" t="str">
        <f>_xlfn.XLOOKUP(D4180,거래처!B:B,거래처!D:D," ")</f>
        <v>177-01-03420</v>
      </c>
      <c r="F4180" s="284" t="s">
        <v>4654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 hidden="1">
      <c r="A4181" s="263">
        <v>4180</v>
      </c>
      <c r="B4181" s="58">
        <v>254</v>
      </c>
      <c r="C4181" s="256">
        <v>46181</v>
      </c>
      <c r="D4181" s="282" t="s">
        <v>1277</v>
      </c>
      <c r="E4181" s="261" t="str">
        <f>_xlfn.XLOOKUP(D4181,거래처!B:B,거래처!D:D," ")</f>
        <v>881-07-00034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 hidden="1">
      <c r="A4182" s="263">
        <v>4181</v>
      </c>
      <c r="B4182" s="58">
        <v>162</v>
      </c>
      <c r="C4182" s="256">
        <v>46181</v>
      </c>
      <c r="D4182" s="282" t="s">
        <v>981</v>
      </c>
      <c r="E4182" s="261" t="str">
        <f>_xlfn.XLOOKUP(D4182,거래처!B:B,거래처!D:D," ")</f>
        <v>138-01-48780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5699</v>
      </c>
    </row>
    <row r="4183" spans="1:17" hidden="1">
      <c r="A4183" s="263">
        <v>4182</v>
      </c>
      <c r="B4183" s="58">
        <v>207</v>
      </c>
      <c r="C4183" s="256">
        <v>46181</v>
      </c>
      <c r="D4183" s="282" t="s">
        <v>3708</v>
      </c>
      <c r="E4183" s="261" t="str">
        <f>_xlfn.XLOOKUP(D4183,거래처!B:B,거래처!D:D," ")</f>
        <v>314-86-53701</v>
      </c>
      <c r="F4183" s="284" t="s">
        <v>5694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 hidden="1">
      <c r="A4184" s="263">
        <v>4183</v>
      </c>
      <c r="C4184" s="256">
        <v>46181</v>
      </c>
      <c r="D4184" s="282" t="s">
        <v>981</v>
      </c>
      <c r="E4184" s="261" t="str">
        <f>_xlfn.XLOOKUP(D4184,거래처!B:B,거래처!D:D," ")</f>
        <v>138-01-48780</v>
      </c>
      <c r="G4184" s="282" t="s">
        <v>981</v>
      </c>
      <c r="N4184" s="257">
        <v>-1650000</v>
      </c>
    </row>
    <row r="4185" spans="1:17" hidden="1">
      <c r="A4185" s="263">
        <v>4184</v>
      </c>
      <c r="C4185" s="256">
        <v>46181</v>
      </c>
      <c r="D4185" s="282" t="s">
        <v>1420</v>
      </c>
      <c r="E4185" s="261" t="str">
        <f>_xlfn.XLOOKUP(D4185,거래처!B:B,거래처!D:D," ")</f>
        <v>502-11-86077</v>
      </c>
      <c r="G4185" s="282" t="s">
        <v>1420</v>
      </c>
      <c r="N4185" s="257">
        <v>-2090000</v>
      </c>
    </row>
    <row r="4186" spans="1:17" hidden="1">
      <c r="A4186" s="263">
        <v>4185</v>
      </c>
      <c r="C4186" s="256">
        <v>46181</v>
      </c>
      <c r="D4186" s="282" t="s">
        <v>2637</v>
      </c>
      <c r="E4186" s="261" t="str">
        <f>_xlfn.XLOOKUP(D4186,거래처!B:B,거래처!D:D," ")</f>
        <v>214-30-06027</v>
      </c>
      <c r="G4186" s="282" t="s">
        <v>2637</v>
      </c>
      <c r="N4186" s="257">
        <v>-220000</v>
      </c>
    </row>
    <row r="4187" spans="1:17" hidden="1">
      <c r="A4187" s="263">
        <v>4186</v>
      </c>
      <c r="B4187" s="58">
        <v>174</v>
      </c>
      <c r="C4187" s="256">
        <v>46181</v>
      </c>
      <c r="D4187" s="282" t="s">
        <v>1370</v>
      </c>
      <c r="E4187" s="261" t="str">
        <f>_xlfn.XLOOKUP(D4187,거래처!B:B,거래처!D:D," ")</f>
        <v>177-01-03420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 hidden="1">
      <c r="A4188" s="263">
        <v>4187</v>
      </c>
      <c r="C4188" s="256">
        <v>46181</v>
      </c>
      <c r="D4188" s="282" t="s">
        <v>3708</v>
      </c>
      <c r="E4188" s="261" t="str">
        <f>_xlfn.XLOOKUP(D4188,거래처!B:B,거래처!D:D," ")</f>
        <v>314-86-53701</v>
      </c>
      <c r="G4188" s="282" t="s">
        <v>3722</v>
      </c>
      <c r="N4188" s="257">
        <v>-1100000</v>
      </c>
    </row>
    <row r="4189" spans="1:17" hidden="1">
      <c r="A4189" s="263">
        <v>4188</v>
      </c>
      <c r="B4189" s="58">
        <v>12</v>
      </c>
      <c r="C4189" s="256">
        <v>46182</v>
      </c>
      <c r="D4189" s="282" t="s">
        <v>1444</v>
      </c>
      <c r="E4189" s="261" t="str">
        <f>_xlfn.XLOOKUP(D4189,거래처!B:B,거래처!D:D," ")</f>
        <v>487-18-00463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 hidden="1">
      <c r="A4190" s="263">
        <v>4189</v>
      </c>
      <c r="B4190" s="58">
        <v>104</v>
      </c>
      <c r="C4190" s="256">
        <v>46182</v>
      </c>
      <c r="D4190" s="282" t="s">
        <v>1444</v>
      </c>
      <c r="E4190" s="261" t="str">
        <f>_xlfn.XLOOKUP(D4190,거래처!B:B,거래처!D:D," ")</f>
        <v>487-18-00463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 hidden="1">
      <c r="A4191" s="263">
        <v>4190</v>
      </c>
      <c r="B4191" s="58">
        <v>94</v>
      </c>
      <c r="C4191" s="256">
        <v>46182</v>
      </c>
      <c r="D4191" s="282" t="s">
        <v>1444</v>
      </c>
      <c r="E4191" s="261" t="str">
        <f>_xlfn.XLOOKUP(D4191,거래처!B:B,거래처!D:D," ")</f>
        <v>487-18-00463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 hidden="1">
      <c r="A4192" s="263">
        <v>4191</v>
      </c>
      <c r="B4192" s="58">
        <v>237</v>
      </c>
      <c r="C4192" s="256">
        <v>46182</v>
      </c>
      <c r="D4192" s="282" t="s">
        <v>5828</v>
      </c>
      <c r="E4192" s="261" t="str">
        <f>_xlfn.XLOOKUP(D4192,거래처!B:B,거래처!D:D," ")</f>
        <v>214-30-06027</v>
      </c>
      <c r="F4192" s="284" t="s">
        <v>5829</v>
      </c>
      <c r="G4192" s="282" t="s">
        <v>5830</v>
      </c>
      <c r="H4192" s="261" t="s">
        <v>5831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5832</v>
      </c>
    </row>
    <row r="4193" spans="1:17" hidden="1">
      <c r="A4193" s="263">
        <v>4192</v>
      </c>
      <c r="B4193" s="58">
        <v>11</v>
      </c>
      <c r="C4193" s="256">
        <v>46182</v>
      </c>
      <c r="D4193" s="282" t="s">
        <v>1465</v>
      </c>
      <c r="E4193" s="261" t="str">
        <f>_xlfn.XLOOKUP(D4193,거래처!B:B,거래처!D:D," ")</f>
        <v>502-24-19452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5711</v>
      </c>
      <c r="P4193" s="282" t="s">
        <v>5713</v>
      </c>
    </row>
    <row r="4194" spans="1:17" hidden="1">
      <c r="A4194" s="263">
        <v>4193</v>
      </c>
      <c r="B4194" s="58">
        <v>104</v>
      </c>
      <c r="C4194" s="256">
        <v>46182</v>
      </c>
      <c r="D4194" s="282" t="s">
        <v>1465</v>
      </c>
      <c r="E4194" s="261" t="str">
        <f>_xlfn.XLOOKUP(D4194,거래처!B:B,거래처!D:D," ")</f>
        <v>502-24-19452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5711</v>
      </c>
      <c r="P4194" s="282" t="s">
        <v>5713</v>
      </c>
    </row>
    <row r="4195" spans="1:17" hidden="1">
      <c r="A4195" s="263">
        <v>4194</v>
      </c>
      <c r="B4195" s="58">
        <v>255</v>
      </c>
      <c r="C4195" s="256">
        <v>46182</v>
      </c>
      <c r="D4195" s="282" t="s">
        <v>981</v>
      </c>
      <c r="E4195" s="261" t="str">
        <f>_xlfn.XLOOKUP(D4195,거래처!B:B,거래처!D:D," ")</f>
        <v>138-01-48780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5714</v>
      </c>
      <c r="P4195" s="282" t="s">
        <v>5715</v>
      </c>
    </row>
    <row r="4196" spans="1:17" hidden="1">
      <c r="A4196" s="263">
        <v>4195</v>
      </c>
      <c r="B4196" s="58">
        <v>256</v>
      </c>
      <c r="C4196" s="256">
        <v>46182</v>
      </c>
      <c r="D4196" s="282" t="s">
        <v>2403</v>
      </c>
      <c r="E4196" s="261" t="str">
        <f>_xlfn.XLOOKUP(D4196,거래처!B:B,거래처!D:D," ")</f>
        <v>114-28-00870</v>
      </c>
      <c r="G4196" s="282" t="s">
        <v>5717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 hidden="1">
      <c r="A4197" s="263">
        <v>4196</v>
      </c>
      <c r="B4197" s="58">
        <v>11</v>
      </c>
      <c r="C4197" s="256">
        <v>46182</v>
      </c>
      <c r="D4197" s="282" t="s">
        <v>1849</v>
      </c>
      <c r="E4197" s="261" t="str">
        <f>_xlfn.XLOOKUP(D4197,거래처!B:B,거래처!D:D," ")</f>
        <v>894-39-00502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5720</v>
      </c>
    </row>
    <row r="4198" spans="1:17" hidden="1">
      <c r="A4198" s="263">
        <v>4197</v>
      </c>
      <c r="C4198" s="256">
        <v>46182</v>
      </c>
      <c r="D4198" s="282" t="s">
        <v>981</v>
      </c>
      <c r="E4198" s="261" t="str">
        <f>_xlfn.XLOOKUP(D4198,거래처!B:B,거래처!D:D," ")</f>
        <v>138-01-48780</v>
      </c>
      <c r="G4198" s="282" t="s">
        <v>981</v>
      </c>
      <c r="N4198" s="257">
        <v>-2310000</v>
      </c>
    </row>
    <row r="4199" spans="1:17" hidden="1">
      <c r="A4199" s="263">
        <v>4198</v>
      </c>
      <c r="C4199" s="256">
        <v>46182</v>
      </c>
      <c r="D4199" s="282" t="s">
        <v>1277</v>
      </c>
      <c r="E4199" s="261" t="str">
        <f>_xlfn.XLOOKUP(D4199,거래처!B:B,거래처!D:D," ")</f>
        <v>881-07-00034</v>
      </c>
      <c r="G4199" s="282" t="s">
        <v>1277</v>
      </c>
      <c r="N4199" s="257">
        <v>-390000</v>
      </c>
    </row>
    <row r="4200" spans="1:17" hidden="1">
      <c r="A4200" s="263">
        <v>4199</v>
      </c>
      <c r="C4200" s="256">
        <v>46182</v>
      </c>
      <c r="D4200" s="282" t="s">
        <v>1931</v>
      </c>
      <c r="E4200" s="261" t="str">
        <f>_xlfn.XLOOKUP(D4200,거래처!B:B,거래처!D:D," ")</f>
        <v>831-07-01474</v>
      </c>
      <c r="G4200" s="282" t="s">
        <v>1931</v>
      </c>
      <c r="N4200" s="257">
        <v>-1650000</v>
      </c>
    </row>
    <row r="4201" spans="1:17" hidden="1">
      <c r="A4201" s="263">
        <v>4200</v>
      </c>
      <c r="C4201" s="256">
        <v>46182</v>
      </c>
      <c r="D4201" s="282" t="s">
        <v>2403</v>
      </c>
      <c r="E4201" s="261" t="str">
        <f>_xlfn.XLOOKUP(D4201,거래처!B:B,거래처!D:D," ")</f>
        <v>114-28-00870</v>
      </c>
      <c r="G4201" s="282" t="s">
        <v>2403</v>
      </c>
      <c r="N4201" s="257">
        <v>-242000</v>
      </c>
    </row>
    <row r="4202" spans="1:17" hidden="1">
      <c r="A4202" s="263">
        <v>4201</v>
      </c>
      <c r="C4202" s="256">
        <v>46182</v>
      </c>
      <c r="D4202" s="282" t="s">
        <v>3871</v>
      </c>
      <c r="E4202" s="261" t="str">
        <f>_xlfn.XLOOKUP(D4202,거래처!B:B,거래처!D:D," ")</f>
        <v>411-08-87601</v>
      </c>
      <c r="G4202" s="282" t="s">
        <v>3871</v>
      </c>
      <c r="N4202" s="257">
        <v>-1210000</v>
      </c>
    </row>
    <row r="4203" spans="1:17" hidden="1">
      <c r="A4203" s="263">
        <v>4202</v>
      </c>
      <c r="C4203" s="256">
        <v>46182</v>
      </c>
      <c r="D4203" s="282" t="s">
        <v>1444</v>
      </c>
      <c r="E4203" s="261" t="str">
        <f>_xlfn.XLOOKUP(D4203,거래처!B:B,거래처!D:D," ")</f>
        <v>487-18-00463</v>
      </c>
      <c r="G4203" s="282" t="s">
        <v>1444</v>
      </c>
      <c r="N4203" s="257">
        <v>-3000000</v>
      </c>
    </row>
    <row r="4204" spans="1:17" hidden="1">
      <c r="A4204" s="263">
        <v>4203</v>
      </c>
      <c r="C4204" s="256">
        <v>46182</v>
      </c>
      <c r="D4204" s="282" t="s">
        <v>5725</v>
      </c>
      <c r="E4204" s="261" t="str">
        <f>_xlfn.XLOOKUP(D4204,거래처!B:B,거래처!D:D," ")</f>
        <v>504-20-50427</v>
      </c>
      <c r="G4204" s="282" t="s">
        <v>5727</v>
      </c>
      <c r="N4204" s="257">
        <v>-200000</v>
      </c>
    </row>
    <row r="4205" spans="1:17" hidden="1">
      <c r="A4205" s="263">
        <v>4204</v>
      </c>
      <c r="C4205" s="256">
        <v>46183</v>
      </c>
      <c r="D4205" s="282" t="s">
        <v>1038</v>
      </c>
      <c r="E4205" s="261" t="str">
        <f>_xlfn.XLOOKUP(D4205,거래처!B:B,거래처!D:D," ")</f>
        <v>418-04-41461</v>
      </c>
      <c r="G4205" s="282" t="s">
        <v>1038</v>
      </c>
      <c r="N4205" s="257">
        <v>-2900000</v>
      </c>
    </row>
    <row r="4206" spans="1:17" hidden="1">
      <c r="A4206" s="263">
        <v>4205</v>
      </c>
      <c r="C4206" s="256">
        <v>46183</v>
      </c>
      <c r="D4206" s="282" t="s">
        <v>1010</v>
      </c>
      <c r="E4206" s="261" t="str">
        <f>_xlfn.XLOOKUP(D4206,거래처!B:B,거래처!D:D," ")</f>
        <v>488-12-01084</v>
      </c>
      <c r="G4206" s="282" t="s">
        <v>5658</v>
      </c>
      <c r="N4206" s="257">
        <v>-1100000</v>
      </c>
    </row>
    <row r="4207" spans="1:17" hidden="1">
      <c r="A4207" s="263">
        <v>4206</v>
      </c>
      <c r="B4207" s="58">
        <v>78</v>
      </c>
      <c r="C4207" s="256">
        <v>46183</v>
      </c>
      <c r="D4207" s="282" t="s">
        <v>1802</v>
      </c>
      <c r="E4207" s="261" t="str">
        <f>_xlfn.XLOOKUP(D4207,거래처!B:B,거래처!D:D," ")</f>
        <v>514-13-78458</v>
      </c>
      <c r="F4207" s="284" t="s">
        <v>4873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5737</v>
      </c>
      <c r="Q4207" s="282" t="s">
        <v>5738</v>
      </c>
    </row>
    <row r="4208" spans="1:17" hidden="1">
      <c r="A4208" s="263">
        <v>4207</v>
      </c>
      <c r="B4208" s="58">
        <v>14</v>
      </c>
      <c r="C4208" s="256">
        <v>46183</v>
      </c>
      <c r="D4208" s="282" t="s">
        <v>2836</v>
      </c>
      <c r="E4208" s="261" t="str">
        <f>_xlfn.XLOOKUP(D4208,거래처!B:B,거래처!D:D," ")</f>
        <v>140-06-64605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5740</v>
      </c>
    </row>
    <row r="4209" spans="1:16" hidden="1">
      <c r="A4209" s="263">
        <v>4208</v>
      </c>
      <c r="B4209" s="58">
        <v>257</v>
      </c>
      <c r="C4209" s="256">
        <v>46183</v>
      </c>
      <c r="D4209" s="282" t="s">
        <v>1551</v>
      </c>
      <c r="E4209" s="261" t="str">
        <f>_xlfn.XLOOKUP(D4209,거래처!B:B,거래처!D:D," ")</f>
        <v>503-07-45581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 hidden="1">
      <c r="A4210" s="263">
        <v>4209</v>
      </c>
      <c r="B4210" s="58">
        <v>11</v>
      </c>
      <c r="C4210" s="256">
        <v>46183</v>
      </c>
      <c r="D4210" s="282" t="s">
        <v>5751</v>
      </c>
      <c r="E4210" s="261" t="str">
        <f>_xlfn.XLOOKUP(D4210,거래처!B:B,거래처!D:D," ")</f>
        <v>409-41-96365</v>
      </c>
      <c r="F4210" s="284" t="s">
        <v>4192</v>
      </c>
      <c r="G4210" s="282" t="s">
        <v>5752</v>
      </c>
      <c r="H4210" s="261" t="s">
        <v>5753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 hidden="1">
      <c r="A4211" s="263">
        <v>4210</v>
      </c>
      <c r="B4211" s="58">
        <v>109</v>
      </c>
      <c r="C4211" s="256">
        <v>46183</v>
      </c>
      <c r="D4211" s="282" t="s">
        <v>2262</v>
      </c>
      <c r="E4211" s="261" t="str">
        <f>_xlfn.XLOOKUP(D4211,거래처!B:B,거래처!D:D," ")</f>
        <v>119-73-00045</v>
      </c>
      <c r="G4211" s="282" t="s">
        <v>5745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 hidden="1">
      <c r="A4212" s="263">
        <v>4211</v>
      </c>
      <c r="B4212" s="58">
        <v>12</v>
      </c>
      <c r="C4212" s="256">
        <v>46183</v>
      </c>
      <c r="D4212" s="282" t="s">
        <v>1465</v>
      </c>
      <c r="E4212" s="261" t="str">
        <f>_xlfn.XLOOKUP(D4212,거래처!B:B,거래처!D:D," ")</f>
        <v>502-24-19452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5747</v>
      </c>
      <c r="P4212" s="282" t="s">
        <v>4495</v>
      </c>
    </row>
    <row r="4213" spans="1:16" hidden="1">
      <c r="A4213" s="263">
        <v>4212</v>
      </c>
      <c r="B4213" s="58">
        <v>104</v>
      </c>
      <c r="C4213" s="256">
        <v>46183</v>
      </c>
      <c r="D4213" s="282" t="s">
        <v>1465</v>
      </c>
      <c r="E4213" s="261" t="str">
        <f>_xlfn.XLOOKUP(D4213,거래처!B:B,거래처!D:D," ")</f>
        <v>502-24-19452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5747</v>
      </c>
      <c r="O4213" s="257" t="s">
        <v>4495</v>
      </c>
    </row>
    <row r="4214" spans="1:16" hidden="1">
      <c r="A4214" s="263">
        <v>4213</v>
      </c>
      <c r="B4214" s="58">
        <v>157</v>
      </c>
      <c r="C4214" s="256">
        <v>46183</v>
      </c>
      <c r="D4214" s="282" t="s">
        <v>3320</v>
      </c>
      <c r="E4214" s="261">
        <f>_xlfn.XLOOKUP(D4214,거래처!B:B,거래처!D:D," ")</f>
        <v>0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</row>
    <row r="4215" spans="1:16" hidden="1">
      <c r="A4215" s="263">
        <v>4214</v>
      </c>
      <c r="B4215" s="58">
        <v>94</v>
      </c>
      <c r="C4215" s="256">
        <v>46183</v>
      </c>
      <c r="D4215" s="282" t="s">
        <v>1045</v>
      </c>
      <c r="E4215" s="261" t="str">
        <f>_xlfn.XLOOKUP(D4215,거래처!B:B,거래처!D:D," ")</f>
        <v>621-19-34070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 hidden="1">
      <c r="A4216" s="263">
        <v>4215</v>
      </c>
      <c r="C4216" s="256">
        <v>46183</v>
      </c>
      <c r="D4216" s="282" t="s">
        <v>3320</v>
      </c>
      <c r="E4216" s="261">
        <f>_xlfn.XLOOKUP(D4216,거래처!B:B,거래처!D:D," ")</f>
        <v>0</v>
      </c>
      <c r="G4216" s="282" t="s">
        <v>3320</v>
      </c>
      <c r="N4216" s="257">
        <v>-1100000</v>
      </c>
    </row>
    <row r="4217" spans="1:16" hidden="1">
      <c r="A4217" s="263">
        <v>4216</v>
      </c>
      <c r="C4217" s="256">
        <v>46183</v>
      </c>
      <c r="D4217" s="282" t="s">
        <v>2262</v>
      </c>
      <c r="E4217" s="261" t="str">
        <f>_xlfn.XLOOKUP(D4217,거래처!B:B,거래처!D:D," ")</f>
        <v>119-73-00045</v>
      </c>
      <c r="G4217" s="282" t="s">
        <v>2262</v>
      </c>
      <c r="N4217" s="257">
        <v>-225000</v>
      </c>
    </row>
    <row r="4218" spans="1:16" hidden="1">
      <c r="A4218" s="263">
        <v>4217</v>
      </c>
      <c r="C4218" s="256">
        <v>46184</v>
      </c>
      <c r="D4218" s="282" t="s">
        <v>3109</v>
      </c>
      <c r="E4218" s="261" t="str">
        <f>_xlfn.XLOOKUP(D4218,거래처!B:B,거래처!D:D," ")</f>
        <v>409-41-96365</v>
      </c>
      <c r="G4218" s="282" t="s">
        <v>3109</v>
      </c>
      <c r="N4218" s="257">
        <v>-1320000</v>
      </c>
    </row>
    <row r="4219" spans="1:16" hidden="1">
      <c r="A4219" s="263">
        <v>4218</v>
      </c>
      <c r="C4219" s="256">
        <v>46184</v>
      </c>
      <c r="D4219" s="282" t="s">
        <v>1802</v>
      </c>
      <c r="E4219" s="261" t="str">
        <f>_xlfn.XLOOKUP(D4219,거래처!B:B,거래처!D:D," ")</f>
        <v>514-13-78458</v>
      </c>
      <c r="G4219" s="282" t="s">
        <v>1802</v>
      </c>
      <c r="N4219" s="257">
        <v>-2300000</v>
      </c>
    </row>
    <row r="4220" spans="1:16" hidden="1">
      <c r="A4220" s="263">
        <v>4219</v>
      </c>
      <c r="B4220" s="58">
        <v>94</v>
      </c>
      <c r="C4220" s="256">
        <v>46184</v>
      </c>
      <c r="D4220" s="282" t="s">
        <v>1045</v>
      </c>
      <c r="E4220" s="261" t="str">
        <f>_xlfn.XLOOKUP(D4220,거래처!B:B,거래처!D:D," ")</f>
        <v>621-19-34070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 hidden="1">
      <c r="A4221" s="263">
        <v>4220</v>
      </c>
      <c r="B4221" s="58">
        <v>145</v>
      </c>
      <c r="C4221" s="256">
        <v>46184</v>
      </c>
      <c r="D4221" s="282" t="s">
        <v>2557</v>
      </c>
      <c r="E4221" s="261" t="str">
        <f>_xlfn.XLOOKUP(D4221,거래처!B:B,거래처!D:D," ")</f>
        <v>128-38-89285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 hidden="1">
      <c r="A4222" s="263">
        <v>4221</v>
      </c>
      <c r="B4222" s="58">
        <v>77</v>
      </c>
      <c r="C4222" s="256">
        <v>46184</v>
      </c>
      <c r="D4222" s="282" t="s">
        <v>5824</v>
      </c>
      <c r="E4222" s="261" t="str">
        <f>_xlfn.XLOOKUP(D4222,거래처!B:B,거래처!D:D," ")</f>
        <v>411-08-87601</v>
      </c>
      <c r="F4222" s="284" t="s">
        <v>5825</v>
      </c>
      <c r="G4222" s="282" t="s">
        <v>5826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5757</v>
      </c>
    </row>
    <row r="4223" spans="1:16" hidden="1">
      <c r="A4223" s="263">
        <v>4222</v>
      </c>
      <c r="B4223" s="58">
        <v>12</v>
      </c>
      <c r="C4223" s="256">
        <v>46184</v>
      </c>
      <c r="D4223" s="282" t="s">
        <v>1370</v>
      </c>
      <c r="E4223" s="261" t="str">
        <f>_xlfn.XLOOKUP(D4223,거래처!B:B,거래처!D:D," ")</f>
        <v>177-01-03420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5758</v>
      </c>
    </row>
    <row r="4224" spans="1:16" hidden="1">
      <c r="A4224" s="263">
        <v>4223</v>
      </c>
      <c r="C4224" s="256">
        <v>46185</v>
      </c>
      <c r="D4224" s="282" t="s">
        <v>1567</v>
      </c>
      <c r="E4224" s="261" t="str">
        <f>_xlfn.XLOOKUP(D4224,거래처!B:B,거래처!D:D," ")</f>
        <v>410-26-92600</v>
      </c>
      <c r="G4224" s="282" t="s">
        <v>1567</v>
      </c>
      <c r="N4224" s="257">
        <v>-690000</v>
      </c>
    </row>
    <row r="4225" spans="1:17" hidden="1">
      <c r="A4225" s="263">
        <v>4224</v>
      </c>
      <c r="C4225" s="256">
        <v>46185</v>
      </c>
      <c r="D4225" s="282" t="s">
        <v>1465</v>
      </c>
      <c r="E4225" s="261" t="str">
        <f>_xlfn.XLOOKUP(D4225,거래처!B:B,거래처!D:D," ")</f>
        <v>502-24-19452</v>
      </c>
      <c r="G4225" s="282" t="s">
        <v>1465</v>
      </c>
      <c r="N4225" s="257">
        <v>-3100000</v>
      </c>
    </row>
    <row r="4226" spans="1:17" hidden="1">
      <c r="A4226" s="263">
        <v>4225</v>
      </c>
      <c r="C4226" s="256">
        <v>46185</v>
      </c>
      <c r="D4226" s="282" t="s">
        <v>1045</v>
      </c>
      <c r="E4226" s="261" t="str">
        <f>_xlfn.XLOOKUP(D4226,거래처!B:B,거래처!D:D," ")</f>
        <v>621-19-34070</v>
      </c>
      <c r="G4226" s="282" t="s">
        <v>1045</v>
      </c>
      <c r="N4226" s="257">
        <v>-1300000</v>
      </c>
    </row>
    <row r="4227" spans="1:17" hidden="1">
      <c r="A4227" s="263">
        <v>4226</v>
      </c>
      <c r="C4227" s="256">
        <v>46185</v>
      </c>
      <c r="D4227" s="282" t="s">
        <v>1438</v>
      </c>
      <c r="E4227" s="261" t="str">
        <f>_xlfn.XLOOKUP(D4227,거래처!B:B,거래처!D:D," ")</f>
        <v>220-02-21340</v>
      </c>
      <c r="G4227" s="282" t="s">
        <v>1438</v>
      </c>
      <c r="N4227" s="257">
        <v>-3820000</v>
      </c>
    </row>
    <row r="4228" spans="1:17" hidden="1">
      <c r="A4228" s="263">
        <v>4227</v>
      </c>
      <c r="C4228" s="256">
        <v>46185</v>
      </c>
      <c r="D4228" s="282" t="s">
        <v>1408</v>
      </c>
      <c r="E4228" s="261" t="str">
        <f>_xlfn.XLOOKUP(D4228,거래처!B:B,거래처!D:D," ")</f>
        <v>143-01-00546</v>
      </c>
      <c r="G4228" s="282" t="s">
        <v>1408</v>
      </c>
      <c r="N4228" s="257">
        <v>-330000</v>
      </c>
    </row>
    <row r="4229" spans="1:17" hidden="1">
      <c r="A4229" s="263">
        <v>4228</v>
      </c>
      <c r="B4229" s="58">
        <v>82</v>
      </c>
      <c r="C4229" s="256">
        <v>46185</v>
      </c>
      <c r="D4229" s="282" t="s">
        <v>1413</v>
      </c>
      <c r="E4229" s="261" t="str">
        <f>_xlfn.XLOOKUP(D4229,거래처!B:B,거래처!D:D," ")</f>
        <v>195-18-00360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5763</v>
      </c>
      <c r="Q4229" s="282" t="s">
        <v>5764</v>
      </c>
    </row>
    <row r="4230" spans="1:17" hidden="1">
      <c r="A4230" s="263">
        <v>4229</v>
      </c>
      <c r="B4230" s="58">
        <v>110</v>
      </c>
      <c r="C4230" s="256">
        <v>46185</v>
      </c>
      <c r="D4230" s="282" t="s">
        <v>981</v>
      </c>
      <c r="E4230" s="261" t="str">
        <f>_xlfn.XLOOKUP(D4230,거래처!B:B,거래처!D:D," ")</f>
        <v>138-01-48780</v>
      </c>
      <c r="F4230" s="284" t="s">
        <v>5766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5767</v>
      </c>
      <c r="Q4230" s="282" t="s">
        <v>5768</v>
      </c>
    </row>
    <row r="4231" spans="1:17" hidden="1">
      <c r="A4231" s="263">
        <v>4230</v>
      </c>
      <c r="B4231" s="58">
        <v>65</v>
      </c>
      <c r="C4231" s="256">
        <v>46185</v>
      </c>
      <c r="D4231" s="282" t="s">
        <v>981</v>
      </c>
      <c r="E4231" s="261" t="str">
        <f>_xlfn.XLOOKUP(D4231,거래처!B:B,거래처!D:D," ")</f>
        <v>138-01-48780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5767</v>
      </c>
      <c r="P4231" s="257"/>
      <c r="Q4231" s="282" t="s">
        <v>4263</v>
      </c>
    </row>
    <row r="4232" spans="1:17" hidden="1">
      <c r="A4232" s="263">
        <v>4231</v>
      </c>
      <c r="B4232" s="58">
        <v>188</v>
      </c>
      <c r="C4232" s="256">
        <v>46185</v>
      </c>
      <c r="D4232" s="282" t="s">
        <v>1007</v>
      </c>
      <c r="E4232" s="261" t="str">
        <f>_xlfn.XLOOKUP(D4232,거래처!B:B,거래처!D:D," ")</f>
        <v>302-01-83388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5770</v>
      </c>
      <c r="Q4232" s="282" t="s">
        <v>5772</v>
      </c>
    </row>
    <row r="4233" spans="1:17" hidden="1">
      <c r="A4233" s="263">
        <v>4232</v>
      </c>
      <c r="C4233" s="256">
        <v>46185</v>
      </c>
      <c r="D4233" s="282" t="s">
        <v>2557</v>
      </c>
      <c r="E4233" s="261" t="str">
        <f>_xlfn.XLOOKUP(D4233,거래처!B:B,거래처!D:D," ")</f>
        <v>128-38-89285</v>
      </c>
      <c r="G4233" s="282" t="s">
        <v>2557</v>
      </c>
      <c r="N4233" s="257">
        <v>-2805000</v>
      </c>
    </row>
    <row r="4234" spans="1:17" hidden="1">
      <c r="A4234" s="263">
        <v>4233</v>
      </c>
      <c r="B4234" s="58">
        <v>75</v>
      </c>
      <c r="C4234" s="256">
        <v>46185</v>
      </c>
      <c r="D4234" s="282" t="s">
        <v>1557</v>
      </c>
      <c r="E4234" s="261" t="str">
        <f>_xlfn.XLOOKUP(D4234,거래처!B:B,거래처!D:D," ")</f>
        <v>122-01-63748</v>
      </c>
      <c r="F4234" s="284" t="s">
        <v>4522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 hidden="1">
      <c r="A4235" s="263">
        <v>4234</v>
      </c>
      <c r="C4235" s="256">
        <v>46185</v>
      </c>
      <c r="D4235" s="282" t="s">
        <v>1413</v>
      </c>
      <c r="E4235" s="261" t="str">
        <f>_xlfn.XLOOKUP(D4235,거래처!B:B,거래처!D:D," ")</f>
        <v>195-18-00360</v>
      </c>
      <c r="G4235" s="282" t="s">
        <v>1413</v>
      </c>
      <c r="N4235" s="257">
        <v>-650000</v>
      </c>
    </row>
    <row r="4236" spans="1:17" hidden="1">
      <c r="A4236" s="263">
        <v>4235</v>
      </c>
      <c r="C4236" s="256">
        <v>46185</v>
      </c>
      <c r="D4236" s="282" t="s">
        <v>981</v>
      </c>
      <c r="E4236" s="261" t="str">
        <f>_xlfn.XLOOKUP(D4236,거래처!B:B,거래처!D:D," ")</f>
        <v>138-01-48780</v>
      </c>
      <c r="G4236" s="282" t="s">
        <v>981</v>
      </c>
      <c r="N4236" s="257">
        <v>-2310000</v>
      </c>
    </row>
    <row r="4237" spans="1:17" hidden="1">
      <c r="A4237" s="263">
        <v>4236</v>
      </c>
      <c r="B4237" s="58">
        <v>81</v>
      </c>
      <c r="C4237" s="256">
        <v>46186</v>
      </c>
      <c r="D4237" s="282" t="s">
        <v>3191</v>
      </c>
      <c r="E4237" s="261" t="str">
        <f>_xlfn.XLOOKUP(D4237,거래처!B:B,거래처!D:D," ")</f>
        <v>148-16-01826</v>
      </c>
      <c r="F4237" s="284" t="s">
        <v>5780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5781</v>
      </c>
      <c r="P4237" s="282" t="s">
        <v>5782</v>
      </c>
      <c r="Q4237" s="282" t="s">
        <v>5783</v>
      </c>
    </row>
    <row r="4238" spans="1:17" hidden="1">
      <c r="A4238" s="263">
        <v>4237</v>
      </c>
      <c r="B4238" s="58">
        <v>93</v>
      </c>
      <c r="C4238" s="256">
        <v>46186</v>
      </c>
      <c r="D4238" s="282" t="s">
        <v>3191</v>
      </c>
      <c r="E4238" s="261" t="str">
        <f>_xlfn.XLOOKUP(D4238,거래처!B:B,거래처!D:D," ")</f>
        <v>148-16-01826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5781</v>
      </c>
      <c r="O4238" s="257" t="s">
        <v>5782</v>
      </c>
    </row>
    <row r="4239" spans="1:17" hidden="1">
      <c r="A4239" s="263">
        <v>4238</v>
      </c>
      <c r="B4239" s="58">
        <v>12</v>
      </c>
      <c r="C4239" s="256">
        <v>46186</v>
      </c>
      <c r="D4239" s="282" t="s">
        <v>1154</v>
      </c>
      <c r="E4239" s="261" t="str">
        <f>_xlfn.XLOOKUP(D4239,거래처!B:B,거래처!D:D," ")</f>
        <v>324-37-00464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5785</v>
      </c>
      <c r="P4239" s="282" t="s">
        <v>5482</v>
      </c>
    </row>
    <row r="4240" spans="1:17" hidden="1">
      <c r="A4240" s="263">
        <v>4239</v>
      </c>
      <c r="C4240" s="256">
        <v>46188</v>
      </c>
      <c r="D4240" s="282" t="s">
        <v>2799</v>
      </c>
      <c r="E4240" s="261" t="str">
        <f>_xlfn.XLOOKUP(D4240,거래처!B:B,거래처!D:D," ")</f>
        <v>140-06-64605</v>
      </c>
      <c r="G4240" s="282" t="s">
        <v>3956</v>
      </c>
      <c r="N4240" s="257">
        <v>-1200000</v>
      </c>
    </row>
    <row r="4241" spans="1:17" hidden="1">
      <c r="A4241" s="263">
        <v>4240</v>
      </c>
      <c r="B4241" s="58">
        <v>95</v>
      </c>
      <c r="C4241" s="256">
        <v>46188</v>
      </c>
      <c r="D4241" s="282" t="s">
        <v>1204</v>
      </c>
      <c r="E4241" s="261" t="str">
        <f>_xlfn.XLOOKUP(D4241,거래처!B:B,거래처!D:D," ")</f>
        <v>101-24-93579</v>
      </c>
      <c r="F4241" s="284" t="s">
        <v>5787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5788</v>
      </c>
    </row>
    <row r="4242" spans="1:17" hidden="1">
      <c r="A4242" s="263">
        <v>4241</v>
      </c>
      <c r="B4242" s="58">
        <v>65</v>
      </c>
      <c r="C4242" s="256">
        <v>46188</v>
      </c>
      <c r="D4242" s="282" t="s">
        <v>1204</v>
      </c>
      <c r="E4242" s="261" t="str">
        <f>_xlfn.XLOOKUP(D4242,거래처!B:B,거래처!D:D," ")</f>
        <v>101-24-93579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5788</v>
      </c>
      <c r="P4242" s="282" t="s">
        <v>4263</v>
      </c>
    </row>
    <row r="4243" spans="1:17" hidden="1">
      <c r="A4243" s="263">
        <v>4242</v>
      </c>
      <c r="B4243" s="58">
        <v>77</v>
      </c>
      <c r="C4243" s="256">
        <v>46188</v>
      </c>
      <c r="D4243" s="282" t="s">
        <v>1370</v>
      </c>
      <c r="E4243" s="261" t="str">
        <f>_xlfn.XLOOKUP(D4243,거래처!B:B,거래처!D:D," ")</f>
        <v>177-01-03420</v>
      </c>
      <c r="F4243" s="284" t="s">
        <v>4654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 hidden="1">
      <c r="A4244" s="263">
        <v>4243</v>
      </c>
      <c r="B4244" s="58">
        <v>200</v>
      </c>
      <c r="C4244" s="256">
        <v>46188</v>
      </c>
      <c r="D4244" s="282" t="s">
        <v>1747</v>
      </c>
      <c r="E4244" s="261" t="str">
        <f>_xlfn.XLOOKUP(D4244,거래처!B:B,거래처!D:D," ")</f>
        <v>609-23-97505</v>
      </c>
      <c r="G4244" s="282" t="s">
        <v>5100</v>
      </c>
      <c r="H4244" s="261" t="s">
        <v>5792</v>
      </c>
      <c r="I4244" s="257">
        <v>2100000</v>
      </c>
      <c r="J4244" s="261">
        <v>1</v>
      </c>
      <c r="M4244" s="257">
        <v>2100000</v>
      </c>
      <c r="P4244" s="282" t="s">
        <v>5790</v>
      </c>
    </row>
    <row r="4245" spans="1:17" hidden="1">
      <c r="A4245" s="263">
        <v>4244</v>
      </c>
      <c r="B4245" s="58">
        <v>93</v>
      </c>
      <c r="C4245" s="256">
        <v>46188</v>
      </c>
      <c r="D4245" s="282" t="s">
        <v>1747</v>
      </c>
      <c r="E4245" s="261" t="str">
        <f>_xlfn.XLOOKUP(D4245,거래처!B:B,거래처!D:D," ")</f>
        <v>609-23-97505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5790</v>
      </c>
    </row>
    <row r="4246" spans="1:17" hidden="1">
      <c r="A4246" s="263">
        <v>4245</v>
      </c>
      <c r="B4246" s="58">
        <v>10</v>
      </c>
      <c r="C4246" s="256">
        <v>46188</v>
      </c>
      <c r="D4246" s="282" t="s">
        <v>1465</v>
      </c>
      <c r="E4246" s="261" t="str">
        <f>_xlfn.XLOOKUP(D4246,거래처!B:B,거래처!D:D," ")</f>
        <v>502-24-19452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5794</v>
      </c>
    </row>
    <row r="4247" spans="1:17" hidden="1">
      <c r="A4247" s="263">
        <v>4246</v>
      </c>
      <c r="B4247" s="58">
        <v>104</v>
      </c>
      <c r="C4247" s="256">
        <v>46188</v>
      </c>
      <c r="D4247" s="282" t="s">
        <v>1465</v>
      </c>
      <c r="E4247" s="261" t="str">
        <f>_xlfn.XLOOKUP(D4247,거래처!B:B,거래처!D:D," ")</f>
        <v>502-24-19452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5794</v>
      </c>
    </row>
    <row r="4248" spans="1:17" hidden="1">
      <c r="A4248" s="263">
        <v>4247</v>
      </c>
      <c r="B4248" s="58">
        <v>105</v>
      </c>
      <c r="C4248" s="256">
        <v>46188</v>
      </c>
      <c r="D4248" s="282" t="s">
        <v>2863</v>
      </c>
      <c r="E4248" s="261" t="str">
        <f>_xlfn.XLOOKUP(D4248,거래처!B:B,거래처!D:D," ")</f>
        <v>502-14-88867</v>
      </c>
      <c r="G4248" s="282" t="s">
        <v>2234</v>
      </c>
      <c r="H4248" s="261" t="s">
        <v>5796</v>
      </c>
      <c r="I4248" s="257">
        <v>1600000</v>
      </c>
      <c r="J4248" s="261">
        <v>1</v>
      </c>
      <c r="M4248" s="257">
        <v>1600000</v>
      </c>
      <c r="O4248" s="257" t="s">
        <v>5797</v>
      </c>
    </row>
    <row r="4249" spans="1:17" hidden="1">
      <c r="A4249" s="263">
        <v>4248</v>
      </c>
      <c r="B4249" s="58">
        <v>59</v>
      </c>
      <c r="C4249" s="256">
        <v>46188</v>
      </c>
      <c r="D4249" s="282" t="s">
        <v>1370</v>
      </c>
      <c r="E4249" s="261" t="str">
        <f>_xlfn.XLOOKUP(D4249,거래처!B:B,거래처!D:D," ")</f>
        <v>177-01-03420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 hidden="1">
      <c r="A4250" s="263">
        <v>4249</v>
      </c>
      <c r="C4250" s="256">
        <v>46188</v>
      </c>
      <c r="D4250" s="282" t="s">
        <v>1204</v>
      </c>
      <c r="E4250" s="261" t="str">
        <f>_xlfn.XLOOKUP(D4250,거래처!B:B,거래처!D:D," ")</f>
        <v>101-24-93579</v>
      </c>
      <c r="G4250" s="282" t="s">
        <v>1204</v>
      </c>
      <c r="N4250" s="257">
        <v>-1760000</v>
      </c>
    </row>
    <row r="4251" spans="1:17" hidden="1">
      <c r="A4251" s="263">
        <v>4250</v>
      </c>
      <c r="B4251" s="58">
        <v>251</v>
      </c>
      <c r="C4251" s="256">
        <v>46189</v>
      </c>
      <c r="D4251" s="282" t="s">
        <v>3873</v>
      </c>
      <c r="E4251" s="261" t="str">
        <f>_xlfn.XLOOKUP(D4251,거래처!B:B,거래처!D:D," ")</f>
        <v>733-13-01545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 hidden="1">
      <c r="A4252" s="263">
        <v>4251</v>
      </c>
      <c r="B4252" s="58">
        <v>13</v>
      </c>
      <c r="C4252" s="256">
        <v>46189</v>
      </c>
      <c r="D4252" s="282" t="s">
        <v>1551</v>
      </c>
      <c r="E4252" s="261" t="str">
        <f>_xlfn.XLOOKUP(D4252,거래처!B:B,거래처!D:D," ")</f>
        <v>503-07-45581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5802</v>
      </c>
    </row>
    <row r="4253" spans="1:17" hidden="1">
      <c r="A4253" s="263">
        <v>4252</v>
      </c>
      <c r="B4253" s="58">
        <v>104</v>
      </c>
      <c r="C4253" s="256">
        <v>46189</v>
      </c>
      <c r="D4253" s="282" t="s">
        <v>1551</v>
      </c>
      <c r="E4253" s="261" t="str">
        <f>_xlfn.XLOOKUP(D4253,거래처!B:B,거래처!D:D," ")</f>
        <v>503-07-45581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5802</v>
      </c>
    </row>
    <row r="4254" spans="1:17" hidden="1">
      <c r="A4254" s="263">
        <v>4253</v>
      </c>
      <c r="B4254" s="58">
        <v>82</v>
      </c>
      <c r="C4254" s="256">
        <v>46189</v>
      </c>
      <c r="D4254" s="282" t="s">
        <v>5966</v>
      </c>
      <c r="E4254" s="261" t="str">
        <f>_xlfn.XLOOKUP(D4254,거래처!B:B,거래처!D:D," ")</f>
        <v>562-03-01527</v>
      </c>
      <c r="G4254" s="282" t="s">
        <v>5967</v>
      </c>
      <c r="H4254" s="261" t="s">
        <v>5968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5969</v>
      </c>
      <c r="Q4254" s="282" t="s">
        <v>5970</v>
      </c>
    </row>
    <row r="4255" spans="1:17" hidden="1">
      <c r="A4255" s="263">
        <v>4254</v>
      </c>
      <c r="B4255" s="58">
        <v>188</v>
      </c>
      <c r="C4255" s="256">
        <v>46189</v>
      </c>
      <c r="D4255" s="282" t="s">
        <v>5828</v>
      </c>
      <c r="E4255" s="261" t="str">
        <f>_xlfn.XLOOKUP(D4255,거래처!B:B,거래처!D:D," ")</f>
        <v>214-30-06027</v>
      </c>
      <c r="G4255" s="282" t="s">
        <v>5833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5834</v>
      </c>
    </row>
    <row r="4256" spans="1:17" hidden="1">
      <c r="A4256" s="263">
        <v>4255</v>
      </c>
      <c r="B4256" s="58">
        <v>82</v>
      </c>
      <c r="C4256" s="256">
        <v>46189</v>
      </c>
      <c r="D4256" s="282" t="s">
        <v>1038</v>
      </c>
      <c r="E4256" s="261" t="str">
        <f>_xlfn.XLOOKUP(D4256,거래처!B:B,거래처!D:D," ")</f>
        <v>418-04-41461</v>
      </c>
      <c r="F4256" s="284" t="s">
        <v>5806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5807</v>
      </c>
      <c r="Q4256" s="282" t="s">
        <v>5808</v>
      </c>
    </row>
    <row r="4257" spans="1:16" hidden="1">
      <c r="A4257" s="263">
        <v>4256</v>
      </c>
      <c r="B4257" s="58">
        <v>79</v>
      </c>
      <c r="C4257" s="256">
        <v>46189</v>
      </c>
      <c r="D4257" s="282" t="s">
        <v>1928</v>
      </c>
      <c r="E4257" s="261" t="str">
        <f>_xlfn.XLOOKUP(D4257,거래처!B:B,거래처!D:D," ")</f>
        <v>621-19-98244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 hidden="1">
      <c r="A4258" s="263">
        <v>4257</v>
      </c>
      <c r="B4258" s="58">
        <v>94</v>
      </c>
      <c r="C4258" s="256">
        <v>46189</v>
      </c>
      <c r="D4258" s="282" t="s">
        <v>1747</v>
      </c>
      <c r="E4258" s="261" t="str">
        <f>_xlfn.XLOOKUP(D4258,거래처!B:B,거래처!D:D," ")</f>
        <v>609-23-97505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 hidden="1">
      <c r="A4259" s="263">
        <v>4258</v>
      </c>
      <c r="B4259" s="58">
        <v>175</v>
      </c>
      <c r="C4259" s="256">
        <v>46189</v>
      </c>
      <c r="D4259" s="282" t="s">
        <v>1747</v>
      </c>
      <c r="E4259" s="261" t="str">
        <f>_xlfn.XLOOKUP(D4259,거래처!B:B,거래처!D:D," ")</f>
        <v>609-23-97505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4900</v>
      </c>
    </row>
    <row r="4260" spans="1:16" hidden="1">
      <c r="A4260" s="263">
        <v>4259</v>
      </c>
      <c r="C4260" s="256">
        <v>46189</v>
      </c>
      <c r="D4260" s="282" t="s">
        <v>3873</v>
      </c>
      <c r="E4260" s="261" t="str">
        <f>_xlfn.XLOOKUP(D4260,거래처!B:B,거래처!D:D," ")</f>
        <v>733-13-01545</v>
      </c>
      <c r="G4260" s="282" t="s">
        <v>3873</v>
      </c>
      <c r="N4260" s="257">
        <v>-2970000</v>
      </c>
    </row>
    <row r="4261" spans="1:16" hidden="1">
      <c r="A4261" s="263">
        <v>4260</v>
      </c>
      <c r="C4261" s="256">
        <v>46189</v>
      </c>
      <c r="D4261" s="282" t="s">
        <v>1557</v>
      </c>
      <c r="E4261" s="261" t="str">
        <f>_xlfn.XLOOKUP(D4261,거래처!B:B,거래처!D:D," ")</f>
        <v>122-01-63748</v>
      </c>
      <c r="G4261" s="282" t="s">
        <v>1557</v>
      </c>
      <c r="N4261" s="257">
        <v>-1210000</v>
      </c>
    </row>
    <row r="4262" spans="1:16" hidden="1">
      <c r="A4262" s="263">
        <v>4261</v>
      </c>
      <c r="C4262" s="256">
        <v>46189</v>
      </c>
      <c r="D4262" s="282" t="s">
        <v>2863</v>
      </c>
      <c r="E4262" s="261" t="str">
        <f>_xlfn.XLOOKUP(D4262,거래처!B:B,거래처!D:D," ")</f>
        <v>502-14-88867</v>
      </c>
      <c r="G4262" s="282" t="s">
        <v>2863</v>
      </c>
      <c r="N4262" s="257">
        <v>-1600000</v>
      </c>
    </row>
    <row r="4263" spans="1:16" hidden="1">
      <c r="A4263" s="263">
        <v>4262</v>
      </c>
      <c r="B4263" s="58">
        <v>13</v>
      </c>
      <c r="C4263" s="256">
        <v>46189</v>
      </c>
      <c r="D4263" s="282" t="s">
        <v>1444</v>
      </c>
      <c r="E4263" s="261" t="str">
        <f>_xlfn.XLOOKUP(D4263,거래처!B:B,거래처!D:D," ")</f>
        <v>487-18-00463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 hidden="1">
      <c r="A4264" s="263">
        <v>4263</v>
      </c>
      <c r="B4264" s="58">
        <v>30</v>
      </c>
      <c r="C4264" s="256">
        <v>46189</v>
      </c>
      <c r="D4264" s="282" t="s">
        <v>3858</v>
      </c>
      <c r="E4264" s="261">
        <f>_xlfn.XLOOKUP(D4264,거래처!B:B,거래처!D:D," ")</f>
        <v>0</v>
      </c>
      <c r="G4264" s="282" t="s">
        <v>5816</v>
      </c>
      <c r="I4264" s="257">
        <v>800000</v>
      </c>
      <c r="J4264" s="261">
        <v>1</v>
      </c>
      <c r="M4264" s="257">
        <v>800000</v>
      </c>
    </row>
    <row r="4265" spans="1:16" hidden="1">
      <c r="A4265" s="263">
        <v>4264</v>
      </c>
      <c r="C4265" s="256">
        <v>46189</v>
      </c>
      <c r="D4265" s="282" t="s">
        <v>3858</v>
      </c>
      <c r="E4265" s="261">
        <f>_xlfn.XLOOKUP(D4265,거래처!B:B,거래처!D:D," ")</f>
        <v>0</v>
      </c>
      <c r="G4265" s="282" t="s">
        <v>3858</v>
      </c>
      <c r="N4265" s="257">
        <v>-800000</v>
      </c>
    </row>
    <row r="4266" spans="1:16" hidden="1">
      <c r="A4266" s="263">
        <v>4265</v>
      </c>
      <c r="B4266" s="58">
        <v>13</v>
      </c>
      <c r="C4266" s="256">
        <v>46188</v>
      </c>
      <c r="D4266" s="282" t="s">
        <v>1512</v>
      </c>
      <c r="E4266" s="261">
        <f>_xlfn.XLOOKUP(D4266,거래처!B:B,거래처!D:D," ")</f>
        <v>0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 hidden="1">
      <c r="A4267" s="263">
        <v>4266</v>
      </c>
      <c r="B4267" s="58">
        <v>32</v>
      </c>
      <c r="C4267" s="256">
        <v>46189</v>
      </c>
      <c r="D4267" s="282" t="s">
        <v>1440</v>
      </c>
      <c r="E4267" s="261" t="str">
        <f>_xlfn.XLOOKUP(D4267,거래처!B:B,거래처!D:D," ")</f>
        <v>877-63-00588</v>
      </c>
      <c r="G4267" s="282" t="s">
        <v>5820</v>
      </c>
      <c r="I4267" s="257">
        <v>150000</v>
      </c>
      <c r="J4267" s="261">
        <v>1</v>
      </c>
      <c r="M4267" s="257">
        <v>150000</v>
      </c>
    </row>
    <row r="4268" spans="1:16" hidden="1">
      <c r="A4268" s="263">
        <v>4267</v>
      </c>
      <c r="C4268" s="256">
        <v>46190</v>
      </c>
      <c r="D4268" s="282" t="s">
        <v>3871</v>
      </c>
      <c r="E4268" s="261" t="str">
        <f>_xlfn.XLOOKUP(D4268,거래처!B:B,거래처!D:D," ")</f>
        <v>411-08-87601</v>
      </c>
      <c r="G4268" s="282" t="s">
        <v>3871</v>
      </c>
      <c r="N4268" s="257">
        <v>-1210000</v>
      </c>
    </row>
    <row r="4269" spans="1:16" hidden="1">
      <c r="A4269" s="263">
        <v>4268</v>
      </c>
      <c r="C4269" s="256">
        <v>46190</v>
      </c>
      <c r="D4269" s="282" t="s">
        <v>3191</v>
      </c>
      <c r="E4269" s="261" t="str">
        <f>_xlfn.XLOOKUP(D4269,거래처!B:B,거래처!D:D," ")</f>
        <v>148-16-01826</v>
      </c>
      <c r="G4269" s="282" t="s">
        <v>3191</v>
      </c>
      <c r="N4269" s="257">
        <v>-1630000</v>
      </c>
    </row>
    <row r="4270" spans="1:16" hidden="1">
      <c r="A4270" s="263">
        <v>4269</v>
      </c>
      <c r="C4270" s="256">
        <v>46190</v>
      </c>
      <c r="D4270" s="282" t="s">
        <v>1154</v>
      </c>
      <c r="E4270" s="261" t="str">
        <f>_xlfn.XLOOKUP(D4270,거래처!B:B,거래처!D:D," ")</f>
        <v>324-37-00464</v>
      </c>
      <c r="G4270" s="282" t="s">
        <v>5827</v>
      </c>
      <c r="N4270" s="257">
        <v>-1320000</v>
      </c>
    </row>
    <row r="4271" spans="1:16" hidden="1">
      <c r="A4271" s="263">
        <v>4270</v>
      </c>
      <c r="C4271" s="256">
        <v>46190</v>
      </c>
      <c r="D4271" s="282" t="s">
        <v>1928</v>
      </c>
      <c r="E4271" s="261" t="str">
        <f>_xlfn.XLOOKUP(D4271,거래처!B:B,거래처!D:D," ")</f>
        <v>621-19-98244</v>
      </c>
      <c r="G4271" s="282" t="s">
        <v>3932</v>
      </c>
      <c r="N4271" s="257">
        <v>-2200000</v>
      </c>
    </row>
    <row r="4272" spans="1:16" hidden="1">
      <c r="A4272" s="263">
        <v>4271</v>
      </c>
      <c r="C4272" s="256">
        <v>46190</v>
      </c>
      <c r="D4272" s="282" t="s">
        <v>2637</v>
      </c>
      <c r="E4272" s="261" t="str">
        <f>_xlfn.XLOOKUP(D4272,거래처!B:B,거래처!D:D," ")</f>
        <v>214-30-06027</v>
      </c>
      <c r="G4272" s="282" t="s">
        <v>2637</v>
      </c>
      <c r="N4272" s="257">
        <v>-1925000</v>
      </c>
    </row>
    <row r="4273" spans="1:18" hidden="1">
      <c r="A4273" s="263">
        <v>4272</v>
      </c>
      <c r="B4273" s="58">
        <v>12</v>
      </c>
      <c r="C4273" s="256">
        <v>46190</v>
      </c>
      <c r="D4273" s="282" t="s">
        <v>1010</v>
      </c>
      <c r="E4273" s="261" t="str">
        <f>_xlfn.XLOOKUP(D4273,거래처!B:B,거래처!D:D," ")</f>
        <v>488-12-01084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5836</v>
      </c>
    </row>
    <row r="4274" spans="1:18" hidden="1">
      <c r="A4274" s="263">
        <v>4273</v>
      </c>
      <c r="B4274" s="58">
        <v>104</v>
      </c>
      <c r="C4274" s="256">
        <v>46190</v>
      </c>
      <c r="D4274" s="282" t="s">
        <v>1010</v>
      </c>
      <c r="E4274" s="261" t="str">
        <f>_xlfn.XLOOKUP(D4274,거래처!B:B,거래처!D:D," ")</f>
        <v>488-12-01084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5836</v>
      </c>
    </row>
    <row r="4275" spans="1:18" hidden="1">
      <c r="A4275" s="263">
        <v>4274</v>
      </c>
      <c r="B4275" s="58">
        <v>12</v>
      </c>
      <c r="C4275" s="256">
        <v>46190</v>
      </c>
      <c r="D4275" s="282" t="s">
        <v>4682</v>
      </c>
      <c r="E4275" s="261" t="str">
        <f>_xlfn.XLOOKUP(D4275,거래처!B:B,거래처!D:D," ")</f>
        <v>309-30-84660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5837</v>
      </c>
    </row>
    <row r="4276" spans="1:18" hidden="1">
      <c r="A4276" s="263">
        <v>4275</v>
      </c>
      <c r="B4276" s="58">
        <v>258</v>
      </c>
      <c r="C4276" s="256">
        <v>46190</v>
      </c>
      <c r="D4276" s="282" t="s">
        <v>1456</v>
      </c>
      <c r="E4276" s="261" t="str">
        <f>_xlfn.XLOOKUP(D4276,거래처!B:B,거래처!D:D," ")</f>
        <v>363-59-00215</v>
      </c>
      <c r="G4276" s="282" t="s">
        <v>5839</v>
      </c>
      <c r="H4276" s="261" t="s">
        <v>5840</v>
      </c>
      <c r="J4276" s="261">
        <v>1</v>
      </c>
    </row>
    <row r="4277" spans="1:18" hidden="1">
      <c r="A4277" s="263">
        <v>4276</v>
      </c>
      <c r="B4277" s="58">
        <v>185</v>
      </c>
      <c r="C4277" s="256">
        <v>46190</v>
      </c>
      <c r="D4277" s="282" t="s">
        <v>3856</v>
      </c>
      <c r="E4277" s="261">
        <f>_xlfn.XLOOKUP(D4277,거래처!B:B,거래처!D:D," ")</f>
        <v>0</v>
      </c>
      <c r="F4277" s="284" t="s">
        <v>5842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 hidden="1">
      <c r="A4278" s="263">
        <v>4277</v>
      </c>
      <c r="B4278" s="58">
        <v>65</v>
      </c>
      <c r="C4278" s="256">
        <v>46190</v>
      </c>
      <c r="D4278" s="282" t="s">
        <v>3856</v>
      </c>
      <c r="E4278" s="261">
        <f>_xlfn.XLOOKUP(D4278,거래처!B:B,거래처!D:D," ")</f>
        <v>0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</row>
    <row r="4279" spans="1:18" hidden="1">
      <c r="A4279" s="263">
        <v>4278</v>
      </c>
      <c r="B4279" s="58">
        <v>209</v>
      </c>
      <c r="C4279" s="256">
        <v>46190</v>
      </c>
      <c r="D4279" s="282" t="s">
        <v>1370</v>
      </c>
      <c r="E4279" s="261" t="str">
        <f>_xlfn.XLOOKUP(D4279,거래처!B:B,거래처!D:D," ")</f>
        <v>177-01-03420</v>
      </c>
      <c r="F4279" s="284" t="s">
        <v>5142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 hidden="1">
      <c r="A4280" s="263">
        <v>4279</v>
      </c>
      <c r="B4280" s="58">
        <v>94</v>
      </c>
      <c r="C4280" s="256">
        <v>46190</v>
      </c>
      <c r="D4280" s="282" t="s">
        <v>1370</v>
      </c>
      <c r="E4280" s="261" t="str">
        <f>_xlfn.XLOOKUP(D4280,거래처!B:B,거래처!D:D," ")</f>
        <v>177-01-03420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 hidden="1">
      <c r="A4281" s="263">
        <v>4280</v>
      </c>
      <c r="B4281" s="58">
        <v>150</v>
      </c>
      <c r="C4281" s="256">
        <v>46190</v>
      </c>
      <c r="D4281" s="282" t="s">
        <v>1370</v>
      </c>
      <c r="E4281" s="261" t="str">
        <f>_xlfn.XLOOKUP(D4281,거래처!B:B,거래처!D:D," ")</f>
        <v>177-01-03420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4783</v>
      </c>
    </row>
    <row r="4282" spans="1:18" hidden="1">
      <c r="A4282" s="263">
        <v>4281</v>
      </c>
      <c r="B4282" s="58">
        <v>167</v>
      </c>
      <c r="C4282" s="256">
        <v>46190</v>
      </c>
      <c r="D4282" s="282" t="s">
        <v>1370</v>
      </c>
      <c r="E4282" s="261" t="str">
        <f>_xlfn.XLOOKUP(D4282,거래처!B:B,거래처!D:D," ")</f>
        <v>177-01-03420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 hidden="1">
      <c r="A4283" s="263">
        <v>4282</v>
      </c>
      <c r="B4283" s="58">
        <v>259</v>
      </c>
      <c r="C4283" s="256">
        <v>46190</v>
      </c>
      <c r="D4283" s="282" t="s">
        <v>1349</v>
      </c>
      <c r="E4283" s="261" t="str">
        <f>_xlfn.XLOOKUP(D4283,거래처!B:B,거래처!D:D," ")</f>
        <v>642-15-02067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 hidden="1">
      <c r="A4284" s="58">
        <v>4283</v>
      </c>
      <c r="B4284" s="58">
        <v>13</v>
      </c>
      <c r="C4284" s="256">
        <v>46191</v>
      </c>
      <c r="D4284" s="282" t="s">
        <v>1567</v>
      </c>
      <c r="E4284" s="261" t="str">
        <f>_xlfn.XLOOKUP(D4284,거래처!B:B,거래처!D:D," ")</f>
        <v>410-26-92600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5848</v>
      </c>
    </row>
    <row r="4285" spans="1:18" hidden="1">
      <c r="A4285" s="58">
        <v>4284</v>
      </c>
      <c r="B4285" s="58">
        <v>146</v>
      </c>
      <c r="C4285" s="256">
        <v>46191</v>
      </c>
      <c r="D4285" s="282" t="s">
        <v>2493</v>
      </c>
      <c r="E4285" s="261" t="str">
        <f>_xlfn.XLOOKUP(D4285,거래처!B:B,거래처!D:D," ")</f>
        <v>416-04-31443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 hidden="1">
      <c r="A4286" s="58">
        <v>4285</v>
      </c>
      <c r="B4286" s="58">
        <v>213</v>
      </c>
      <c r="C4286" s="256">
        <v>46191</v>
      </c>
      <c r="D4286" s="282" t="s">
        <v>3778</v>
      </c>
      <c r="E4286" s="261" t="str">
        <f>_xlfn.XLOOKUP(D4286,거래처!B:B,거래처!D:D," ")</f>
        <v>610-40-15252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5852</v>
      </c>
    </row>
    <row r="4287" spans="1:18" hidden="1">
      <c r="A4287" s="58">
        <v>4286</v>
      </c>
      <c r="B4287" s="58">
        <v>198</v>
      </c>
      <c r="C4287" s="256">
        <v>46191</v>
      </c>
      <c r="D4287" s="282" t="s">
        <v>1515</v>
      </c>
      <c r="E4287" s="261" t="str">
        <f>_xlfn.XLOOKUP(D4287,거래처!B:B,거래처!D:D," ")</f>
        <v>137-10-37507</v>
      </c>
      <c r="F4287" s="284" t="s">
        <v>5854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5855</v>
      </c>
    </row>
    <row r="4288" spans="1:18" hidden="1">
      <c r="A4288" s="58">
        <v>4287</v>
      </c>
      <c r="B4288" s="58">
        <v>65</v>
      </c>
      <c r="C4288" s="256">
        <v>46191</v>
      </c>
      <c r="D4288" s="282" t="s">
        <v>1515</v>
      </c>
      <c r="E4288" s="261" t="str">
        <f>_xlfn.XLOOKUP(D4288,거래처!B:B,거래처!D:D," ")</f>
        <v>137-10-37507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5855</v>
      </c>
      <c r="P4288" s="257"/>
      <c r="Q4288" s="282" t="s">
        <v>4263</v>
      </c>
      <c r="R4288" s="282"/>
    </row>
    <row r="4289" spans="1:17" hidden="1">
      <c r="A4289" s="58">
        <v>4288</v>
      </c>
      <c r="B4289" s="58">
        <v>260</v>
      </c>
      <c r="C4289" s="256">
        <v>46191</v>
      </c>
      <c r="D4289" s="282" t="s">
        <v>1769</v>
      </c>
      <c r="E4289" s="261" t="str">
        <f>_xlfn.XLOOKUP(D4289,거래처!B:B,거래처!D:D," ")</f>
        <v>861-88-00742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5857</v>
      </c>
    </row>
    <row r="4290" spans="1:17" hidden="1">
      <c r="A4290" s="58">
        <v>4289</v>
      </c>
      <c r="C4290" s="256">
        <v>46191</v>
      </c>
      <c r="D4290" s="282" t="s">
        <v>3778</v>
      </c>
      <c r="E4290" s="261" t="str">
        <f>_xlfn.XLOOKUP(D4290,거래처!B:B,거래처!D:D," ")</f>
        <v>610-40-15252</v>
      </c>
      <c r="G4290" s="282" t="s">
        <v>3778</v>
      </c>
      <c r="N4290" s="257">
        <v>-825000</v>
      </c>
    </row>
    <row r="4291" spans="1:17" hidden="1">
      <c r="A4291" s="58">
        <v>4290</v>
      </c>
      <c r="C4291" s="256">
        <v>46191</v>
      </c>
      <c r="D4291" s="282" t="s">
        <v>4682</v>
      </c>
      <c r="E4291" s="261" t="str">
        <f>_xlfn.XLOOKUP(D4291,거래처!B:B,거래처!D:D," ")</f>
        <v>309-30-84660</v>
      </c>
      <c r="G4291" s="282" t="s">
        <v>4682</v>
      </c>
      <c r="N4291" s="257">
        <v>-1320000</v>
      </c>
    </row>
    <row r="4292" spans="1:17" hidden="1">
      <c r="A4292" s="58">
        <v>4291</v>
      </c>
      <c r="C4292" s="256">
        <v>46191</v>
      </c>
      <c r="D4292" s="282" t="s">
        <v>5859</v>
      </c>
      <c r="E4292" s="261" t="str">
        <f>_xlfn.XLOOKUP(D4292,거래처!B:B,거래처!D:D," ")</f>
        <v>503-07-45581</v>
      </c>
      <c r="G4292" s="282" t="s">
        <v>4587</v>
      </c>
      <c r="N4292" s="257">
        <v>-4000000</v>
      </c>
    </row>
    <row r="4293" spans="1:17" hidden="1">
      <c r="A4293" s="58">
        <v>4292</v>
      </c>
      <c r="C4293" s="256">
        <v>46191</v>
      </c>
      <c r="D4293" s="282" t="s">
        <v>1515</v>
      </c>
      <c r="E4293" s="261" t="str">
        <f>_xlfn.XLOOKUP(D4293,거래처!B:B,거래처!D:D," ")</f>
        <v>137-10-37507</v>
      </c>
      <c r="G4293" s="282" t="s">
        <v>1515</v>
      </c>
      <c r="N4293" s="257">
        <v>-1600000</v>
      </c>
    </row>
    <row r="4294" spans="1:17" hidden="1">
      <c r="A4294" s="58">
        <v>4293</v>
      </c>
      <c r="C4294" s="256">
        <v>46191</v>
      </c>
      <c r="D4294" s="282" t="s">
        <v>1344</v>
      </c>
      <c r="E4294" s="261" t="str">
        <f>_xlfn.XLOOKUP(D4294,거래처!B:B,거래처!D:D," ")</f>
        <v>510-03-85884</v>
      </c>
      <c r="G4294" s="282" t="s">
        <v>1344</v>
      </c>
      <c r="N4294" s="257">
        <v>-1100000</v>
      </c>
    </row>
    <row r="4295" spans="1:17" hidden="1">
      <c r="A4295" s="58">
        <v>4294</v>
      </c>
      <c r="C4295" s="256">
        <v>46191</v>
      </c>
      <c r="D4295" s="282" t="s">
        <v>3856</v>
      </c>
      <c r="E4295" s="261">
        <f>_xlfn.XLOOKUP(D4295,거래처!B:B,거래처!D:D," ")</f>
        <v>0</v>
      </c>
      <c r="G4295" s="282" t="s">
        <v>3856</v>
      </c>
      <c r="N4295" s="257">
        <v>-1600000</v>
      </c>
    </row>
    <row r="4296" spans="1:17" hidden="1">
      <c r="A4296" s="58">
        <v>4295</v>
      </c>
      <c r="C4296" s="256">
        <v>46192</v>
      </c>
      <c r="D4296" s="282" t="s">
        <v>1415</v>
      </c>
      <c r="E4296" s="261" t="str">
        <f>_xlfn.XLOOKUP(D4296,거래처!B:B,거래처!D:D," ")</f>
        <v>504-20-50427</v>
      </c>
      <c r="G4296" s="282" t="s">
        <v>5861</v>
      </c>
      <c r="N4296" s="257">
        <v>-600000</v>
      </c>
    </row>
    <row r="4297" spans="1:17" hidden="1">
      <c r="A4297" s="58">
        <v>4296</v>
      </c>
      <c r="B4297" s="58">
        <v>129</v>
      </c>
      <c r="C4297" s="256">
        <v>46192</v>
      </c>
      <c r="D4297" s="282" t="s">
        <v>1415</v>
      </c>
      <c r="E4297" s="261" t="str">
        <f>_xlfn.XLOOKUP(D4297,거래처!B:B,거래처!D:D," ")</f>
        <v>504-20-50427</v>
      </c>
      <c r="G4297" s="282" t="s">
        <v>5862</v>
      </c>
      <c r="I4297" s="257">
        <v>100000</v>
      </c>
      <c r="J4297" s="261">
        <v>1</v>
      </c>
      <c r="M4297" s="257">
        <v>100000</v>
      </c>
    </row>
    <row r="4298" spans="1:17" hidden="1">
      <c r="A4298" s="58">
        <v>4297</v>
      </c>
      <c r="C4298" s="256">
        <v>46192</v>
      </c>
      <c r="D4298" s="282" t="s">
        <v>1415</v>
      </c>
      <c r="E4298" s="261" t="str">
        <f>_xlfn.XLOOKUP(D4298,거래처!B:B,거래처!D:D," ")</f>
        <v>504-20-50427</v>
      </c>
      <c r="G4298" s="282" t="s">
        <v>3952</v>
      </c>
      <c r="N4298" s="257">
        <v>-5880000</v>
      </c>
    </row>
    <row r="4299" spans="1:17" hidden="1">
      <c r="A4299" s="58">
        <v>4298</v>
      </c>
      <c r="B4299" s="58">
        <v>27</v>
      </c>
      <c r="C4299" s="256">
        <v>46192</v>
      </c>
      <c r="D4299" s="282" t="s">
        <v>5866</v>
      </c>
      <c r="E4299" s="261" t="str">
        <f>_xlfn.XLOOKUP(D4299,거래처!B:B,거래처!D:D," ")</f>
        <v>791-57-00769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5868</v>
      </c>
      <c r="Q4299" s="282" t="s">
        <v>4216</v>
      </c>
    </row>
    <row r="4300" spans="1:17" hidden="1">
      <c r="A4300" s="58">
        <v>4299</v>
      </c>
      <c r="C4300" s="256">
        <v>46192</v>
      </c>
      <c r="D4300" s="282" t="s">
        <v>5866</v>
      </c>
      <c r="E4300" s="261" t="str">
        <f>_xlfn.XLOOKUP(D4300,거래처!B:B,거래처!D:D," ")</f>
        <v>791-57-00769</v>
      </c>
      <c r="G4300" s="282" t="s">
        <v>5866</v>
      </c>
      <c r="N4300" s="257">
        <v>-1200000</v>
      </c>
    </row>
    <row r="4301" spans="1:17" hidden="1">
      <c r="A4301" s="58">
        <v>4300</v>
      </c>
      <c r="C4301" s="256">
        <v>46192</v>
      </c>
      <c r="D4301" s="282" t="s">
        <v>1349</v>
      </c>
      <c r="E4301" s="261" t="str">
        <f>_xlfn.XLOOKUP(D4301,거래처!B:B,거래처!D:D," ")</f>
        <v>642-15-02067</v>
      </c>
      <c r="G4301" s="282" t="s">
        <v>1349</v>
      </c>
      <c r="N4301" s="257">
        <v>-1300000</v>
      </c>
    </row>
    <row r="4302" spans="1:17" hidden="1">
      <c r="A4302" s="58">
        <v>4301</v>
      </c>
      <c r="B4302" s="58">
        <v>77</v>
      </c>
      <c r="C4302" s="256">
        <v>46193</v>
      </c>
      <c r="D4302" s="282" t="s">
        <v>1705</v>
      </c>
      <c r="E4302" s="261" t="str">
        <f>_xlfn.XLOOKUP(D4302,거래처!B:B,거래처!D:D," ")</f>
        <v>410-27-15314</v>
      </c>
      <c r="F4302" s="284" t="s">
        <v>4654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 hidden="1">
      <c r="A4303" s="58">
        <v>4302</v>
      </c>
      <c r="B4303" s="58">
        <v>93</v>
      </c>
      <c r="C4303" s="256">
        <v>46193</v>
      </c>
      <c r="D4303" s="282" t="s">
        <v>1705</v>
      </c>
      <c r="E4303" s="261" t="str">
        <f>_xlfn.XLOOKUP(D4303,거래처!B:B,거래처!D:D," ")</f>
        <v>410-27-15314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 hidden="1">
      <c r="A4304" s="58">
        <v>4303</v>
      </c>
      <c r="B4304" s="58">
        <v>162</v>
      </c>
      <c r="C4304" s="256">
        <v>46193</v>
      </c>
      <c r="D4304" s="282" t="s">
        <v>5669</v>
      </c>
      <c r="E4304" s="261" t="str">
        <f>_xlfn.XLOOKUP(D4304,거래처!B:B,거래처!D:D," ")</f>
        <v>224-16-65556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 hidden="1">
      <c r="A4305" s="58">
        <v>4304</v>
      </c>
      <c r="B4305" s="58">
        <v>162</v>
      </c>
      <c r="C4305" s="256">
        <v>46193</v>
      </c>
      <c r="D4305" s="282" t="s">
        <v>5669</v>
      </c>
      <c r="E4305" s="261" t="str">
        <f>_xlfn.XLOOKUP(D4305,거래처!B:B,거래처!D:D," ")</f>
        <v>224-16-65556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 hidden="1">
      <c r="A4306" s="58">
        <v>4305</v>
      </c>
      <c r="B4306" s="58">
        <v>130</v>
      </c>
      <c r="C4306" s="256">
        <v>46193</v>
      </c>
      <c r="D4306" s="282" t="s">
        <v>1512</v>
      </c>
      <c r="E4306" s="261">
        <f>_xlfn.XLOOKUP(D4306,거래처!B:B,거래처!D:D," ")</f>
        <v>0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 hidden="1">
      <c r="A4307" s="58">
        <v>4306</v>
      </c>
      <c r="C4307" s="256">
        <v>46195</v>
      </c>
      <c r="D4307" s="282" t="s">
        <v>1456</v>
      </c>
      <c r="E4307" s="261" t="str">
        <f>_xlfn.XLOOKUP(D4307,거래처!B:B,거래처!D:D," ")</f>
        <v>363-59-00215</v>
      </c>
      <c r="G4307" s="282" t="s">
        <v>1456</v>
      </c>
      <c r="N4307" s="257">
        <v>-900000</v>
      </c>
    </row>
    <row r="4308" spans="1:17" hidden="1">
      <c r="A4308" s="58">
        <v>4307</v>
      </c>
      <c r="B4308" s="58">
        <v>12</v>
      </c>
      <c r="C4308" s="256">
        <v>46195</v>
      </c>
      <c r="D4308" s="282" t="s">
        <v>1849</v>
      </c>
      <c r="E4308" s="261" t="str">
        <f>_xlfn.XLOOKUP(D4308,거래처!B:B,거래처!D:D," ")</f>
        <v>894-39-00502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5886</v>
      </c>
    </row>
    <row r="4309" spans="1:17" hidden="1">
      <c r="A4309" s="58">
        <v>4308</v>
      </c>
      <c r="B4309" s="58">
        <v>198</v>
      </c>
      <c r="C4309" s="256">
        <v>46195</v>
      </c>
      <c r="D4309" s="282" t="s">
        <v>2675</v>
      </c>
      <c r="E4309" s="261" t="str">
        <f>_xlfn.XLOOKUP(D4309,거래처!B:B,거래처!D:D," ")</f>
        <v>204-09-46300</v>
      </c>
      <c r="F4309" s="284" t="s">
        <v>5887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5888</v>
      </c>
    </row>
    <row r="4310" spans="1:17" hidden="1">
      <c r="A4310" s="58">
        <v>4309</v>
      </c>
      <c r="B4310" s="58">
        <v>65</v>
      </c>
      <c r="C4310" s="256">
        <v>46195</v>
      </c>
      <c r="D4310" s="282" t="s">
        <v>2675</v>
      </c>
      <c r="E4310" s="261" t="str">
        <f>_xlfn.XLOOKUP(D4310,거래처!B:B,거래처!D:D," ")</f>
        <v>204-09-46300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5888</v>
      </c>
      <c r="P4310" s="257"/>
      <c r="Q4310" s="282" t="s">
        <v>4263</v>
      </c>
    </row>
    <row r="4311" spans="1:17" hidden="1">
      <c r="A4311" s="58">
        <v>4310</v>
      </c>
      <c r="B4311" s="58">
        <v>185</v>
      </c>
      <c r="C4311" s="256">
        <v>46195</v>
      </c>
      <c r="D4311" s="282" t="s">
        <v>5278</v>
      </c>
      <c r="E4311" s="261" t="str">
        <f>_xlfn.XLOOKUP(D4311,거래처!B:B,거래처!D:D," ")</f>
        <v>111-01-95217</v>
      </c>
      <c r="F4311" s="284" t="s">
        <v>5607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5891</v>
      </c>
    </row>
    <row r="4312" spans="1:17" hidden="1">
      <c r="A4312" s="58">
        <v>4311</v>
      </c>
      <c r="B4312" s="58">
        <v>65</v>
      </c>
      <c r="C4312" s="256">
        <v>46195</v>
      </c>
      <c r="D4312" s="282" t="s">
        <v>5278</v>
      </c>
      <c r="E4312" s="261" t="str">
        <f>_xlfn.XLOOKUP(D4312,거래처!B:B,거래처!D:D," ")</f>
        <v>111-01-95217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5891</v>
      </c>
      <c r="P4312" s="257"/>
      <c r="Q4312" s="282" t="s">
        <v>4263</v>
      </c>
    </row>
    <row r="4313" spans="1:17" hidden="1">
      <c r="A4313" s="58">
        <v>4312</v>
      </c>
      <c r="B4313" s="58">
        <v>261</v>
      </c>
      <c r="C4313" s="256">
        <v>46195</v>
      </c>
      <c r="D4313" s="282" t="s">
        <v>1680</v>
      </c>
      <c r="E4313" s="261" t="str">
        <f>_xlfn.XLOOKUP(D4313,거래처!B:B,거래처!D:D," ")</f>
        <v>848-34-00917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 hidden="1">
      <c r="A4314" s="58">
        <v>4313</v>
      </c>
      <c r="C4314" s="256">
        <v>46195</v>
      </c>
      <c r="D4314" s="282" t="s">
        <v>1680</v>
      </c>
      <c r="E4314" s="261" t="str">
        <f>_xlfn.XLOOKUP(D4314,거래처!B:B,거래처!D:D," ")</f>
        <v>848-34-00917</v>
      </c>
      <c r="G4314" s="282" t="s">
        <v>5894</v>
      </c>
      <c r="N4314" s="257">
        <v>-500000</v>
      </c>
    </row>
    <row r="4315" spans="1:17" hidden="1">
      <c r="A4315" s="58">
        <v>4314</v>
      </c>
      <c r="B4315" s="58">
        <v>262</v>
      </c>
      <c r="C4315" s="256">
        <v>46195</v>
      </c>
      <c r="D4315" s="282" t="s">
        <v>1680</v>
      </c>
      <c r="E4315" s="261" t="str">
        <f>_xlfn.XLOOKUP(D4315,거래처!B:B,거래처!D:D," ")</f>
        <v>848-34-00917</v>
      </c>
      <c r="G4315" s="282" t="s">
        <v>5896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 hidden="1">
      <c r="A4316" s="58">
        <v>4315</v>
      </c>
      <c r="B4316" s="58">
        <v>213</v>
      </c>
      <c r="C4316" s="256">
        <v>46195</v>
      </c>
      <c r="D4316" s="282" t="s">
        <v>5884</v>
      </c>
      <c r="E4316" s="261" t="str">
        <f>_xlfn.XLOOKUP(D4316,거래처!B:B,거래처!D:D," ")</f>
        <v>611-05-29632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 hidden="1">
      <c r="A4317" s="58">
        <v>4316</v>
      </c>
      <c r="B4317" s="58">
        <v>227</v>
      </c>
      <c r="C4317" s="256">
        <v>46195</v>
      </c>
      <c r="D4317" s="282" t="s">
        <v>1038</v>
      </c>
      <c r="E4317" s="261" t="str">
        <f>_xlfn.XLOOKUP(D4317,거래처!B:B,거래처!D:D," ")</f>
        <v>418-04-41461</v>
      </c>
      <c r="F4317" s="284" t="s">
        <v>5899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 hidden="1">
      <c r="A4318" s="58">
        <v>4317</v>
      </c>
      <c r="C4318" s="256">
        <v>46195</v>
      </c>
      <c r="D4318" s="282" t="s">
        <v>5884</v>
      </c>
      <c r="E4318" s="261" t="str">
        <f>_xlfn.XLOOKUP(D4318,거래처!B:B,거래처!D:D," ")</f>
        <v>611-05-29632</v>
      </c>
      <c r="G4318" s="282" t="s">
        <v>5884</v>
      </c>
      <c r="N4318" s="257">
        <v>-750000</v>
      </c>
    </row>
    <row r="4319" spans="1:17" hidden="1">
      <c r="A4319" s="58">
        <v>4318</v>
      </c>
      <c r="C4319" s="256">
        <v>46195</v>
      </c>
      <c r="D4319" s="282" t="s">
        <v>2493</v>
      </c>
      <c r="E4319" s="261" t="str">
        <f>_xlfn.XLOOKUP(D4319,거래처!B:B,거래처!D:D," ")</f>
        <v>416-04-31443</v>
      </c>
      <c r="G4319" s="282" t="s">
        <v>2493</v>
      </c>
      <c r="N4319" s="257">
        <v>-450000</v>
      </c>
    </row>
    <row r="4320" spans="1:17" hidden="1">
      <c r="A4320" s="58">
        <v>4319</v>
      </c>
      <c r="C4320" s="256">
        <v>46195</v>
      </c>
      <c r="D4320" s="282" t="s">
        <v>1007</v>
      </c>
      <c r="E4320" s="261" t="str">
        <f>_xlfn.XLOOKUP(D4320,거래처!B:B,거래처!D:D," ")</f>
        <v>302-01-83388</v>
      </c>
      <c r="G4320" s="282" t="s">
        <v>1007</v>
      </c>
      <c r="N4320" s="257">
        <v>-5430000</v>
      </c>
    </row>
    <row r="4321" spans="1:18" hidden="1">
      <c r="A4321" s="58">
        <v>4320</v>
      </c>
      <c r="C4321" s="256">
        <v>46195</v>
      </c>
      <c r="D4321" s="282" t="s">
        <v>5278</v>
      </c>
      <c r="E4321" s="261" t="str">
        <f>_xlfn.XLOOKUP(D4321,거래처!B:B,거래처!D:D," ")</f>
        <v>111-01-95217</v>
      </c>
      <c r="G4321" s="282" t="s">
        <v>5278</v>
      </c>
      <c r="N4321" s="257">
        <v>-1600000</v>
      </c>
    </row>
    <row r="4322" spans="1:18" hidden="1">
      <c r="A4322" s="58">
        <v>4323</v>
      </c>
      <c r="B4322" s="58">
        <v>82</v>
      </c>
      <c r="C4322" s="256">
        <v>46196</v>
      </c>
      <c r="D4322" s="282" t="s">
        <v>1465</v>
      </c>
      <c r="E4322" s="261" t="str">
        <f>_xlfn.XLOOKUP(D4322,거래처!B:B,거래처!D:D," ")</f>
        <v>502-24-19452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5905</v>
      </c>
      <c r="Q4322" s="282" t="s">
        <v>5906</v>
      </c>
    </row>
    <row r="4323" spans="1:18" hidden="1">
      <c r="A4323" s="58">
        <v>4324</v>
      </c>
      <c r="B4323" s="58">
        <v>77</v>
      </c>
      <c r="C4323" s="256">
        <v>46196</v>
      </c>
      <c r="D4323" s="282" t="s">
        <v>981</v>
      </c>
      <c r="E4323" s="261" t="str">
        <f>_xlfn.XLOOKUP(D4323,거래처!B:B,거래처!D:D," ")</f>
        <v>138-01-48780</v>
      </c>
      <c r="F4323" s="284" t="s">
        <v>4654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5908</v>
      </c>
    </row>
    <row r="4324" spans="1:18" hidden="1">
      <c r="A4324" s="58">
        <v>4325</v>
      </c>
      <c r="B4324" s="58">
        <v>130</v>
      </c>
      <c r="C4324" s="256">
        <v>46196</v>
      </c>
      <c r="D4324" s="282" t="s">
        <v>1551</v>
      </c>
      <c r="E4324" s="261" t="str">
        <f>_xlfn.XLOOKUP(D4324,거래처!B:B,거래처!D:D," ")</f>
        <v>503-07-45581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 hidden="1">
      <c r="A4325" s="58">
        <v>4326</v>
      </c>
      <c r="B4325" s="58">
        <v>59</v>
      </c>
      <c r="C4325" s="256">
        <v>46196</v>
      </c>
      <c r="D4325" s="282" t="s">
        <v>1551</v>
      </c>
      <c r="E4325" s="261" t="str">
        <f>_xlfn.XLOOKUP(D4325,거래처!B:B,거래처!D:D," ")</f>
        <v>503-07-45581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 hidden="1">
      <c r="A4326" s="58">
        <v>4327</v>
      </c>
      <c r="B4326" s="58">
        <v>62</v>
      </c>
      <c r="C4326" s="256">
        <v>46196</v>
      </c>
      <c r="D4326" s="282" t="s">
        <v>1551</v>
      </c>
      <c r="E4326" s="261" t="str">
        <f>_xlfn.XLOOKUP(D4326,거래처!B:B,거래처!D:D," ")</f>
        <v>503-07-45581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 hidden="1">
      <c r="A4327" s="58">
        <v>4328</v>
      </c>
      <c r="B4327" s="58">
        <v>12</v>
      </c>
      <c r="C4327" s="256">
        <v>46196</v>
      </c>
      <c r="D4327" s="282" t="s">
        <v>2799</v>
      </c>
      <c r="E4327" s="261" t="str">
        <f>_xlfn.XLOOKUP(D4327,거래처!B:B,거래처!D:D," ")</f>
        <v>140-06-64605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5911</v>
      </c>
    </row>
    <row r="4328" spans="1:18" hidden="1">
      <c r="A4328" s="58">
        <v>4329</v>
      </c>
      <c r="B4328" s="58">
        <v>217</v>
      </c>
      <c r="C4328" s="256">
        <v>46196</v>
      </c>
      <c r="D4328" s="282" t="s">
        <v>5913</v>
      </c>
      <c r="E4328" s="261">
        <f>_xlfn.XLOOKUP(D4328,거래처!B:B,거래처!D:D," ")</f>
        <v>0</v>
      </c>
      <c r="F4328" s="284" t="s">
        <v>5854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5914</v>
      </c>
    </row>
    <row r="4329" spans="1:18" hidden="1">
      <c r="A4329" s="58">
        <v>4330</v>
      </c>
      <c r="B4329" s="58">
        <v>65</v>
      </c>
      <c r="C4329" s="256">
        <v>46196</v>
      </c>
      <c r="D4329" s="282" t="s">
        <v>5913</v>
      </c>
      <c r="E4329" s="261">
        <f>_xlfn.XLOOKUP(D4329,거래처!B:B,거래처!D:D," ")</f>
        <v>0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5914</v>
      </c>
      <c r="P4329" s="257"/>
      <c r="Q4329" s="282" t="s">
        <v>4263</v>
      </c>
      <c r="R4329" s="282"/>
    </row>
    <row r="4330" spans="1:18" hidden="1">
      <c r="A4330" s="58">
        <v>4331</v>
      </c>
      <c r="B4330" s="58">
        <v>141</v>
      </c>
      <c r="C4330" s="256">
        <v>46196</v>
      </c>
      <c r="D4330" s="282" t="s">
        <v>1010</v>
      </c>
      <c r="E4330" s="261" t="str">
        <f>_xlfn.XLOOKUP(D4330,거래처!B:B,거래처!D:D," ")</f>
        <v>488-12-01084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 hidden="1">
      <c r="A4331" s="58">
        <v>4332</v>
      </c>
      <c r="B4331" s="58">
        <v>263</v>
      </c>
      <c r="C4331" s="256">
        <v>46196</v>
      </c>
      <c r="D4331" s="282" t="s">
        <v>1010</v>
      </c>
      <c r="E4331" s="261" t="str">
        <f>_xlfn.XLOOKUP(D4331,거래처!B:B,거래처!D:D," ")</f>
        <v>488-12-01084</v>
      </c>
      <c r="G4331" s="282" t="s">
        <v>1717</v>
      </c>
      <c r="H4331" s="261">
        <v>501220641</v>
      </c>
      <c r="J4331" s="261">
        <v>1</v>
      </c>
    </row>
    <row r="4332" spans="1:18" hidden="1">
      <c r="A4332" s="58">
        <v>4333</v>
      </c>
      <c r="B4332" s="58">
        <v>264</v>
      </c>
      <c r="C4332" s="256">
        <v>46196</v>
      </c>
      <c r="D4332" s="282" t="s">
        <v>1010</v>
      </c>
      <c r="E4332" s="261" t="str">
        <f>_xlfn.XLOOKUP(D4332,거래처!B:B,거래처!D:D," ")</f>
        <v>488-12-01084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5150</v>
      </c>
    </row>
    <row r="4333" spans="1:18" hidden="1">
      <c r="A4333" s="58">
        <v>4334</v>
      </c>
      <c r="B4333" s="58">
        <v>53</v>
      </c>
      <c r="C4333" s="256">
        <v>46196</v>
      </c>
      <c r="D4333" s="282" t="s">
        <v>1010</v>
      </c>
      <c r="E4333" s="261" t="str">
        <f>_xlfn.XLOOKUP(D4333,거래처!B:B,거래처!D:D," ")</f>
        <v>488-12-01084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 hidden="1">
      <c r="A4334" s="58">
        <v>4335</v>
      </c>
      <c r="B4334" s="58">
        <v>266</v>
      </c>
      <c r="C4334" s="256">
        <v>46196</v>
      </c>
      <c r="D4334" s="282" t="s">
        <v>1010</v>
      </c>
      <c r="E4334" s="261" t="str">
        <f>_xlfn.XLOOKUP(D4334,거래처!B:B,거래처!D:D," ")</f>
        <v>488-12-01084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 hidden="1">
      <c r="A4335" s="58">
        <v>4336</v>
      </c>
      <c r="C4335" s="256">
        <v>46196</v>
      </c>
      <c r="D4335" s="282" t="s">
        <v>5913</v>
      </c>
      <c r="E4335" s="261">
        <f>_xlfn.XLOOKUP(D4335,거래처!B:B,거래처!D:D," ")</f>
        <v>0</v>
      </c>
      <c r="G4335" s="282" t="s">
        <v>5913</v>
      </c>
      <c r="N4335" s="257">
        <v>-1760000</v>
      </c>
    </row>
    <row r="4336" spans="1:18" hidden="1">
      <c r="A4336" s="58">
        <v>4337</v>
      </c>
      <c r="B4336" s="58">
        <v>13</v>
      </c>
      <c r="C4336" s="256">
        <v>46197</v>
      </c>
      <c r="D4336" s="282" t="s">
        <v>1465</v>
      </c>
      <c r="E4336" s="261" t="str">
        <f>_xlfn.XLOOKUP(D4336,거래처!B:B,거래처!D:D," ")</f>
        <v>502-24-19452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5919</v>
      </c>
    </row>
    <row r="4337" spans="1:16" hidden="1">
      <c r="A4337" s="58">
        <v>4338</v>
      </c>
      <c r="B4337" s="58">
        <v>104</v>
      </c>
      <c r="C4337" s="256">
        <v>46197</v>
      </c>
      <c r="D4337" s="282" t="s">
        <v>1465</v>
      </c>
      <c r="E4337" s="261" t="str">
        <f>_xlfn.XLOOKUP(D4337,거래처!B:B,거래처!D:D," ")</f>
        <v>502-24-19452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5919</v>
      </c>
    </row>
    <row r="4338" spans="1:16" hidden="1">
      <c r="A4338" s="58">
        <v>4339</v>
      </c>
      <c r="B4338" s="58">
        <v>159</v>
      </c>
      <c r="C4338" s="256">
        <v>46197</v>
      </c>
      <c r="D4338" s="282" t="s">
        <v>1551</v>
      </c>
      <c r="E4338" s="261" t="str">
        <f>_xlfn.XLOOKUP(D4338,거래처!B:B,거래처!D:D," ")</f>
        <v>503-07-45581</v>
      </c>
      <c r="G4338" s="282" t="s">
        <v>4815</v>
      </c>
      <c r="H4338" s="261" t="s">
        <v>4816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5919</v>
      </c>
    </row>
    <row r="4339" spans="1:16" hidden="1">
      <c r="A4339" s="58">
        <v>4340</v>
      </c>
      <c r="B4339" s="58">
        <v>267</v>
      </c>
      <c r="C4339" s="256">
        <v>46197</v>
      </c>
      <c r="D4339" s="282" t="s">
        <v>981</v>
      </c>
      <c r="E4339" s="261" t="str">
        <f>_xlfn.XLOOKUP(D4339,거래처!B:B,거래처!D:D," ")</f>
        <v>138-01-48780</v>
      </c>
      <c r="G4339" s="282" t="s">
        <v>1817</v>
      </c>
      <c r="H4339" s="261" t="s">
        <v>5924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5925</v>
      </c>
    </row>
    <row r="4340" spans="1:16" hidden="1">
      <c r="A4340" s="58">
        <v>4341</v>
      </c>
      <c r="B4340" s="58">
        <v>146</v>
      </c>
      <c r="C4340" s="256">
        <v>46197</v>
      </c>
      <c r="D4340" s="282" t="s">
        <v>1370</v>
      </c>
      <c r="E4340" s="261" t="str">
        <f>_xlfn.XLOOKUP(D4340,거래처!B:B,거래처!D:D," ")</f>
        <v>177-01-03420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 hidden="1">
      <c r="A4341" s="58">
        <v>4342</v>
      </c>
      <c r="B4341" s="58">
        <v>191</v>
      </c>
      <c r="C4341" s="256">
        <v>46197</v>
      </c>
      <c r="D4341" s="282" t="s">
        <v>1370</v>
      </c>
      <c r="E4341" s="261" t="str">
        <f>_xlfn.XLOOKUP(D4341,거래처!B:B,거래처!D:D," ")</f>
        <v>177-01-03420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 hidden="1">
      <c r="A4342" s="58">
        <v>4343</v>
      </c>
      <c r="B4342" s="58">
        <v>250</v>
      </c>
      <c r="C4342" s="256">
        <v>46197</v>
      </c>
      <c r="D4342" s="282" t="s">
        <v>1370</v>
      </c>
      <c r="E4342" s="261" t="str">
        <f>_xlfn.XLOOKUP(D4342,거래처!B:B,거래처!D:D," ")</f>
        <v>177-01-03420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hidden="1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61" t="str">
        <f>_xlfn.XLOOKUP(D4343,거래처!B:B,거래처!D:D," ")</f>
        <v>177-01-03420</v>
      </c>
      <c r="G4343" s="282" t="s">
        <v>5917</v>
      </c>
      <c r="I4343" s="257">
        <v>40000</v>
      </c>
      <c r="J4343" s="261">
        <v>1</v>
      </c>
      <c r="M4343" s="257">
        <v>40000</v>
      </c>
      <c r="P4343" s="293" t="s">
        <v>5918</v>
      </c>
    </row>
    <row r="4344" spans="1:16" hidden="1">
      <c r="A4344" s="58">
        <v>4345</v>
      </c>
      <c r="B4344" s="58">
        <v>122</v>
      </c>
      <c r="C4344" s="256">
        <v>46197</v>
      </c>
      <c r="D4344" s="282" t="s">
        <v>1370</v>
      </c>
      <c r="E4344" s="261" t="str">
        <f>_xlfn.XLOOKUP(D4344,거래처!B:B,거래처!D:D," ")</f>
        <v>177-01-03420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4669</v>
      </c>
    </row>
    <row r="4345" spans="1:16" hidden="1">
      <c r="A4345" s="58">
        <v>4346</v>
      </c>
      <c r="B4345" s="58">
        <v>101</v>
      </c>
      <c r="C4345" s="256">
        <v>46197</v>
      </c>
      <c r="D4345" s="282" t="s">
        <v>1769</v>
      </c>
      <c r="E4345" s="261" t="str">
        <f>_xlfn.XLOOKUP(D4345,거래처!B:B,거래처!D:D," ")</f>
        <v>861-88-00742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 hidden="1">
      <c r="A4346" s="58">
        <v>4347</v>
      </c>
      <c r="B4346" s="58">
        <v>269</v>
      </c>
      <c r="C4346" s="256">
        <v>46197</v>
      </c>
      <c r="D4346" s="282" t="s">
        <v>5929</v>
      </c>
      <c r="E4346" s="261">
        <f>_xlfn.XLOOKUP(D4346,거래처!B:B,거래처!D:D," ")</f>
        <v>0</v>
      </c>
      <c r="G4346" s="282" t="s">
        <v>5930</v>
      </c>
      <c r="H4346" s="261" t="s">
        <v>5979</v>
      </c>
      <c r="I4346" s="257">
        <v>2000000</v>
      </c>
      <c r="J4346" s="261">
        <v>1</v>
      </c>
      <c r="M4346" s="257">
        <v>2000000</v>
      </c>
      <c r="O4346" s="257" t="s">
        <v>5932</v>
      </c>
    </row>
    <row r="4347" spans="1:16" hidden="1">
      <c r="A4347" s="58">
        <v>4348</v>
      </c>
      <c r="C4347" s="256">
        <v>46197</v>
      </c>
      <c r="D4347" s="282" t="s">
        <v>5929</v>
      </c>
      <c r="E4347" s="261">
        <f>_xlfn.XLOOKUP(D4347,거래처!B:B,거래처!D:D," ")</f>
        <v>0</v>
      </c>
      <c r="G4347" s="282" t="s">
        <v>5934</v>
      </c>
      <c r="N4347" s="257">
        <v>-2000000</v>
      </c>
    </row>
    <row r="4348" spans="1:16" hidden="1">
      <c r="A4348" s="58">
        <v>4349</v>
      </c>
      <c r="C4348" s="256">
        <v>46196</v>
      </c>
      <c r="D4348" s="282" t="s">
        <v>981</v>
      </c>
      <c r="E4348" s="261" t="str">
        <f>_xlfn.XLOOKUP(D4348,거래처!B:B,거래처!D:D," ")</f>
        <v>138-01-48780</v>
      </c>
      <c r="G4348" s="282" t="s">
        <v>3948</v>
      </c>
      <c r="N4348" s="257">
        <v>-715000</v>
      </c>
    </row>
    <row r="4349" spans="1:16" hidden="1">
      <c r="A4349" s="58">
        <v>4350</v>
      </c>
      <c r="C4349" s="256">
        <v>46196</v>
      </c>
      <c r="D4349" s="282" t="s">
        <v>1440</v>
      </c>
      <c r="E4349" s="261" t="str">
        <f>_xlfn.XLOOKUP(D4349,거래처!B:B,거래처!D:D," ")</f>
        <v>877-63-00588</v>
      </c>
      <c r="G4349" s="282" t="s">
        <v>1440</v>
      </c>
      <c r="N4349" s="257">
        <v>-150000</v>
      </c>
    </row>
    <row r="4350" spans="1:16" hidden="1">
      <c r="A4350" s="58">
        <v>4351</v>
      </c>
      <c r="C4350" s="256">
        <v>46196</v>
      </c>
      <c r="D4350" s="282" t="s">
        <v>5669</v>
      </c>
      <c r="E4350" s="261" t="str">
        <f>_xlfn.XLOOKUP(D4350,거래처!B:B,거래처!D:D," ")</f>
        <v>224-16-65556</v>
      </c>
      <c r="G4350" s="282" t="s">
        <v>5669</v>
      </c>
      <c r="N4350" s="257">
        <v>-3000000</v>
      </c>
    </row>
    <row r="4351" spans="1:16" hidden="1">
      <c r="A4351" s="58">
        <v>4352</v>
      </c>
      <c r="C4351" s="256">
        <v>46197</v>
      </c>
      <c r="D4351" s="282" t="s">
        <v>981</v>
      </c>
      <c r="E4351" s="261" t="str">
        <f>_xlfn.XLOOKUP(D4351,거래처!B:B,거래처!D:D," ")</f>
        <v>138-01-48780</v>
      </c>
      <c r="G4351" s="282" t="s">
        <v>981</v>
      </c>
      <c r="N4351" s="257">
        <v>-1430000</v>
      </c>
    </row>
    <row r="4352" spans="1:16" hidden="1">
      <c r="A4352" s="58">
        <v>4353</v>
      </c>
      <c r="B4352" s="58">
        <v>13</v>
      </c>
      <c r="C4352" s="256">
        <v>46198</v>
      </c>
      <c r="D4352" s="282" t="s">
        <v>5935</v>
      </c>
      <c r="E4352" s="261">
        <f>_xlfn.XLOOKUP(D4352,거래처!B:B,거래처!D:D," ")</f>
        <v>0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5937</v>
      </c>
      <c r="P4352" s="282" t="s">
        <v>5938</v>
      </c>
    </row>
    <row r="4353" spans="1:17" hidden="1">
      <c r="A4353" s="58">
        <v>4354</v>
      </c>
      <c r="B4353" s="58">
        <v>13</v>
      </c>
      <c r="C4353" s="256">
        <v>46198</v>
      </c>
      <c r="D4353" s="282" t="s">
        <v>5935</v>
      </c>
      <c r="E4353" s="261">
        <f>_xlfn.XLOOKUP(D4353,거래처!B:B,거래처!D:D," ")</f>
        <v>0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5940</v>
      </c>
      <c r="P4353" s="282" t="s">
        <v>4495</v>
      </c>
    </row>
    <row r="4354" spans="1:17" hidden="1">
      <c r="A4354" s="58">
        <v>4355</v>
      </c>
      <c r="B4354" s="58">
        <v>93</v>
      </c>
      <c r="C4354" s="256">
        <v>46198</v>
      </c>
      <c r="D4354" s="282" t="s">
        <v>5935</v>
      </c>
      <c r="E4354" s="261">
        <f>_xlfn.XLOOKUP(D4354,거래처!B:B,거래처!D:D," ")</f>
        <v>0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5940</v>
      </c>
      <c r="O4354" s="257" t="s">
        <v>4495</v>
      </c>
    </row>
    <row r="4355" spans="1:17" hidden="1">
      <c r="A4355" s="58">
        <v>4356</v>
      </c>
      <c r="B4355" s="58">
        <v>77</v>
      </c>
      <c r="C4355" s="256">
        <v>46198</v>
      </c>
      <c r="D4355" s="282" t="s">
        <v>1569</v>
      </c>
      <c r="E4355" s="261" t="str">
        <f>_xlfn.XLOOKUP(D4355,거래처!B:B,거래처!D:D," ")</f>
        <v>312-13-58007</v>
      </c>
      <c r="F4355" s="284" t="s">
        <v>4654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 hidden="1">
      <c r="A4356" s="58">
        <v>4357</v>
      </c>
      <c r="B4356" s="58">
        <v>12</v>
      </c>
      <c r="C4356" s="256">
        <v>46198</v>
      </c>
      <c r="D4356" s="282" t="s">
        <v>4682</v>
      </c>
      <c r="E4356" s="261" t="str">
        <f>_xlfn.XLOOKUP(D4356,거래처!B:B,거래처!D:D," ")</f>
        <v>309-30-84660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5943</v>
      </c>
    </row>
    <row r="4357" spans="1:17" hidden="1">
      <c r="A4357" s="58">
        <v>4358</v>
      </c>
      <c r="B4357" s="58">
        <v>90</v>
      </c>
      <c r="C4357" s="256">
        <v>46198</v>
      </c>
      <c r="D4357" s="282" t="s">
        <v>2096</v>
      </c>
      <c r="E4357" s="261" t="str">
        <f>_xlfn.XLOOKUP(D4357,거래처!B:B,거래처!D:D," ")</f>
        <v>455-19-00065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 hidden="1">
      <c r="A4358" s="58">
        <v>4359</v>
      </c>
      <c r="B4358" s="58">
        <v>45</v>
      </c>
      <c r="C4358" s="256">
        <v>46198</v>
      </c>
      <c r="D4358" s="282" t="s">
        <v>1557</v>
      </c>
      <c r="E4358" s="261" t="str">
        <f>_xlfn.XLOOKUP(D4358,거래처!B:B,거래처!D:D," ")</f>
        <v>122-01-63748</v>
      </c>
      <c r="G4358" s="282" t="s">
        <v>5946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</row>
    <row r="4359" spans="1:17" hidden="1">
      <c r="A4359" s="58">
        <v>4360</v>
      </c>
      <c r="B4359" s="58">
        <v>90</v>
      </c>
      <c r="C4359" s="256">
        <v>46198</v>
      </c>
      <c r="D4359" s="282" t="s">
        <v>3875</v>
      </c>
      <c r="E4359" s="261" t="str">
        <f>_xlfn.XLOOKUP(D4359,거래처!B:B,거래처!D:D," ")</f>
        <v>472-15-00422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 hidden="1">
      <c r="A4360" s="58">
        <v>4361</v>
      </c>
      <c r="B4360" s="58">
        <v>94</v>
      </c>
      <c r="C4360" s="256">
        <v>46198</v>
      </c>
      <c r="D4360" s="282" t="s">
        <v>3072</v>
      </c>
      <c r="E4360" s="261" t="str">
        <f>_xlfn.XLOOKUP(D4360,거래처!B:B,거래처!D:D," ")</f>
        <v>402-16-96829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 hidden="1">
      <c r="A4361" s="58">
        <v>4362</v>
      </c>
      <c r="B4361" s="58">
        <v>96</v>
      </c>
      <c r="C4361" s="256">
        <v>46198</v>
      </c>
      <c r="D4361" s="282" t="s">
        <v>3072</v>
      </c>
      <c r="E4361" s="261" t="str">
        <f>_xlfn.XLOOKUP(D4361,거래처!B:B,거래처!D:D," ")</f>
        <v>402-16-96829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 hidden="1">
      <c r="A4362" s="58">
        <v>4363</v>
      </c>
      <c r="B4362" s="58">
        <v>49</v>
      </c>
      <c r="C4362" s="256">
        <v>46198</v>
      </c>
      <c r="D4362" s="282" t="s">
        <v>3072</v>
      </c>
      <c r="E4362" s="261" t="str">
        <f>_xlfn.XLOOKUP(D4362,거래처!B:B,거래처!D:D," ")</f>
        <v>402-16-96829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 hidden="1">
      <c r="A4363" s="58">
        <v>4364</v>
      </c>
      <c r="B4363" s="58">
        <v>174</v>
      </c>
      <c r="C4363" s="256">
        <v>46198</v>
      </c>
      <c r="D4363" s="282" t="s">
        <v>3072</v>
      </c>
      <c r="E4363" s="261" t="str">
        <f>_xlfn.XLOOKUP(D4363,거래처!B:B,거래처!D:D," ")</f>
        <v>402-16-96829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 hidden="1">
      <c r="A4364" s="58">
        <v>4365</v>
      </c>
      <c r="B4364" s="58">
        <v>175</v>
      </c>
      <c r="C4364" s="256">
        <v>46198</v>
      </c>
      <c r="D4364" s="282" t="s">
        <v>3072</v>
      </c>
      <c r="E4364" s="261" t="str">
        <f>_xlfn.XLOOKUP(D4364,거래처!B:B,거래처!D:D," ")</f>
        <v>402-16-96829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4900</v>
      </c>
    </row>
    <row r="4365" spans="1:17" hidden="1">
      <c r="A4365" s="58">
        <v>4366</v>
      </c>
      <c r="B4365" s="58">
        <v>166</v>
      </c>
      <c r="C4365" s="256">
        <v>46198</v>
      </c>
      <c r="D4365" s="282" t="s">
        <v>3867</v>
      </c>
      <c r="E4365" s="261" t="str">
        <f>_xlfn.XLOOKUP(D4365,거래처!B:B,거래처!D:D," ")</f>
        <v>653-74-00182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 hidden="1">
      <c r="A4366" s="58">
        <v>4367</v>
      </c>
      <c r="C4366" s="256">
        <v>46198</v>
      </c>
      <c r="D4366" s="282" t="s">
        <v>3867</v>
      </c>
      <c r="E4366" s="261" t="str">
        <f>_xlfn.XLOOKUP(D4366,거래처!B:B,거래처!D:D," ")</f>
        <v>653-74-00182</v>
      </c>
      <c r="G4366" s="282" t="s">
        <v>3867</v>
      </c>
      <c r="N4366" s="257">
        <v>-1700000</v>
      </c>
    </row>
    <row r="4367" spans="1:17" hidden="1">
      <c r="A4367" s="58">
        <v>4368</v>
      </c>
      <c r="C4367" s="256">
        <v>46198</v>
      </c>
      <c r="D4367" s="282" t="s">
        <v>2096</v>
      </c>
      <c r="E4367" s="261" t="str">
        <f>_xlfn.XLOOKUP(D4367,거래처!B:B,거래처!D:D," ")</f>
        <v>455-19-00065</v>
      </c>
      <c r="G4367" s="282" t="s">
        <v>2096</v>
      </c>
      <c r="N4367" s="257">
        <v>-150000</v>
      </c>
    </row>
    <row r="4368" spans="1:17" hidden="1">
      <c r="A4368" s="58">
        <v>4369</v>
      </c>
      <c r="C4368" s="256">
        <v>46198</v>
      </c>
      <c r="D4368" s="282" t="s">
        <v>5935</v>
      </c>
      <c r="E4368" s="261">
        <f>_xlfn.XLOOKUP(D4368,거래처!B:B,거래처!D:D," ")</f>
        <v>0</v>
      </c>
      <c r="G4368" s="282" t="s">
        <v>5935</v>
      </c>
      <c r="N4368" s="257">
        <v>-2420000</v>
      </c>
    </row>
    <row r="4369" spans="1:16" hidden="1">
      <c r="A4369" s="58">
        <v>4370</v>
      </c>
      <c r="C4369" s="256">
        <v>46198</v>
      </c>
      <c r="D4369" s="282" t="s">
        <v>2799</v>
      </c>
      <c r="E4369" s="261" t="str">
        <f>_xlfn.XLOOKUP(D4369,거래처!B:B,거래처!D:D," ")</f>
        <v>140-06-64605</v>
      </c>
      <c r="G4369" s="282" t="s">
        <v>2799</v>
      </c>
      <c r="N4369" s="257">
        <v>-1200000</v>
      </c>
    </row>
    <row r="4370" spans="1:16" hidden="1">
      <c r="A4370" s="58">
        <v>4371</v>
      </c>
      <c r="B4370" s="58">
        <v>11</v>
      </c>
      <c r="C4370" s="256">
        <v>46199</v>
      </c>
      <c r="D4370" s="282" t="s">
        <v>3871</v>
      </c>
      <c r="E4370" s="261" t="str">
        <f>_xlfn.XLOOKUP(D4370,거래처!B:B,거래처!D:D," ")</f>
        <v>411-08-87601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5954</v>
      </c>
    </row>
    <row r="4371" spans="1:16" hidden="1">
      <c r="A4371" s="58">
        <v>4372</v>
      </c>
      <c r="B4371" s="58">
        <v>13</v>
      </c>
      <c r="C4371" s="256">
        <v>46199</v>
      </c>
      <c r="D4371" s="282" t="s">
        <v>2675</v>
      </c>
      <c r="E4371" s="261" t="str">
        <f>_xlfn.XLOOKUP(D4371,거래처!B:B,거래처!D:D," ")</f>
        <v>204-09-46300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 hidden="1">
      <c r="A4372" s="58">
        <v>4373</v>
      </c>
      <c r="B4372" s="58">
        <v>159</v>
      </c>
      <c r="C4372" s="256">
        <v>46199</v>
      </c>
      <c r="D4372" s="282" t="s">
        <v>1010</v>
      </c>
      <c r="E4372" s="261" t="str">
        <f>_xlfn.XLOOKUP(D4372,거래처!B:B,거래처!D:D," ")</f>
        <v>488-12-01084</v>
      </c>
      <c r="G4372" s="282" t="s">
        <v>4815</v>
      </c>
      <c r="H4372" s="261" t="s">
        <v>4816</v>
      </c>
      <c r="I4372" s="257">
        <v>180000</v>
      </c>
      <c r="J4372" s="261">
        <v>1</v>
      </c>
      <c r="M4372" s="257">
        <v>180000</v>
      </c>
    </row>
    <row r="4373" spans="1:16" hidden="1">
      <c r="A4373" s="58">
        <v>4374</v>
      </c>
      <c r="B4373" s="58">
        <v>94</v>
      </c>
      <c r="C4373" s="256">
        <v>46199</v>
      </c>
      <c r="D4373" s="282" t="s">
        <v>1569</v>
      </c>
      <c r="E4373" s="261" t="str">
        <f>_xlfn.XLOOKUP(D4373,거래처!B:B,거래처!D:D," ")</f>
        <v>312-13-58007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 hidden="1">
      <c r="A4374" s="58">
        <v>4375</v>
      </c>
      <c r="B4374" s="58">
        <v>96</v>
      </c>
      <c r="C4374" s="256">
        <v>46199</v>
      </c>
      <c r="D4374" s="282" t="s">
        <v>1569</v>
      </c>
      <c r="E4374" s="261" t="str">
        <f>_xlfn.XLOOKUP(D4374,거래처!B:B,거래처!D:D," ")</f>
        <v>312-13-58007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 hidden="1">
      <c r="A4375" s="58">
        <v>4376</v>
      </c>
      <c r="B4375" s="58">
        <v>49</v>
      </c>
      <c r="C4375" s="256">
        <v>46199</v>
      </c>
      <c r="D4375" s="282" t="s">
        <v>1569</v>
      </c>
      <c r="E4375" s="261" t="str">
        <f>_xlfn.XLOOKUP(D4375,거래처!B:B,거래처!D:D," ")</f>
        <v>312-13-58007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 hidden="1">
      <c r="A4376" s="58">
        <v>4377</v>
      </c>
      <c r="B4376" s="58">
        <v>174</v>
      </c>
      <c r="C4376" s="256">
        <v>46199</v>
      </c>
      <c r="D4376" s="282" t="s">
        <v>1569</v>
      </c>
      <c r="E4376" s="261" t="str">
        <f>_xlfn.XLOOKUP(D4376,거래처!B:B,거래처!D:D," ")</f>
        <v>312-13-58007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 hidden="1">
      <c r="A4377" s="58">
        <v>4378</v>
      </c>
      <c r="B4377" s="58">
        <v>271</v>
      </c>
      <c r="C4377" s="256">
        <v>46199</v>
      </c>
      <c r="D4377" s="282" t="s">
        <v>3778</v>
      </c>
      <c r="E4377" s="261" t="str">
        <f>_xlfn.XLOOKUP(D4377,거래처!B:B,거래처!D:D," ")</f>
        <v>610-40-15252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5959</v>
      </c>
    </row>
    <row r="4378" spans="1:16" hidden="1">
      <c r="A4378" s="58">
        <v>4379</v>
      </c>
      <c r="B4378" s="58">
        <v>272</v>
      </c>
      <c r="C4378" s="256">
        <v>46199</v>
      </c>
      <c r="D4378" s="282" t="s">
        <v>1465</v>
      </c>
      <c r="E4378" s="261" t="str">
        <f>_xlfn.XLOOKUP(D4378,거래처!B:B,거래처!D:D," ")</f>
        <v>502-24-19452</v>
      </c>
      <c r="G4378" s="282" t="s">
        <v>5961</v>
      </c>
      <c r="I4378" s="257">
        <v>500000</v>
      </c>
      <c r="J4378" s="261">
        <v>1</v>
      </c>
      <c r="M4378" s="257">
        <v>500000</v>
      </c>
      <c r="O4378" s="257" t="s">
        <v>5919</v>
      </c>
    </row>
    <row r="4379" spans="1:16" hidden="1">
      <c r="A4379" s="58">
        <v>4380</v>
      </c>
      <c r="B4379" s="58">
        <v>273</v>
      </c>
      <c r="C4379" s="256">
        <v>46199</v>
      </c>
      <c r="D4379" s="282" t="s">
        <v>1525</v>
      </c>
      <c r="E4379" s="261" t="str">
        <f>_xlfn.XLOOKUP(D4379,거래처!B:B,거래처!D:D," ")</f>
        <v>196-87-02353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5964</v>
      </c>
    </row>
    <row r="4380" spans="1:16" hidden="1">
      <c r="A4380" s="58">
        <v>4381</v>
      </c>
      <c r="C4380" s="256">
        <v>46199</v>
      </c>
      <c r="D4380" s="282" t="s">
        <v>1465</v>
      </c>
      <c r="E4380" s="261" t="str">
        <f>_xlfn.XLOOKUP(D4380,거래처!B:B,거래처!D:D," ")</f>
        <v>502-24-19452</v>
      </c>
      <c r="G4380" s="282" t="s">
        <v>4587</v>
      </c>
      <c r="N4380" s="257">
        <v>-4840000</v>
      </c>
    </row>
    <row r="4381" spans="1:16" hidden="1">
      <c r="A4381" s="58">
        <v>4382</v>
      </c>
      <c r="C4381" s="256">
        <v>46199</v>
      </c>
      <c r="D4381" s="282" t="s">
        <v>3778</v>
      </c>
      <c r="E4381" s="261" t="str">
        <f>_xlfn.XLOOKUP(D4381,거래처!B:B,거래처!D:D," ")</f>
        <v>610-40-15252</v>
      </c>
      <c r="G4381" s="282" t="s">
        <v>3778</v>
      </c>
      <c r="N4381" s="257">
        <v>-1320000</v>
      </c>
    </row>
    <row r="4382" spans="1:16" hidden="1">
      <c r="A4382" s="58">
        <v>4383</v>
      </c>
      <c r="C4382" s="256">
        <v>46199</v>
      </c>
      <c r="D4382" s="282" t="s">
        <v>1557</v>
      </c>
      <c r="E4382" s="261" t="str">
        <f>_xlfn.XLOOKUP(D4382,거래처!B:B,거래처!D:D," ")</f>
        <v>122-01-63748</v>
      </c>
      <c r="G4382" s="282" t="s">
        <v>1557</v>
      </c>
      <c r="N4382" s="257">
        <v>-110000</v>
      </c>
    </row>
    <row r="4383" spans="1:16" hidden="1">
      <c r="A4383" s="58">
        <v>4384</v>
      </c>
      <c r="C4383" s="256">
        <v>46199</v>
      </c>
      <c r="D4383" s="282" t="s">
        <v>2093</v>
      </c>
      <c r="E4383" s="261" t="str">
        <f>_xlfn.XLOOKUP(D4383,거래처!B:B,거래처!D:D," ")</f>
        <v>562-03-01527</v>
      </c>
      <c r="G4383" s="282" t="s">
        <v>3952</v>
      </c>
      <c r="N4383" s="257">
        <v>-1430000</v>
      </c>
    </row>
    <row r="4384" spans="1:16" hidden="1">
      <c r="A4384" s="58">
        <v>4385</v>
      </c>
      <c r="C4384" s="256">
        <v>46199</v>
      </c>
      <c r="D4384" s="282" t="s">
        <v>1569</v>
      </c>
      <c r="E4384" s="261" t="str">
        <f>_xlfn.XLOOKUP(D4384,거래처!B:B,거래처!D:D," ")</f>
        <v>312-13-58007</v>
      </c>
      <c r="G4384" s="282" t="s">
        <v>5971</v>
      </c>
      <c r="N4384" s="257">
        <v>-1000000</v>
      </c>
    </row>
    <row r="4385" spans="1:14" hidden="1">
      <c r="A4385" s="58">
        <v>4386</v>
      </c>
      <c r="C4385" s="256">
        <v>46199</v>
      </c>
      <c r="D4385" s="282" t="s">
        <v>1465</v>
      </c>
      <c r="E4385" s="261" t="str">
        <f>_xlfn.XLOOKUP(D4385,거래처!B:B,거래처!D:D," ")</f>
        <v>502-24-19452</v>
      </c>
      <c r="G4385" s="282" t="s">
        <v>1465</v>
      </c>
      <c r="N4385" s="257">
        <v>-500000</v>
      </c>
    </row>
    <row r="4386" spans="1:14" hidden="1">
      <c r="A4386" s="58">
        <v>4387</v>
      </c>
      <c r="C4386" s="256">
        <v>46199</v>
      </c>
      <c r="D4386" s="282" t="s">
        <v>1849</v>
      </c>
      <c r="E4386" s="261" t="str">
        <f>_xlfn.XLOOKUP(D4386,거래처!B:B,거래처!D:D," ")</f>
        <v>894-39-00502</v>
      </c>
      <c r="G4386" s="282" t="s">
        <v>1849</v>
      </c>
      <c r="N4386" s="257">
        <v>-2400000</v>
      </c>
    </row>
    <row r="4387" spans="1:14" hidden="1">
      <c r="A4387" s="58">
        <v>4388</v>
      </c>
      <c r="B4387" s="58">
        <v>129</v>
      </c>
      <c r="C4387" s="256">
        <v>46200</v>
      </c>
      <c r="D4387" s="282" t="s">
        <v>3866</v>
      </c>
      <c r="E4387" s="261" t="str">
        <f>_xlfn.XLOOKUP(D4387,거래처!B:B,거래처!D:D," ")</f>
        <v>119-38-01209</v>
      </c>
      <c r="G4387" s="282" t="s">
        <v>1615</v>
      </c>
      <c r="H4387" s="261" t="s">
        <v>5982</v>
      </c>
      <c r="I4387" s="257">
        <v>200000</v>
      </c>
      <c r="J4387" s="261">
        <v>1</v>
      </c>
      <c r="M4387" s="257">
        <v>200000</v>
      </c>
    </row>
    <row r="4388" spans="1:14" hidden="1">
      <c r="A4388" s="58">
        <v>4389</v>
      </c>
      <c r="B4388" s="58">
        <v>274</v>
      </c>
      <c r="C4388" s="256">
        <v>46200</v>
      </c>
      <c r="D4388" s="282" t="s">
        <v>1512</v>
      </c>
      <c r="E4388" s="261">
        <f>_xlfn.XLOOKUP(D4388,거래처!B:B,거래처!D:D," ")</f>
        <v>0</v>
      </c>
      <c r="G4388" s="282" t="s">
        <v>5985</v>
      </c>
      <c r="H4388" s="261" t="s">
        <v>2408</v>
      </c>
      <c r="I4388" s="257">
        <v>600000</v>
      </c>
      <c r="J4388" s="261">
        <v>1</v>
      </c>
      <c r="M4388" s="257">
        <v>600000</v>
      </c>
    </row>
  </sheetData>
  <autoFilter ref="A1:Q4388" xr:uid="{5A822D6F-A9DB-437B-9087-9A5E8AF0CADA}">
    <filterColumn colId="2">
      <filters>
        <dateGroupItem year="2026" month="3" dateTimeGrouping="month"/>
        <dateGroupItem year="2026" month="4" dateTimeGrouping="month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46202</v>
      </c>
      <c r="B3" s="227" t="s">
        <v>1112</v>
      </c>
      <c r="C3" s="278">
        <f>SUMIF($B:$B,A3,K:K)</f>
        <v>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146360500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146360500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4390</v>
      </c>
      <c r="B9" s="94">
        <v>46200</v>
      </c>
      <c r="C9" s="85" t="s">
        <v>1450</v>
      </c>
      <c r="D9" s="111"/>
      <c r="E9" s="314" t="s">
        <v>5114</v>
      </c>
      <c r="F9" s="315"/>
      <c r="G9" s="85">
        <v>850000</v>
      </c>
      <c r="H9" s="316">
        <v>1</v>
      </c>
      <c r="K9" s="78">
        <v>850000</v>
      </c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5620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5508</v>
      </c>
      <c r="F14" s="315" t="s">
        <v>5509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4654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5636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4078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4787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5269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4103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4654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4654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5658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5659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3894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3898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4587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4769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5677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5669</v>
      </c>
      <c r="E74" s="320" t="s">
        <v>5269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5669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4654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5686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5687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5669</v>
      </c>
      <c r="E82" s="320" t="s">
        <v>5688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3965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5689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3871</v>
      </c>
      <c r="D91" s="112" t="s">
        <v>4654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4873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4654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4037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5694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5607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4281</v>
      </c>
      <c r="F113" s="78" t="s">
        <v>4516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5717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3871</v>
      </c>
      <c r="E120" s="320" t="s">
        <v>3871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5726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5658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4873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5745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4522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4063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3871</v>
      </c>
      <c r="D140" s="112" t="s">
        <v>4654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5766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4522</v>
      </c>
      <c r="E152" s="320" t="s">
        <v>1814</v>
      </c>
      <c r="F152" s="320" t="s">
        <v>4063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5780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3956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5787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4654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5100</v>
      </c>
      <c r="F162" s="320" t="s">
        <v>5792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J164" s="78">
        <v>120000</v>
      </c>
      <c r="K164" s="78">
        <v>1320000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J165" s="78">
        <v>35000</v>
      </c>
      <c r="K165" s="78">
        <v>385000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5796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3873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J172" s="78">
        <v>130000</v>
      </c>
      <c r="K172" s="78">
        <v>1430000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5806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3873</v>
      </c>
      <c r="E178" s="320" t="s">
        <v>3873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3858</v>
      </c>
      <c r="E182" s="320" t="s">
        <v>5816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3858</v>
      </c>
      <c r="E183" s="320" t="s">
        <v>3858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5820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3871</v>
      </c>
      <c r="E186" s="320" t="s">
        <v>3871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5827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3932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4682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5839</v>
      </c>
      <c r="F194" s="320" t="s">
        <v>5840</v>
      </c>
      <c r="H194" s="318">
        <v>1</v>
      </c>
    </row>
    <row r="195" spans="1:11" ht="18" customHeight="1">
      <c r="A195" s="319">
        <v>4276</v>
      </c>
      <c r="B195" s="93">
        <v>46190</v>
      </c>
      <c r="C195" s="83" t="s">
        <v>3856</v>
      </c>
      <c r="D195" s="112" t="s">
        <v>5842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3856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5142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5854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4682</v>
      </c>
      <c r="E209" s="320" t="s">
        <v>4682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4587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3856</v>
      </c>
      <c r="E213" s="320" t="s">
        <v>3856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5861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5862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3952</v>
      </c>
    </row>
    <row r="217" spans="1:11" ht="18" customHeight="1">
      <c r="A217" s="319">
        <v>4298</v>
      </c>
      <c r="B217" s="93">
        <v>46192</v>
      </c>
      <c r="C217" s="83" t="s">
        <v>5866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5866</v>
      </c>
      <c r="E218" s="320" t="s">
        <v>5866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4654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5669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5669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4306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4307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4308</v>
      </c>
      <c r="B227" s="93">
        <v>46195</v>
      </c>
      <c r="C227" s="83" t="s">
        <v>2675</v>
      </c>
      <c r="D227" s="112" t="s">
        <v>5887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4309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4310</v>
      </c>
      <c r="B229" s="93">
        <v>46195</v>
      </c>
      <c r="C229" s="83" t="s">
        <v>5278</v>
      </c>
      <c r="D229" s="112" t="s">
        <v>5607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4311</v>
      </c>
      <c r="B230" s="93">
        <v>46195</v>
      </c>
      <c r="C230" s="83" t="s">
        <v>5278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4312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4313</v>
      </c>
      <c r="B232" s="93">
        <v>46195</v>
      </c>
      <c r="C232" s="83" t="s">
        <v>1680</v>
      </c>
      <c r="E232" s="320" t="s">
        <v>5894</v>
      </c>
    </row>
    <row r="233" spans="1:11" ht="18" customHeight="1">
      <c r="A233" s="319">
        <v>4314</v>
      </c>
      <c r="B233" s="93">
        <v>46195</v>
      </c>
      <c r="C233" s="83" t="s">
        <v>1680</v>
      </c>
      <c r="E233" s="320" t="s">
        <v>5896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4315</v>
      </c>
      <c r="B234" s="93">
        <v>46195</v>
      </c>
      <c r="C234" s="83" t="s">
        <v>5884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4316</v>
      </c>
      <c r="B235" s="93">
        <v>46195</v>
      </c>
      <c r="C235" s="83" t="s">
        <v>1038</v>
      </c>
      <c r="D235" s="112" t="s">
        <v>5899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4317</v>
      </c>
      <c r="B236" s="93">
        <v>46195</v>
      </c>
      <c r="C236" s="83" t="s">
        <v>5884</v>
      </c>
      <c r="E236" s="320" t="s">
        <v>5884</v>
      </c>
    </row>
    <row r="237" spans="1:11" ht="18" customHeight="1">
      <c r="A237" s="319">
        <v>4318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4319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4320</v>
      </c>
      <c r="B239" s="93">
        <v>46195</v>
      </c>
      <c r="C239" s="83" t="s">
        <v>5278</v>
      </c>
      <c r="E239" s="320" t="s">
        <v>5278</v>
      </c>
    </row>
    <row r="240" spans="1:11" ht="18" customHeight="1">
      <c r="A240" s="319">
        <v>4323</v>
      </c>
      <c r="B240" s="93">
        <v>46196</v>
      </c>
      <c r="C240" s="83" t="s">
        <v>1465</v>
      </c>
      <c r="E240" s="320" t="s">
        <v>1184</v>
      </c>
      <c r="F240" s="320" t="s">
        <v>1185</v>
      </c>
      <c r="G240" s="85">
        <v>1300000</v>
      </c>
      <c r="H240" s="318">
        <v>1</v>
      </c>
      <c r="J240" s="78">
        <v>130000</v>
      </c>
      <c r="K240" s="78">
        <v>1430000</v>
      </c>
    </row>
    <row r="241" spans="1:11" ht="18" customHeight="1">
      <c r="A241" s="319">
        <v>4324</v>
      </c>
      <c r="B241" s="93">
        <v>46196</v>
      </c>
      <c r="C241" s="83" t="s">
        <v>981</v>
      </c>
      <c r="D241" s="112" t="s">
        <v>4654</v>
      </c>
      <c r="E241" s="320" t="s">
        <v>1701</v>
      </c>
      <c r="G241" s="85">
        <v>650000</v>
      </c>
      <c r="H241" s="318">
        <v>1</v>
      </c>
      <c r="J241" s="78">
        <v>65000</v>
      </c>
      <c r="K241" s="78">
        <v>715000</v>
      </c>
    </row>
    <row r="242" spans="1:11" ht="18" customHeight="1">
      <c r="A242" s="319">
        <v>4325</v>
      </c>
      <c r="B242" s="93">
        <v>46196</v>
      </c>
      <c r="C242" s="83" t="s">
        <v>1551</v>
      </c>
      <c r="E242" s="320" t="s">
        <v>1980</v>
      </c>
      <c r="G242" s="85">
        <v>80000</v>
      </c>
      <c r="H242" s="318">
        <v>1</v>
      </c>
      <c r="J242" s="78">
        <v>8000</v>
      </c>
      <c r="K242" s="78">
        <v>88000</v>
      </c>
    </row>
    <row r="243" spans="1:11" ht="18" customHeight="1">
      <c r="A243" s="319">
        <v>4326</v>
      </c>
      <c r="B243" s="93">
        <v>46196</v>
      </c>
      <c r="C243" s="83" t="s">
        <v>1551</v>
      </c>
      <c r="D243" s="112">
        <v>1087298441</v>
      </c>
      <c r="E243" s="320" t="s">
        <v>2351</v>
      </c>
      <c r="F243" s="320">
        <v>1087298441</v>
      </c>
      <c r="G243" s="85">
        <v>40000</v>
      </c>
      <c r="H243" s="318">
        <v>1</v>
      </c>
      <c r="J243" s="78">
        <v>4000</v>
      </c>
      <c r="K243" s="78">
        <v>44000</v>
      </c>
    </row>
    <row r="244" spans="1:11" ht="18" customHeight="1">
      <c r="A244" s="319">
        <v>4327</v>
      </c>
      <c r="B244" s="93">
        <v>46196</v>
      </c>
      <c r="C244" s="83" t="s">
        <v>1551</v>
      </c>
      <c r="D244" s="112" t="s">
        <v>1828</v>
      </c>
      <c r="E244" s="320" t="s">
        <v>1829</v>
      </c>
      <c r="F244" s="320" t="s">
        <v>1828</v>
      </c>
      <c r="G244" s="85">
        <v>15000</v>
      </c>
      <c r="H244" s="318">
        <v>1</v>
      </c>
      <c r="J244" s="78">
        <v>1500</v>
      </c>
      <c r="K244" s="78">
        <v>16500</v>
      </c>
    </row>
    <row r="245" spans="1:11" ht="18" customHeight="1">
      <c r="A245" s="319">
        <v>4328</v>
      </c>
      <c r="B245" s="93">
        <v>46196</v>
      </c>
      <c r="C245" s="83" t="s">
        <v>2799</v>
      </c>
      <c r="D245" s="112">
        <v>7205246673</v>
      </c>
      <c r="E245" s="320" t="s">
        <v>1182</v>
      </c>
      <c r="F245" s="320" t="s">
        <v>1710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4329</v>
      </c>
      <c r="B246" s="93">
        <v>46196</v>
      </c>
      <c r="C246" s="83" t="s">
        <v>5913</v>
      </c>
      <c r="D246" s="112" t="s">
        <v>5854</v>
      </c>
      <c r="E246" s="320" t="s">
        <v>2128</v>
      </c>
      <c r="F246" s="320" t="s">
        <v>1180</v>
      </c>
      <c r="G246" s="85">
        <v>1500000</v>
      </c>
      <c r="H246" s="318">
        <v>1</v>
      </c>
      <c r="J246" s="78">
        <v>150000</v>
      </c>
      <c r="K246" s="78">
        <v>1650000</v>
      </c>
    </row>
    <row r="247" spans="1:11" ht="18" customHeight="1">
      <c r="A247" s="319">
        <v>4330</v>
      </c>
      <c r="B247" s="93">
        <v>46196</v>
      </c>
      <c r="C247" s="83" t="s">
        <v>5913</v>
      </c>
      <c r="D247" s="112" t="s">
        <v>1760</v>
      </c>
      <c r="E247" s="320" t="s">
        <v>2129</v>
      </c>
      <c r="F247" s="320" t="s">
        <v>1760</v>
      </c>
      <c r="G247" s="85">
        <v>100000</v>
      </c>
      <c r="H247" s="318">
        <v>1</v>
      </c>
      <c r="J247" s="78">
        <v>10000</v>
      </c>
      <c r="K247" s="78">
        <v>110000</v>
      </c>
    </row>
    <row r="248" spans="1:11" ht="18" customHeight="1">
      <c r="A248" s="319">
        <v>4331</v>
      </c>
      <c r="B248" s="93">
        <v>46196</v>
      </c>
      <c r="C248" s="83" t="s">
        <v>1010</v>
      </c>
      <c r="E248" s="320" t="s">
        <v>1974</v>
      </c>
      <c r="F248" s="320" t="s">
        <v>1973</v>
      </c>
      <c r="G248" s="85">
        <v>550000</v>
      </c>
      <c r="H248" s="318">
        <v>1</v>
      </c>
      <c r="K248" s="78">
        <v>550000</v>
      </c>
    </row>
    <row r="249" spans="1:11" ht="18" customHeight="1">
      <c r="A249" s="319">
        <v>4332</v>
      </c>
      <c r="B249" s="93">
        <v>46196</v>
      </c>
      <c r="C249" s="83" t="s">
        <v>1010</v>
      </c>
      <c r="E249" s="320" t="s">
        <v>1717</v>
      </c>
      <c r="F249" s="320">
        <v>501220641</v>
      </c>
      <c r="H249" s="318">
        <v>1</v>
      </c>
    </row>
    <row r="250" spans="1:11" ht="18" customHeight="1">
      <c r="A250" s="319">
        <v>4333</v>
      </c>
      <c r="B250" s="93">
        <v>46196</v>
      </c>
      <c r="C250" s="83" t="s">
        <v>1010</v>
      </c>
      <c r="E250" s="320" t="s">
        <v>2729</v>
      </c>
      <c r="F250" s="320">
        <v>1094302066</v>
      </c>
      <c r="G250" s="85">
        <v>300000</v>
      </c>
      <c r="H250" s="318">
        <v>1</v>
      </c>
      <c r="K250" s="78">
        <v>300000</v>
      </c>
    </row>
    <row r="251" spans="1:11" ht="18" customHeight="1">
      <c r="A251" s="319">
        <v>4334</v>
      </c>
      <c r="B251" s="93">
        <v>46196</v>
      </c>
      <c r="C251" s="83" t="s">
        <v>1010</v>
      </c>
      <c r="D251" s="112" t="s">
        <v>2517</v>
      </c>
      <c r="E251" s="320" t="s">
        <v>2061</v>
      </c>
      <c r="F251" s="320" t="s">
        <v>2517</v>
      </c>
      <c r="G251" s="85">
        <v>65000</v>
      </c>
      <c r="H251" s="318">
        <v>1</v>
      </c>
      <c r="K251" s="78">
        <v>65000</v>
      </c>
    </row>
    <row r="252" spans="1:11" ht="18" customHeight="1">
      <c r="A252" s="319">
        <v>4335</v>
      </c>
      <c r="B252" s="93">
        <v>46196</v>
      </c>
      <c r="C252" s="83" t="s">
        <v>1010</v>
      </c>
      <c r="E252" s="320" t="s">
        <v>3530</v>
      </c>
      <c r="F252" s="320" t="s">
        <v>3529</v>
      </c>
      <c r="G252" s="85">
        <v>30000</v>
      </c>
      <c r="H252" s="318">
        <v>1</v>
      </c>
      <c r="K252" s="78">
        <v>30000</v>
      </c>
    </row>
    <row r="253" spans="1:11" ht="18" customHeight="1">
      <c r="A253" s="319">
        <v>4336</v>
      </c>
      <c r="B253" s="93">
        <v>46196</v>
      </c>
      <c r="C253" s="83" t="s">
        <v>5913</v>
      </c>
      <c r="E253" s="320" t="s">
        <v>5913</v>
      </c>
    </row>
    <row r="254" spans="1:11" ht="18" customHeight="1">
      <c r="A254" s="319">
        <v>4337</v>
      </c>
      <c r="B254" s="93">
        <v>46197</v>
      </c>
      <c r="C254" s="83" t="s">
        <v>1465</v>
      </c>
      <c r="D254" s="112">
        <v>7205502786</v>
      </c>
      <c r="E254" s="320" t="s">
        <v>1182</v>
      </c>
      <c r="F254" s="320" t="s">
        <v>1710</v>
      </c>
      <c r="G254" s="85">
        <v>1200000</v>
      </c>
      <c r="H254" s="318">
        <v>1</v>
      </c>
      <c r="J254" s="78">
        <v>120000</v>
      </c>
      <c r="K254" s="78">
        <v>1320000</v>
      </c>
    </row>
    <row r="255" spans="1:11" ht="18" customHeight="1">
      <c r="A255" s="319">
        <v>4338</v>
      </c>
      <c r="B255" s="93">
        <v>46197</v>
      </c>
      <c r="C255" s="83" t="s">
        <v>1465</v>
      </c>
      <c r="E255" s="320" t="s">
        <v>1467</v>
      </c>
      <c r="F255" s="320" t="s">
        <v>2613</v>
      </c>
      <c r="G255" s="85">
        <v>350000</v>
      </c>
      <c r="H255" s="318">
        <v>1</v>
      </c>
      <c r="J255" s="78">
        <v>35000</v>
      </c>
      <c r="K255" s="78">
        <v>385000</v>
      </c>
    </row>
    <row r="256" spans="1:11" ht="18" customHeight="1">
      <c r="A256" s="319">
        <v>4339</v>
      </c>
      <c r="B256" s="93">
        <v>46197</v>
      </c>
      <c r="C256" s="83" t="s">
        <v>1551</v>
      </c>
      <c r="E256" s="320" t="s">
        <v>4815</v>
      </c>
      <c r="F256" s="320" t="s">
        <v>4816</v>
      </c>
      <c r="G256" s="85">
        <v>180000</v>
      </c>
      <c r="H256" s="318">
        <v>1</v>
      </c>
      <c r="J256" s="78">
        <v>18000</v>
      </c>
      <c r="K256" s="78">
        <v>198000</v>
      </c>
    </row>
    <row r="257" spans="1:11" ht="18" customHeight="1">
      <c r="A257" s="319">
        <v>4340</v>
      </c>
      <c r="B257" s="93">
        <v>46197</v>
      </c>
      <c r="C257" s="83" t="s">
        <v>981</v>
      </c>
      <c r="E257" s="320" t="s">
        <v>1817</v>
      </c>
      <c r="F257" s="320" t="s">
        <v>5924</v>
      </c>
      <c r="G257" s="85">
        <v>1300000</v>
      </c>
      <c r="H257" s="318">
        <v>1</v>
      </c>
      <c r="J257" s="78">
        <v>130000</v>
      </c>
      <c r="K257" s="78">
        <v>1430000</v>
      </c>
    </row>
    <row r="258" spans="1:11" ht="18" customHeight="1">
      <c r="A258" s="319">
        <v>4341</v>
      </c>
      <c r="B258" s="93">
        <v>46197</v>
      </c>
      <c r="C258" s="83" t="s">
        <v>1370</v>
      </c>
      <c r="E258" s="320" t="s">
        <v>1506</v>
      </c>
      <c r="G258" s="85">
        <v>450000</v>
      </c>
      <c r="H258" s="318">
        <v>1</v>
      </c>
      <c r="K258" s="78">
        <v>450000</v>
      </c>
    </row>
    <row r="259" spans="1:11" ht="18" customHeight="1">
      <c r="A259" s="319">
        <v>4342</v>
      </c>
      <c r="B259" s="93">
        <v>46197</v>
      </c>
      <c r="C259" s="83" t="s">
        <v>1370</v>
      </c>
      <c r="E259" s="320" t="s">
        <v>1520</v>
      </c>
      <c r="F259" s="320">
        <v>24152333903</v>
      </c>
      <c r="G259" s="85">
        <v>50000</v>
      </c>
      <c r="H259" s="318">
        <v>1</v>
      </c>
      <c r="K259" s="78">
        <v>50000</v>
      </c>
    </row>
    <row r="260" spans="1:11" ht="18" customHeight="1">
      <c r="A260" s="319">
        <v>4343</v>
      </c>
      <c r="B260" s="93">
        <v>46197</v>
      </c>
      <c r="C260" s="83" t="s">
        <v>1370</v>
      </c>
      <c r="E260" s="320" t="s">
        <v>3894</v>
      </c>
      <c r="F260" s="320">
        <v>1068327224</v>
      </c>
      <c r="G260" s="85">
        <v>80000</v>
      </c>
      <c r="H260" s="318">
        <v>1</v>
      </c>
      <c r="K260" s="78">
        <v>80000</v>
      </c>
    </row>
    <row r="261" spans="1:11" ht="18" customHeight="1">
      <c r="A261" s="319">
        <v>4344</v>
      </c>
      <c r="B261" s="93">
        <v>46197</v>
      </c>
      <c r="C261" s="83" t="s">
        <v>1370</v>
      </c>
      <c r="E261" s="320" t="s">
        <v>5917</v>
      </c>
      <c r="G261" s="85">
        <v>40000</v>
      </c>
      <c r="H261" s="318">
        <v>1</v>
      </c>
      <c r="K261" s="78">
        <v>40000</v>
      </c>
    </row>
    <row r="262" spans="1:11" ht="18" customHeight="1">
      <c r="A262" s="319">
        <v>4345</v>
      </c>
      <c r="B262" s="93">
        <v>46197</v>
      </c>
      <c r="C262" s="83" t="s">
        <v>1370</v>
      </c>
      <c r="E262" s="320" t="s">
        <v>2040</v>
      </c>
      <c r="F262" s="320">
        <v>1068298046</v>
      </c>
      <c r="G262" s="85">
        <v>500000</v>
      </c>
      <c r="H262" s="318">
        <v>1</v>
      </c>
      <c r="K262" s="78">
        <v>500000</v>
      </c>
    </row>
    <row r="263" spans="1:11" ht="18" customHeight="1">
      <c r="A263" s="319">
        <v>4346</v>
      </c>
      <c r="B263" s="93">
        <v>46197</v>
      </c>
      <c r="C263" s="83" t="s">
        <v>1769</v>
      </c>
      <c r="E263" s="320" t="s">
        <v>1994</v>
      </c>
      <c r="F263" s="320" t="s">
        <v>3509</v>
      </c>
      <c r="G263" s="85">
        <v>800000</v>
      </c>
      <c r="H263" s="318">
        <v>1</v>
      </c>
      <c r="J263" s="78">
        <v>80000</v>
      </c>
      <c r="K263" s="78">
        <v>880000</v>
      </c>
    </row>
    <row r="264" spans="1:11" ht="18" customHeight="1">
      <c r="A264" s="319">
        <v>4347</v>
      </c>
      <c r="B264" s="93">
        <v>46197</v>
      </c>
      <c r="C264" s="83" t="s">
        <v>5929</v>
      </c>
      <c r="E264" s="320" t="s">
        <v>5930</v>
      </c>
      <c r="F264" s="320" t="s">
        <v>5931</v>
      </c>
      <c r="G264" s="85">
        <v>2000000</v>
      </c>
      <c r="H264" s="318">
        <v>1</v>
      </c>
      <c r="K264" s="78">
        <v>2000000</v>
      </c>
    </row>
    <row r="265" spans="1:11" ht="18" customHeight="1">
      <c r="A265" s="319">
        <v>4348</v>
      </c>
      <c r="B265" s="93">
        <v>46197</v>
      </c>
      <c r="C265" s="83" t="s">
        <v>5929</v>
      </c>
      <c r="E265" s="320" t="s">
        <v>5934</v>
      </c>
    </row>
    <row r="266" spans="1:11" ht="18" customHeight="1">
      <c r="A266" s="319">
        <v>4349</v>
      </c>
      <c r="B266" s="93">
        <v>46196</v>
      </c>
      <c r="C266" s="83" t="s">
        <v>981</v>
      </c>
      <c r="E266" s="320" t="s">
        <v>3948</v>
      </c>
    </row>
    <row r="267" spans="1:11" ht="18" customHeight="1">
      <c r="A267" s="319">
        <v>4350</v>
      </c>
      <c r="B267" s="93">
        <v>46196</v>
      </c>
      <c r="C267" s="83" t="s">
        <v>1440</v>
      </c>
      <c r="E267" s="320" t="s">
        <v>1440</v>
      </c>
    </row>
    <row r="268" spans="1:11" ht="18" customHeight="1">
      <c r="A268" s="319">
        <v>4351</v>
      </c>
      <c r="B268" s="93">
        <v>46196</v>
      </c>
      <c r="C268" s="83" t="s">
        <v>5669</v>
      </c>
      <c r="E268" s="320" t="s">
        <v>5669</v>
      </c>
    </row>
    <row r="269" spans="1:11" ht="18" customHeight="1">
      <c r="A269" s="319">
        <v>4352</v>
      </c>
      <c r="B269" s="93">
        <v>46197</v>
      </c>
      <c r="C269" s="83" t="s">
        <v>981</v>
      </c>
      <c r="E269" s="320" t="s">
        <v>981</v>
      </c>
    </row>
    <row r="270" spans="1:11" ht="18" customHeight="1">
      <c r="A270" s="319">
        <v>4353</v>
      </c>
      <c r="B270" s="93">
        <v>46198</v>
      </c>
      <c r="C270" s="83" t="s">
        <v>5935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4354</v>
      </c>
      <c r="B271" s="93">
        <v>46198</v>
      </c>
      <c r="C271" s="83" t="s">
        <v>5935</v>
      </c>
      <c r="D271" s="112">
        <v>7205502786</v>
      </c>
      <c r="E271" s="320" t="s">
        <v>1182</v>
      </c>
      <c r="F271" s="320" t="s">
        <v>1710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4355</v>
      </c>
      <c r="B272" s="93">
        <v>46198</v>
      </c>
      <c r="C272" s="83" t="s">
        <v>5935</v>
      </c>
      <c r="E272" s="320" t="s">
        <v>1490</v>
      </c>
      <c r="G272" s="85">
        <v>20000</v>
      </c>
      <c r="H272" s="318">
        <v>1</v>
      </c>
      <c r="K272" s="78">
        <v>20000</v>
      </c>
    </row>
    <row r="273" spans="1:11" ht="18" customHeight="1">
      <c r="A273" s="319">
        <v>4356</v>
      </c>
      <c r="B273" s="93">
        <v>46198</v>
      </c>
      <c r="C273" s="83" t="s">
        <v>1569</v>
      </c>
      <c r="D273" s="112" t="s">
        <v>4654</v>
      </c>
      <c r="E273" s="320" t="s">
        <v>1701</v>
      </c>
      <c r="G273" s="85">
        <v>1000000</v>
      </c>
      <c r="H273" s="318">
        <v>1</v>
      </c>
      <c r="K273" s="78">
        <v>1000000</v>
      </c>
    </row>
    <row r="274" spans="1:11" ht="18" customHeight="1">
      <c r="A274" s="319">
        <v>4357</v>
      </c>
      <c r="B274" s="93">
        <v>46198</v>
      </c>
      <c r="C274" s="83" t="s">
        <v>4682</v>
      </c>
      <c r="D274" s="112">
        <v>7205246673</v>
      </c>
      <c r="E274" s="320" t="s">
        <v>1182</v>
      </c>
      <c r="F274" s="320" t="s">
        <v>1710</v>
      </c>
      <c r="G274" s="85">
        <v>1200000</v>
      </c>
      <c r="H274" s="318">
        <v>1</v>
      </c>
      <c r="J274" s="78">
        <v>120000</v>
      </c>
      <c r="K274" s="78">
        <v>1320000</v>
      </c>
    </row>
    <row r="275" spans="1:11" ht="18" customHeight="1">
      <c r="A275" s="319">
        <v>4358</v>
      </c>
      <c r="B275" s="93">
        <v>46198</v>
      </c>
      <c r="C275" s="83" t="s">
        <v>2096</v>
      </c>
      <c r="E275" s="320" t="s">
        <v>1675</v>
      </c>
      <c r="F275" s="320">
        <v>27107593440</v>
      </c>
      <c r="G275" s="85">
        <v>150000</v>
      </c>
      <c r="H275" s="318">
        <v>1</v>
      </c>
      <c r="K275" s="78">
        <v>150000</v>
      </c>
    </row>
    <row r="276" spans="1:11" ht="18" customHeight="1">
      <c r="A276" s="319">
        <v>4359</v>
      </c>
      <c r="B276" s="93">
        <v>46198</v>
      </c>
      <c r="C276" s="83" t="s">
        <v>1557</v>
      </c>
      <c r="E276" s="320" t="s">
        <v>5946</v>
      </c>
      <c r="F276" s="320" t="s">
        <v>4236</v>
      </c>
      <c r="G276" s="85">
        <v>100000</v>
      </c>
      <c r="H276" s="318">
        <v>1</v>
      </c>
      <c r="J276" s="78">
        <v>10000</v>
      </c>
      <c r="K276" s="78">
        <v>110000</v>
      </c>
    </row>
    <row r="277" spans="1:11" ht="18" customHeight="1">
      <c r="A277" s="319">
        <v>4360</v>
      </c>
      <c r="B277" s="93">
        <v>46198</v>
      </c>
      <c r="C277" s="83" t="s">
        <v>3875</v>
      </c>
      <c r="E277" s="320" t="s">
        <v>1675</v>
      </c>
      <c r="F277" s="320">
        <v>27107593440</v>
      </c>
      <c r="G277" s="85">
        <v>150000</v>
      </c>
      <c r="H277" s="318">
        <v>1</v>
      </c>
      <c r="K277" s="78">
        <v>150000</v>
      </c>
    </row>
    <row r="278" spans="1:11" ht="18" customHeight="1">
      <c r="A278" s="319">
        <v>4361</v>
      </c>
      <c r="B278" s="93">
        <v>46198</v>
      </c>
      <c r="C278" s="83" t="s">
        <v>3072</v>
      </c>
      <c r="E278" s="320" t="s">
        <v>2135</v>
      </c>
      <c r="F278" s="320" t="s">
        <v>1186</v>
      </c>
      <c r="G278" s="85">
        <v>630000</v>
      </c>
      <c r="H278" s="318">
        <v>1</v>
      </c>
      <c r="K278" s="78">
        <v>630000</v>
      </c>
    </row>
    <row r="279" spans="1:11" ht="18" customHeight="1">
      <c r="A279" s="319">
        <v>4362</v>
      </c>
      <c r="B279" s="93">
        <v>46198</v>
      </c>
      <c r="C279" s="83" t="s">
        <v>3072</v>
      </c>
      <c r="E279" s="320" t="s">
        <v>2138</v>
      </c>
      <c r="F279" s="320">
        <v>50229</v>
      </c>
      <c r="G279" s="85">
        <v>80000</v>
      </c>
      <c r="H279" s="318">
        <v>1</v>
      </c>
      <c r="K279" s="78">
        <v>80000</v>
      </c>
    </row>
    <row r="280" spans="1:11" ht="18" customHeight="1">
      <c r="A280" s="319">
        <v>4363</v>
      </c>
      <c r="B280" s="93">
        <v>46198</v>
      </c>
      <c r="C280" s="83" t="s">
        <v>3072</v>
      </c>
      <c r="D280" s="112" t="s">
        <v>1230</v>
      </c>
      <c r="E280" s="320" t="s">
        <v>2136</v>
      </c>
      <c r="F280" s="320" t="s">
        <v>1230</v>
      </c>
      <c r="G280" s="85">
        <v>140000</v>
      </c>
      <c r="H280" s="318">
        <v>1</v>
      </c>
      <c r="K280" s="78">
        <v>140000</v>
      </c>
    </row>
    <row r="281" spans="1:11" ht="18" customHeight="1">
      <c r="A281" s="319">
        <v>4364</v>
      </c>
      <c r="B281" s="93">
        <v>46198</v>
      </c>
      <c r="C281" s="83" t="s">
        <v>3072</v>
      </c>
      <c r="E281" s="320" t="s">
        <v>2139</v>
      </c>
      <c r="F281" s="320" t="s">
        <v>1752</v>
      </c>
      <c r="G281" s="85">
        <v>40000</v>
      </c>
      <c r="H281" s="318">
        <v>1</v>
      </c>
      <c r="K281" s="78">
        <v>40000</v>
      </c>
    </row>
    <row r="282" spans="1:11" ht="18" customHeight="1">
      <c r="A282" s="319">
        <v>4365</v>
      </c>
      <c r="B282" s="93">
        <v>46198</v>
      </c>
      <c r="C282" s="83" t="s">
        <v>3072</v>
      </c>
      <c r="E282" s="320" t="s">
        <v>2140</v>
      </c>
      <c r="F282" s="320" t="s">
        <v>1778</v>
      </c>
      <c r="G282" s="85">
        <v>20000</v>
      </c>
      <c r="H282" s="318">
        <v>1</v>
      </c>
      <c r="K282" s="78">
        <v>20000</v>
      </c>
    </row>
    <row r="283" spans="1:11" ht="18" customHeight="1">
      <c r="A283" s="319">
        <v>4366</v>
      </c>
      <c r="B283" s="93">
        <v>46198</v>
      </c>
      <c r="C283" s="83" t="s">
        <v>3867</v>
      </c>
      <c r="E283" s="320" t="s">
        <v>2646</v>
      </c>
      <c r="F283" s="320" t="s">
        <v>2645</v>
      </c>
      <c r="G283" s="85">
        <v>1700000</v>
      </c>
      <c r="H283" s="318">
        <v>1</v>
      </c>
      <c r="K283" s="78">
        <v>1700000</v>
      </c>
    </row>
    <row r="284" spans="1:11" ht="18" customHeight="1">
      <c r="A284" s="319">
        <v>4367</v>
      </c>
      <c r="B284" s="93">
        <v>46198</v>
      </c>
      <c r="C284" s="83" t="s">
        <v>3867</v>
      </c>
      <c r="E284" s="320" t="s">
        <v>3867</v>
      </c>
    </row>
    <row r="285" spans="1:11" ht="18" customHeight="1">
      <c r="A285" s="319">
        <v>4368</v>
      </c>
      <c r="B285" s="93">
        <v>46198</v>
      </c>
      <c r="C285" s="83" t="s">
        <v>2096</v>
      </c>
      <c r="E285" s="320" t="s">
        <v>2096</v>
      </c>
    </row>
    <row r="286" spans="1:11" ht="18" customHeight="1">
      <c r="A286" s="319">
        <v>4369</v>
      </c>
      <c r="B286" s="93">
        <v>46198</v>
      </c>
      <c r="C286" s="83" t="s">
        <v>5935</v>
      </c>
      <c r="E286" s="320" t="s">
        <v>5935</v>
      </c>
    </row>
    <row r="287" spans="1:11" ht="18" customHeight="1">
      <c r="A287" s="319">
        <v>4370</v>
      </c>
      <c r="B287" s="93">
        <v>46198</v>
      </c>
      <c r="C287" s="83" t="s">
        <v>2799</v>
      </c>
      <c r="E287" s="320" t="s">
        <v>2799</v>
      </c>
    </row>
    <row r="288" spans="1:11" ht="18" customHeight="1">
      <c r="A288" s="319">
        <v>4371</v>
      </c>
      <c r="B288" s="93">
        <v>46199</v>
      </c>
      <c r="C288" s="83" t="s">
        <v>3871</v>
      </c>
      <c r="D288" s="112">
        <v>7204812388</v>
      </c>
      <c r="E288" s="320" t="s">
        <v>1182</v>
      </c>
      <c r="F288" s="320" t="s">
        <v>1710</v>
      </c>
      <c r="G288" s="85">
        <v>1200000</v>
      </c>
      <c r="H288" s="318">
        <v>1</v>
      </c>
      <c r="J288" s="78">
        <v>120000</v>
      </c>
      <c r="K288" s="78">
        <v>1320000</v>
      </c>
    </row>
    <row r="289" spans="1:11" ht="18" customHeight="1">
      <c r="A289" s="319">
        <v>4372</v>
      </c>
      <c r="B289" s="93">
        <v>46199</v>
      </c>
      <c r="C289" s="83" t="s">
        <v>2675</v>
      </c>
      <c r="D289" s="336">
        <v>7205502786</v>
      </c>
      <c r="E289" s="320" t="s">
        <v>1182</v>
      </c>
      <c r="F289" s="320" t="s">
        <v>1710</v>
      </c>
      <c r="G289" s="85">
        <v>1200000</v>
      </c>
      <c r="H289" s="318">
        <v>1</v>
      </c>
      <c r="K289" s="78">
        <v>1200000</v>
      </c>
    </row>
    <row r="290" spans="1:11" ht="18" customHeight="1">
      <c r="A290" s="319">
        <v>4373</v>
      </c>
      <c r="B290" s="93">
        <v>46199</v>
      </c>
      <c r="C290" s="83" t="s">
        <v>1010</v>
      </c>
      <c r="E290" s="320" t="s">
        <v>4815</v>
      </c>
      <c r="F290" s="320" t="s">
        <v>4816</v>
      </c>
      <c r="G290" s="85">
        <v>180000</v>
      </c>
      <c r="H290" s="318">
        <v>1</v>
      </c>
      <c r="K290" s="78">
        <v>180000</v>
      </c>
    </row>
    <row r="291" spans="1:11" ht="18" customHeight="1">
      <c r="A291" s="319">
        <v>4374</v>
      </c>
      <c r="B291" s="93">
        <v>46199</v>
      </c>
      <c r="C291" s="83" t="s">
        <v>1569</v>
      </c>
      <c r="E291" s="320" t="s">
        <v>2135</v>
      </c>
      <c r="F291" s="320" t="s">
        <v>1186</v>
      </c>
      <c r="G291" s="85">
        <v>630000</v>
      </c>
      <c r="H291" s="318">
        <v>1</v>
      </c>
      <c r="K291" s="78">
        <v>630000</v>
      </c>
    </row>
    <row r="292" spans="1:11" ht="18" customHeight="1">
      <c r="A292" s="319">
        <v>4375</v>
      </c>
      <c r="B292" s="93">
        <v>46199</v>
      </c>
      <c r="C292" s="83" t="s">
        <v>1569</v>
      </c>
      <c r="E292" s="320" t="s">
        <v>2138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4376</v>
      </c>
      <c r="B293" s="93">
        <v>46199</v>
      </c>
      <c r="C293" s="83" t="s">
        <v>1569</v>
      </c>
      <c r="D293" s="112" t="s">
        <v>1230</v>
      </c>
      <c r="E293" s="320" t="s">
        <v>2136</v>
      </c>
      <c r="F293" s="320" t="s">
        <v>1230</v>
      </c>
      <c r="G293" s="85">
        <v>140000</v>
      </c>
      <c r="H293" s="318">
        <v>2</v>
      </c>
      <c r="K293" s="78">
        <v>280000</v>
      </c>
    </row>
    <row r="294" spans="1:11" ht="18" customHeight="1">
      <c r="A294" s="319">
        <v>4377</v>
      </c>
      <c r="B294" s="93">
        <v>46199</v>
      </c>
      <c r="C294" s="83" t="s">
        <v>1569</v>
      </c>
      <c r="E294" s="320" t="s">
        <v>2139</v>
      </c>
      <c r="F294" s="320" t="s">
        <v>1752</v>
      </c>
      <c r="G294" s="85">
        <v>40000</v>
      </c>
      <c r="H294" s="318">
        <v>1</v>
      </c>
      <c r="K294" s="78">
        <v>40000</v>
      </c>
    </row>
    <row r="295" spans="1:11" ht="18" customHeight="1">
      <c r="A295" s="319">
        <v>4378</v>
      </c>
      <c r="B295" s="93">
        <v>46199</v>
      </c>
      <c r="C295" s="83" t="s">
        <v>3778</v>
      </c>
      <c r="E295" s="320" t="s">
        <v>2323</v>
      </c>
      <c r="F295" s="320" t="s">
        <v>2806</v>
      </c>
      <c r="G295" s="85">
        <v>1200000</v>
      </c>
      <c r="H295" s="318">
        <v>1</v>
      </c>
      <c r="J295" s="78">
        <v>120000</v>
      </c>
      <c r="K295" s="78">
        <v>1320000</v>
      </c>
    </row>
    <row r="296" spans="1:11" ht="18" customHeight="1">
      <c r="A296" s="319">
        <v>4379</v>
      </c>
      <c r="B296" s="93">
        <v>46199</v>
      </c>
      <c r="C296" s="83" t="s">
        <v>1465</v>
      </c>
      <c r="E296" s="320" t="s">
        <v>5961</v>
      </c>
      <c r="G296" s="85">
        <v>500000</v>
      </c>
      <c r="H296" s="318">
        <v>1</v>
      </c>
      <c r="K296" s="78">
        <v>500000</v>
      </c>
    </row>
    <row r="297" spans="1:11" ht="18" customHeight="1">
      <c r="A297" s="319">
        <v>4380</v>
      </c>
      <c r="B297" s="93">
        <v>46199</v>
      </c>
      <c r="C297" s="83" t="s">
        <v>1525</v>
      </c>
      <c r="E297" s="320" t="s">
        <v>2086</v>
      </c>
      <c r="F297" s="320">
        <v>2830502</v>
      </c>
      <c r="G297" s="85">
        <v>1700000</v>
      </c>
      <c r="H297" s="318">
        <v>1</v>
      </c>
      <c r="K297" s="78">
        <v>1700000</v>
      </c>
    </row>
    <row r="298" spans="1:11" ht="18" customHeight="1">
      <c r="A298" s="319">
        <v>4381</v>
      </c>
      <c r="B298" s="93">
        <v>46199</v>
      </c>
      <c r="C298" s="83" t="s">
        <v>1465</v>
      </c>
      <c r="E298" s="320" t="s">
        <v>4587</v>
      </c>
    </row>
    <row r="299" spans="1:11" ht="18" customHeight="1">
      <c r="A299" s="319">
        <v>4382</v>
      </c>
      <c r="B299" s="93">
        <v>46199</v>
      </c>
      <c r="C299" s="83" t="s">
        <v>3778</v>
      </c>
      <c r="E299" s="320" t="s">
        <v>3778</v>
      </c>
    </row>
    <row r="300" spans="1:11" ht="18" customHeight="1">
      <c r="A300" s="319">
        <v>4383</v>
      </c>
      <c r="B300" s="93">
        <v>46199</v>
      </c>
      <c r="C300" s="83" t="s">
        <v>1557</v>
      </c>
      <c r="E300" s="320" t="s">
        <v>1557</v>
      </c>
    </row>
    <row r="301" spans="1:11" ht="18" customHeight="1">
      <c r="A301" s="319">
        <v>4384</v>
      </c>
      <c r="B301" s="93">
        <v>46199</v>
      </c>
      <c r="C301" s="83" t="s">
        <v>2093</v>
      </c>
      <c r="E301" s="320" t="s">
        <v>3952</v>
      </c>
    </row>
    <row r="302" spans="1:11" ht="18" customHeight="1">
      <c r="A302" s="319">
        <v>4385</v>
      </c>
      <c r="B302" s="93">
        <v>46199</v>
      </c>
      <c r="C302" s="83" t="s">
        <v>1569</v>
      </c>
      <c r="E302" s="320" t="s">
        <v>5971</v>
      </c>
    </row>
    <row r="303" spans="1:11" ht="18" customHeight="1">
      <c r="A303" s="319">
        <v>4386</v>
      </c>
      <c r="B303" s="93">
        <v>46199</v>
      </c>
      <c r="C303" s="83" t="s">
        <v>1465</v>
      </c>
      <c r="E303" s="320" t="s">
        <v>1465</v>
      </c>
    </row>
    <row r="304" spans="1:11" ht="18" customHeight="1">
      <c r="A304" s="319">
        <v>4387</v>
      </c>
      <c r="B304" s="93">
        <v>46199</v>
      </c>
      <c r="C304" s="83" t="s">
        <v>1849</v>
      </c>
      <c r="E304" s="320" t="s">
        <v>1849</v>
      </c>
    </row>
    <row r="305" spans="1:11" ht="18" customHeight="1">
      <c r="A305" s="319">
        <v>4388</v>
      </c>
      <c r="B305" s="93">
        <v>46200</v>
      </c>
      <c r="C305" s="83" t="s">
        <v>3866</v>
      </c>
      <c r="E305" s="320" t="s">
        <v>1615</v>
      </c>
      <c r="F305" s="320" t="s">
        <v>5982</v>
      </c>
      <c r="G305" s="85">
        <v>200000</v>
      </c>
      <c r="H305" s="318">
        <v>1</v>
      </c>
      <c r="K305" s="78">
        <v>200000</v>
      </c>
    </row>
    <row r="306" spans="1:11" ht="18" customHeight="1">
      <c r="A306" s="319">
        <v>4389</v>
      </c>
      <c r="B306" s="93">
        <v>46200</v>
      </c>
      <c r="C306" s="83" t="s">
        <v>1512</v>
      </c>
      <c r="E306" s="320" t="s">
        <v>5985</v>
      </c>
      <c r="F306" s="320" t="s">
        <v>2408</v>
      </c>
      <c r="G306" s="85">
        <v>600000</v>
      </c>
      <c r="H306" s="318">
        <v>1</v>
      </c>
      <c r="K306" s="78">
        <v>600000</v>
      </c>
    </row>
    <row r="307" spans="1:11" ht="18" customHeight="1">
      <c r="B307" s="93"/>
    </row>
    <row r="308" spans="1:11" ht="18" customHeight="1">
      <c r="B308" s="93"/>
    </row>
    <row r="309" spans="1:11" ht="18" customHeight="1">
      <c r="B309" s="93"/>
    </row>
    <row r="310" spans="1:11" ht="18" customHeight="1">
      <c r="B310" s="93"/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4578</v>
      </c>
    </row>
    <row r="1062" spans="1:4">
      <c r="A1062">
        <v>1086</v>
      </c>
      <c r="B1062" s="13">
        <v>46101</v>
      </c>
      <c r="C1062" t="s">
        <v>1705</v>
      </c>
      <c r="D1062" t="s">
        <v>4580</v>
      </c>
    </row>
    <row r="1063" spans="1:4">
      <c r="A1063">
        <v>1087</v>
      </c>
      <c r="B1063" s="13">
        <v>46101</v>
      </c>
      <c r="C1063" t="s">
        <v>2803</v>
      </c>
      <c r="D1063" t="s">
        <v>4581</v>
      </c>
    </row>
    <row r="1064" spans="1:4">
      <c r="A1064">
        <v>1088</v>
      </c>
      <c r="B1064" s="13">
        <v>46101</v>
      </c>
      <c r="C1064" t="s">
        <v>2325</v>
      </c>
      <c r="D1064" t="s">
        <v>4582</v>
      </c>
    </row>
    <row r="1065" spans="1:4">
      <c r="A1065">
        <v>1089</v>
      </c>
      <c r="B1065" s="13">
        <v>46101</v>
      </c>
      <c r="C1065" t="s">
        <v>2325</v>
      </c>
      <c r="D1065" t="s">
        <v>4583</v>
      </c>
    </row>
    <row r="1066" spans="1:4">
      <c r="A1066">
        <v>1090</v>
      </c>
      <c r="B1066" s="13">
        <v>46101</v>
      </c>
      <c r="C1066" t="s">
        <v>1440</v>
      </c>
      <c r="D1066" t="s">
        <v>4584</v>
      </c>
    </row>
    <row r="1067" spans="1:4">
      <c r="A1067">
        <v>1091</v>
      </c>
      <c r="B1067" s="13">
        <v>46101</v>
      </c>
      <c r="C1067" t="s">
        <v>1705</v>
      </c>
      <c r="D1067" t="s">
        <v>4586</v>
      </c>
    </row>
    <row r="1068" spans="1:4">
      <c r="A1068">
        <v>1092</v>
      </c>
      <c r="B1068" s="13">
        <v>46102</v>
      </c>
      <c r="C1068" t="s">
        <v>1557</v>
      </c>
      <c r="D1068" t="s">
        <v>4588</v>
      </c>
    </row>
    <row r="1069" spans="1:4">
      <c r="A1069">
        <v>1093</v>
      </c>
      <c r="B1069" s="13">
        <v>46102</v>
      </c>
      <c r="C1069" t="s">
        <v>1747</v>
      </c>
      <c r="D1069" t="s">
        <v>4591</v>
      </c>
    </row>
    <row r="1070" spans="1:4">
      <c r="A1070">
        <v>1094</v>
      </c>
      <c r="B1070" s="13">
        <v>46102</v>
      </c>
      <c r="C1070" t="s">
        <v>1512</v>
      </c>
      <c r="D1070" t="s">
        <v>4593</v>
      </c>
    </row>
    <row r="1071" spans="1:4">
      <c r="A1071">
        <v>1095</v>
      </c>
      <c r="B1071" s="13">
        <v>46102</v>
      </c>
      <c r="C1071" t="s">
        <v>1557</v>
      </c>
      <c r="D1071" t="s">
        <v>4594</v>
      </c>
    </row>
    <row r="1072" spans="1:4">
      <c r="A1072">
        <v>1096</v>
      </c>
      <c r="B1072" s="13">
        <v>46104</v>
      </c>
      <c r="C1072" t="s">
        <v>2348</v>
      </c>
      <c r="D1072" t="s">
        <v>4597</v>
      </c>
    </row>
    <row r="1073" spans="1:4">
      <c r="A1073">
        <v>1097</v>
      </c>
      <c r="B1073" s="13">
        <v>46104</v>
      </c>
      <c r="C1073" t="s">
        <v>2348</v>
      </c>
      <c r="D1073" t="s">
        <v>4601</v>
      </c>
    </row>
    <row r="1074" spans="1:4">
      <c r="A1074">
        <v>1098</v>
      </c>
      <c r="B1074" s="13">
        <v>46104</v>
      </c>
      <c r="C1074" t="s">
        <v>1370</v>
      </c>
      <c r="D1074" t="s">
        <v>4602</v>
      </c>
    </row>
    <row r="1075" spans="1:4">
      <c r="A1075">
        <v>1099</v>
      </c>
      <c r="B1075" s="13">
        <v>46104</v>
      </c>
      <c r="C1075" t="s">
        <v>1010</v>
      </c>
      <c r="D1075" t="s">
        <v>4604</v>
      </c>
    </row>
    <row r="1076" spans="1:4">
      <c r="A1076">
        <v>1100</v>
      </c>
      <c r="B1076" s="13">
        <v>46104</v>
      </c>
      <c r="C1076" t="s">
        <v>1849</v>
      </c>
      <c r="D1076" t="s">
        <v>4606</v>
      </c>
    </row>
    <row r="1077" spans="1:4">
      <c r="A1077">
        <v>1101</v>
      </c>
      <c r="B1077" s="13">
        <v>46104</v>
      </c>
      <c r="C1077" t="s">
        <v>1154</v>
      </c>
      <c r="D1077" t="s">
        <v>4608</v>
      </c>
    </row>
    <row r="1078" spans="1:4">
      <c r="A1078">
        <v>1102</v>
      </c>
      <c r="B1078" s="13">
        <v>46104</v>
      </c>
      <c r="C1078" t="s">
        <v>1548</v>
      </c>
      <c r="D1078" t="s">
        <v>4610</v>
      </c>
    </row>
    <row r="1079" spans="1:4">
      <c r="A1079">
        <v>1103</v>
      </c>
      <c r="B1079" s="13">
        <v>46104</v>
      </c>
      <c r="C1079" t="s">
        <v>1525</v>
      </c>
      <c r="D1079" t="s">
        <v>4611</v>
      </c>
    </row>
    <row r="1080" spans="1:4">
      <c r="A1080">
        <v>1104</v>
      </c>
      <c r="B1080" s="13">
        <v>46104</v>
      </c>
      <c r="C1080" t="s">
        <v>1007</v>
      </c>
      <c r="D1080" t="s">
        <v>4613</v>
      </c>
    </row>
    <row r="1081" spans="1:4">
      <c r="A1081">
        <v>1105</v>
      </c>
      <c r="B1081" s="13">
        <v>46104</v>
      </c>
      <c r="C1081" t="s">
        <v>1762</v>
      </c>
      <c r="D1081" t="s">
        <v>4614</v>
      </c>
    </row>
    <row r="1082" spans="1:4">
      <c r="A1082">
        <v>1106</v>
      </c>
      <c r="B1082" s="13">
        <v>46104</v>
      </c>
      <c r="C1082" t="s">
        <v>1762</v>
      </c>
      <c r="D1082" t="s">
        <v>4616</v>
      </c>
    </row>
    <row r="1083" spans="1:4">
      <c r="A1083">
        <v>1107</v>
      </c>
      <c r="B1083" s="13">
        <v>46105</v>
      </c>
      <c r="C1083" t="s">
        <v>1444</v>
      </c>
      <c r="D1083" t="s">
        <v>4617</v>
      </c>
    </row>
    <row r="1084" spans="1:4">
      <c r="A1084">
        <v>1108</v>
      </c>
      <c r="B1084" s="13">
        <v>46105</v>
      </c>
      <c r="C1084" t="s">
        <v>2431</v>
      </c>
      <c r="D1084" t="s">
        <v>4620</v>
      </c>
    </row>
    <row r="1085" spans="1:4">
      <c r="A1085">
        <v>1109</v>
      </c>
      <c r="B1085" s="13">
        <v>46105</v>
      </c>
      <c r="C1085" t="s">
        <v>2739</v>
      </c>
      <c r="D1085" t="s">
        <v>4621</v>
      </c>
    </row>
    <row r="1086" spans="1:4">
      <c r="A1086">
        <v>1110</v>
      </c>
      <c r="B1086" s="13">
        <v>46105</v>
      </c>
      <c r="C1086" t="s">
        <v>1344</v>
      </c>
      <c r="D1086" t="s">
        <v>4622</v>
      </c>
    </row>
    <row r="1087" spans="1:4">
      <c r="A1087">
        <v>1111</v>
      </c>
      <c r="B1087" s="13">
        <v>46105</v>
      </c>
      <c r="C1087" t="s">
        <v>1569</v>
      </c>
      <c r="D1087" t="s">
        <v>4623</v>
      </c>
    </row>
    <row r="1088" spans="1:4">
      <c r="A1088">
        <v>1112</v>
      </c>
      <c r="B1088" s="13">
        <v>46105</v>
      </c>
      <c r="C1088" t="s">
        <v>2557</v>
      </c>
      <c r="D1088" t="s">
        <v>4627</v>
      </c>
    </row>
    <row r="1089" spans="1:4">
      <c r="A1089">
        <v>1113</v>
      </c>
      <c r="B1089" s="13">
        <v>46105</v>
      </c>
      <c r="C1089" t="s">
        <v>4628</v>
      </c>
      <c r="D1089" t="s">
        <v>4634</v>
      </c>
    </row>
    <row r="1090" spans="1:4">
      <c r="A1090">
        <v>1114</v>
      </c>
      <c r="B1090" s="13">
        <v>46105</v>
      </c>
      <c r="C1090" t="s">
        <v>1512</v>
      </c>
      <c r="D1090" t="s">
        <v>4638</v>
      </c>
    </row>
    <row r="1091" spans="1:4">
      <c r="A1091">
        <v>1115</v>
      </c>
      <c r="B1091" s="13">
        <v>46105</v>
      </c>
      <c r="C1091" t="s">
        <v>3778</v>
      </c>
      <c r="D1091" t="s">
        <v>4642</v>
      </c>
    </row>
    <row r="1092" spans="1:4">
      <c r="A1092">
        <v>1116</v>
      </c>
      <c r="B1092" s="13">
        <v>46105</v>
      </c>
      <c r="C1092" t="s">
        <v>1420</v>
      </c>
      <c r="D1092" t="s">
        <v>4644</v>
      </c>
    </row>
    <row r="1093" spans="1:4">
      <c r="A1093">
        <v>1117</v>
      </c>
      <c r="B1093" s="13">
        <v>46105</v>
      </c>
      <c r="C1093" t="s">
        <v>1277</v>
      </c>
      <c r="D1093" t="s">
        <v>4647</v>
      </c>
    </row>
    <row r="1094" spans="1:4">
      <c r="A1094">
        <v>1118</v>
      </c>
      <c r="B1094" s="13">
        <v>46105</v>
      </c>
      <c r="C1094" t="s">
        <v>1525</v>
      </c>
      <c r="D1094" t="s">
        <v>4649</v>
      </c>
    </row>
    <row r="1095" spans="1:4">
      <c r="A1095">
        <v>1119</v>
      </c>
      <c r="B1095" s="13">
        <v>46105</v>
      </c>
      <c r="C1095" t="s">
        <v>1557</v>
      </c>
      <c r="D1095" t="s">
        <v>4650</v>
      </c>
    </row>
    <row r="1096" spans="1:4">
      <c r="A1096">
        <v>1120</v>
      </c>
      <c r="B1096" s="13">
        <v>46105</v>
      </c>
      <c r="C1096" t="s">
        <v>2062</v>
      </c>
      <c r="D1096" t="s">
        <v>4653</v>
      </c>
    </row>
    <row r="1097" spans="1:4">
      <c r="A1097">
        <v>1121</v>
      </c>
      <c r="B1097" s="13">
        <v>46105</v>
      </c>
      <c r="C1097" t="s">
        <v>1825</v>
      </c>
      <c r="D1097" t="s">
        <v>4655</v>
      </c>
    </row>
    <row r="1098" spans="1:4">
      <c r="A1098">
        <v>1122</v>
      </c>
      <c r="B1098" s="13">
        <v>46106</v>
      </c>
      <c r="C1098" t="s">
        <v>1408</v>
      </c>
      <c r="D1098" t="s">
        <v>4656</v>
      </c>
    </row>
    <row r="1099" spans="1:4">
      <c r="A1099">
        <v>1123</v>
      </c>
      <c r="B1099" s="13">
        <v>46106</v>
      </c>
      <c r="C1099" t="s">
        <v>1420</v>
      </c>
      <c r="D1099" t="s">
        <v>4661</v>
      </c>
    </row>
    <row r="1100" spans="1:4">
      <c r="A1100">
        <v>1124</v>
      </c>
      <c r="B1100" s="13">
        <v>46106</v>
      </c>
      <c r="C1100" t="s">
        <v>1420</v>
      </c>
      <c r="D1100" t="s">
        <v>4662</v>
      </c>
    </row>
    <row r="1101" spans="1:4">
      <c r="A1101">
        <v>1125</v>
      </c>
      <c r="B1101" s="13">
        <v>46106</v>
      </c>
      <c r="C1101" t="s">
        <v>3778</v>
      </c>
      <c r="D1101" t="s">
        <v>4664</v>
      </c>
    </row>
    <row r="1102" spans="1:4">
      <c r="A1102">
        <v>1126</v>
      </c>
      <c r="B1102" s="13">
        <v>46106</v>
      </c>
      <c r="C1102" t="s">
        <v>2262</v>
      </c>
      <c r="D1102" t="s">
        <v>4667</v>
      </c>
    </row>
    <row r="1103" spans="1:4">
      <c r="A1103">
        <v>1127</v>
      </c>
      <c r="B1103" s="13">
        <v>46106</v>
      </c>
      <c r="C1103" t="s">
        <v>981</v>
      </c>
      <c r="D1103" t="s">
        <v>4670</v>
      </c>
    </row>
    <row r="1104" spans="1:4">
      <c r="A1104">
        <v>1128</v>
      </c>
      <c r="B1104" s="13">
        <v>46106</v>
      </c>
      <c r="C1104" t="s">
        <v>4657</v>
      </c>
      <c r="D1104" t="s">
        <v>4672</v>
      </c>
    </row>
    <row r="1105" spans="1:4">
      <c r="A1105">
        <v>1129</v>
      </c>
      <c r="B1105" s="13">
        <v>46106</v>
      </c>
      <c r="C1105" t="s">
        <v>3873</v>
      </c>
      <c r="D1105" t="s">
        <v>4675</v>
      </c>
    </row>
    <row r="1106" spans="1:4">
      <c r="A1106">
        <v>1130</v>
      </c>
      <c r="B1106" s="13">
        <v>46106</v>
      </c>
      <c r="C1106" t="s">
        <v>1370</v>
      </c>
      <c r="D1106" t="s">
        <v>4677</v>
      </c>
    </row>
    <row r="1107" spans="1:4">
      <c r="A1107">
        <v>1131</v>
      </c>
      <c r="B1107" s="13">
        <v>46107</v>
      </c>
      <c r="C1107" t="s">
        <v>1010</v>
      </c>
      <c r="D1107" t="s">
        <v>4679</v>
      </c>
    </row>
    <row r="1108" spans="1:4">
      <c r="A1108">
        <v>1132</v>
      </c>
      <c r="B1108" s="13">
        <v>46107</v>
      </c>
      <c r="C1108" t="s">
        <v>4682</v>
      </c>
      <c r="D1108" t="s">
        <v>4685</v>
      </c>
    </row>
    <row r="1109" spans="1:4">
      <c r="A1109">
        <v>1133</v>
      </c>
      <c r="B1109" s="13">
        <v>46107</v>
      </c>
      <c r="C1109" t="s">
        <v>1370</v>
      </c>
      <c r="D1109" t="s">
        <v>4688</v>
      </c>
    </row>
    <row r="1110" spans="1:4">
      <c r="A1110">
        <v>1134</v>
      </c>
      <c r="B1110" s="13">
        <v>46107</v>
      </c>
      <c r="C1110" t="s">
        <v>2844</v>
      </c>
      <c r="D1110" t="s">
        <v>4690</v>
      </c>
    </row>
    <row r="1111" spans="1:4">
      <c r="A1111">
        <v>1135</v>
      </c>
      <c r="B1111" s="13">
        <v>46107</v>
      </c>
      <c r="C1111" t="s">
        <v>1415</v>
      </c>
      <c r="D1111" t="s">
        <v>4691</v>
      </c>
    </row>
    <row r="1112" spans="1:4">
      <c r="A1112">
        <v>1136</v>
      </c>
      <c r="B1112" s="13">
        <v>46107</v>
      </c>
      <c r="C1112" t="s">
        <v>1408</v>
      </c>
      <c r="D1112" t="s">
        <v>4694</v>
      </c>
    </row>
    <row r="1113" spans="1:4">
      <c r="A1113">
        <v>1137</v>
      </c>
      <c r="B1113" s="13">
        <v>46107</v>
      </c>
      <c r="C1113" t="s">
        <v>2925</v>
      </c>
      <c r="D1113" t="s">
        <v>4696</v>
      </c>
    </row>
    <row r="1114" spans="1:4">
      <c r="A1114">
        <v>1138</v>
      </c>
      <c r="B1114" s="13">
        <v>46107</v>
      </c>
      <c r="C1114" t="s">
        <v>1010</v>
      </c>
      <c r="D1114" t="s">
        <v>4697</v>
      </c>
    </row>
    <row r="1115" spans="1:4">
      <c r="A1115">
        <v>1139</v>
      </c>
      <c r="B1115" s="13">
        <v>46108</v>
      </c>
      <c r="C1115" t="s">
        <v>1512</v>
      </c>
      <c r="D1115" t="s">
        <v>4703</v>
      </c>
    </row>
    <row r="1116" spans="1:4">
      <c r="A1116">
        <v>1140</v>
      </c>
      <c r="B1116" s="13">
        <v>46108</v>
      </c>
      <c r="C1116" t="s">
        <v>1802</v>
      </c>
      <c r="D1116" t="s">
        <v>4705</v>
      </c>
    </row>
    <row r="1117" spans="1:4">
      <c r="A1117">
        <v>1141</v>
      </c>
      <c r="B1117" s="13">
        <v>46108</v>
      </c>
      <c r="C1117" t="s">
        <v>1370</v>
      </c>
      <c r="D1117" t="s">
        <v>4709</v>
      </c>
    </row>
    <row r="1118" spans="1:4">
      <c r="A1118">
        <v>1142</v>
      </c>
      <c r="B1118" s="13">
        <v>46108</v>
      </c>
      <c r="C1118" t="s">
        <v>999</v>
      </c>
      <c r="D1118" t="s">
        <v>4710</v>
      </c>
    </row>
    <row r="1119" spans="1:4">
      <c r="A1119">
        <v>1143</v>
      </c>
      <c r="B1119" s="13">
        <v>46108</v>
      </c>
      <c r="C1119" t="s">
        <v>2093</v>
      </c>
      <c r="D1119" t="s">
        <v>4712</v>
      </c>
    </row>
    <row r="1120" spans="1:4">
      <c r="A1120">
        <v>1144</v>
      </c>
      <c r="B1120" s="13">
        <v>46108</v>
      </c>
      <c r="C1120" t="s">
        <v>4713</v>
      </c>
      <c r="D1120" t="s">
        <v>4718</v>
      </c>
    </row>
    <row r="1121" spans="1:4">
      <c r="A1121">
        <v>1145</v>
      </c>
      <c r="B1121" s="13">
        <v>46108</v>
      </c>
      <c r="C1121" t="s">
        <v>1429</v>
      </c>
      <c r="D1121" t="s">
        <v>4719</v>
      </c>
    </row>
    <row r="1122" spans="1:4">
      <c r="A1122">
        <v>1146</v>
      </c>
      <c r="B1122" s="13">
        <v>46109</v>
      </c>
      <c r="C1122" t="s">
        <v>3778</v>
      </c>
      <c r="D1122" t="s">
        <v>4720</v>
      </c>
    </row>
    <row r="1123" spans="1:4">
      <c r="A1123">
        <v>1147</v>
      </c>
      <c r="B1123" s="13">
        <v>46111</v>
      </c>
      <c r="C1123" t="s">
        <v>1415</v>
      </c>
      <c r="D1123" t="s">
        <v>4725</v>
      </c>
    </row>
    <row r="1124" spans="1:4">
      <c r="A1124">
        <v>1148</v>
      </c>
      <c r="B1124" s="13">
        <v>46111</v>
      </c>
      <c r="C1124" t="s">
        <v>1450</v>
      </c>
      <c r="D1124" t="s">
        <v>4727</v>
      </c>
    </row>
    <row r="1125" spans="1:4">
      <c r="A1125">
        <v>1149</v>
      </c>
      <c r="B1125" s="13">
        <v>46111</v>
      </c>
      <c r="C1125" t="s">
        <v>1415</v>
      </c>
      <c r="D1125" t="s">
        <v>4728</v>
      </c>
    </row>
    <row r="1126" spans="1:4">
      <c r="A1126">
        <v>1150</v>
      </c>
      <c r="B1126" s="13">
        <v>46111</v>
      </c>
      <c r="C1126" t="s">
        <v>981</v>
      </c>
      <c r="D1126" t="s">
        <v>4729</v>
      </c>
    </row>
    <row r="1127" spans="1:4">
      <c r="A1127">
        <v>1151</v>
      </c>
      <c r="B1127" s="13">
        <v>46111</v>
      </c>
      <c r="C1127" t="s">
        <v>1548</v>
      </c>
      <c r="D1127" t="s">
        <v>4730</v>
      </c>
    </row>
    <row r="1128" spans="1:4">
      <c r="A1128">
        <v>1152</v>
      </c>
      <c r="B1128" s="13">
        <v>46111</v>
      </c>
      <c r="C1128" t="s">
        <v>1551</v>
      </c>
      <c r="D1128" t="s">
        <v>4731</v>
      </c>
    </row>
    <row r="1129" spans="1:4">
      <c r="A1129">
        <v>1153</v>
      </c>
      <c r="B1129" s="13">
        <v>46111</v>
      </c>
      <c r="C1129" t="s">
        <v>1007</v>
      </c>
      <c r="D1129" t="s">
        <v>4732</v>
      </c>
    </row>
    <row r="1130" spans="1:4">
      <c r="A1130">
        <v>1154</v>
      </c>
      <c r="B1130" s="13">
        <v>46112</v>
      </c>
      <c r="C1130" t="s">
        <v>1680</v>
      </c>
      <c r="D1130" t="s">
        <v>4739</v>
      </c>
    </row>
    <row r="1131" spans="1:4">
      <c r="A1131">
        <v>1155</v>
      </c>
      <c r="B1131" s="13">
        <v>46112</v>
      </c>
      <c r="C1131" t="s">
        <v>1747</v>
      </c>
      <c r="D1131" t="s">
        <v>4740</v>
      </c>
    </row>
    <row r="1132" spans="1:4">
      <c r="A1132">
        <v>1156</v>
      </c>
      <c r="B1132" s="13">
        <v>46112</v>
      </c>
      <c r="C1132" t="s">
        <v>1038</v>
      </c>
      <c r="D1132" t="s">
        <v>4743</v>
      </c>
    </row>
    <row r="1133" spans="1:4">
      <c r="A1133">
        <v>1157</v>
      </c>
      <c r="B1133" s="13">
        <v>46112</v>
      </c>
      <c r="C1133" t="s">
        <v>1007</v>
      </c>
      <c r="D1133" t="s">
        <v>4744</v>
      </c>
    </row>
    <row r="1134" spans="1:4">
      <c r="A1134">
        <v>1158</v>
      </c>
      <c r="B1134" s="13">
        <v>46113</v>
      </c>
      <c r="C1134" t="s">
        <v>4750</v>
      </c>
      <c r="D1134" t="s">
        <v>4754</v>
      </c>
    </row>
    <row r="1135" spans="1:4">
      <c r="A1135">
        <v>1159</v>
      </c>
      <c r="B1135" s="13">
        <v>46113</v>
      </c>
      <c r="C1135" t="s">
        <v>3778</v>
      </c>
      <c r="D1135" t="s">
        <v>4755</v>
      </c>
    </row>
    <row r="1136" spans="1:4">
      <c r="A1136">
        <v>1160</v>
      </c>
      <c r="B1136" s="13">
        <v>46113</v>
      </c>
      <c r="C1136" t="s">
        <v>3109</v>
      </c>
      <c r="D1136" t="s">
        <v>4756</v>
      </c>
    </row>
    <row r="1137" spans="1:4">
      <c r="A1137">
        <v>1161</v>
      </c>
      <c r="B1137" s="13">
        <v>46113</v>
      </c>
      <c r="C1137" t="s">
        <v>1131</v>
      </c>
      <c r="D1137" t="s">
        <v>4757</v>
      </c>
    </row>
    <row r="1138" spans="1:4">
      <c r="A1138">
        <v>1162</v>
      </c>
      <c r="B1138" s="13">
        <v>46113</v>
      </c>
      <c r="C1138" t="s">
        <v>1525</v>
      </c>
      <c r="D1138" t="s">
        <v>4758</v>
      </c>
    </row>
    <row r="1139" spans="1:4">
      <c r="A1139">
        <v>1163</v>
      </c>
      <c r="B1139" s="13">
        <v>46114</v>
      </c>
      <c r="C1139" t="s">
        <v>1444</v>
      </c>
      <c r="D1139" t="s">
        <v>4761</v>
      </c>
    </row>
    <row r="1140" spans="1:4">
      <c r="A1140">
        <v>1164</v>
      </c>
      <c r="B1140" s="13">
        <v>46114</v>
      </c>
      <c r="C1140" t="s">
        <v>1882</v>
      </c>
      <c r="D1140" t="s">
        <v>4762</v>
      </c>
    </row>
    <row r="1141" spans="1:4">
      <c r="A1141">
        <v>1165</v>
      </c>
      <c r="B1141" s="13">
        <v>46114</v>
      </c>
      <c r="C1141" t="s">
        <v>3380</v>
      </c>
      <c r="D1141" t="s">
        <v>4764</v>
      </c>
    </row>
    <row r="1142" spans="1:4">
      <c r="A1142">
        <v>1166</v>
      </c>
      <c r="B1142" s="13">
        <v>46114</v>
      </c>
      <c r="C1142" t="s">
        <v>2093</v>
      </c>
      <c r="D1142" t="s">
        <v>4765</v>
      </c>
    </row>
    <row r="1143" spans="1:4">
      <c r="A1143">
        <v>1167</v>
      </c>
      <c r="B1143" s="13">
        <v>46114</v>
      </c>
      <c r="C1143" t="s">
        <v>1415</v>
      </c>
      <c r="D1143" t="s">
        <v>4766</v>
      </c>
    </row>
    <row r="1144" spans="1:4">
      <c r="A1144">
        <v>1168</v>
      </c>
      <c r="B1144" s="13">
        <v>46114</v>
      </c>
      <c r="C1144" t="s">
        <v>2493</v>
      </c>
      <c r="D1144" t="s">
        <v>4767</v>
      </c>
    </row>
    <row r="1145" spans="1:4">
      <c r="A1145">
        <v>1169</v>
      </c>
      <c r="B1145" s="13">
        <v>46115</v>
      </c>
      <c r="C1145" t="s">
        <v>4771</v>
      </c>
      <c r="D1145" t="s">
        <v>4774</v>
      </c>
    </row>
    <row r="1146" spans="1:4">
      <c r="A1146">
        <v>1170</v>
      </c>
      <c r="B1146" s="13">
        <v>46115</v>
      </c>
      <c r="C1146" t="s">
        <v>1551</v>
      </c>
      <c r="D1146" t="s">
        <v>4776</v>
      </c>
    </row>
    <row r="1147" spans="1:4">
      <c r="A1147">
        <v>1171</v>
      </c>
      <c r="B1147" s="13">
        <v>46115</v>
      </c>
      <c r="C1147" t="s">
        <v>1569</v>
      </c>
      <c r="D1147" t="s">
        <v>4777</v>
      </c>
    </row>
    <row r="1148" spans="1:4">
      <c r="A1148">
        <v>1172</v>
      </c>
      <c r="B1148" s="13">
        <v>46115</v>
      </c>
      <c r="C1148" t="s">
        <v>1680</v>
      </c>
      <c r="D1148" t="s">
        <v>4778</v>
      </c>
    </row>
    <row r="1149" spans="1:4">
      <c r="A1149">
        <v>1173</v>
      </c>
      <c r="B1149" s="13">
        <v>46115</v>
      </c>
      <c r="C1149" t="s">
        <v>1551</v>
      </c>
      <c r="D1149" t="s">
        <v>4779</v>
      </c>
    </row>
    <row r="1150" spans="1:4">
      <c r="A1150">
        <v>1174</v>
      </c>
      <c r="B1150" s="13">
        <v>46115</v>
      </c>
      <c r="C1150" t="s">
        <v>1802</v>
      </c>
      <c r="D1150" t="s">
        <v>4781</v>
      </c>
    </row>
    <row r="1151" spans="1:4">
      <c r="A1151">
        <v>1175</v>
      </c>
      <c r="B1151" s="13">
        <v>46115</v>
      </c>
      <c r="C1151" t="s">
        <v>1705</v>
      </c>
      <c r="D1151" t="s">
        <v>4782</v>
      </c>
    </row>
    <row r="1152" spans="1:4">
      <c r="A1152">
        <v>1176</v>
      </c>
      <c r="B1152" s="13">
        <v>46115</v>
      </c>
      <c r="C1152" t="s">
        <v>1370</v>
      </c>
      <c r="D1152" t="s">
        <v>4784</v>
      </c>
    </row>
    <row r="1153" spans="1:4">
      <c r="A1153">
        <v>1177</v>
      </c>
      <c r="B1153" s="13">
        <v>46115</v>
      </c>
      <c r="C1153" t="s">
        <v>3377</v>
      </c>
      <c r="D1153" t="s">
        <v>4785</v>
      </c>
    </row>
    <row r="1154" spans="1:4">
      <c r="A1154">
        <v>1178</v>
      </c>
      <c r="B1154" s="13">
        <v>46116</v>
      </c>
      <c r="C1154" t="s">
        <v>1045</v>
      </c>
      <c r="D1154" t="s">
        <v>4786</v>
      </c>
    </row>
    <row r="1155" spans="1:4">
      <c r="A1155">
        <v>1179</v>
      </c>
      <c r="B1155" s="13">
        <v>46118</v>
      </c>
      <c r="C1155" t="s">
        <v>2348</v>
      </c>
      <c r="D1155" t="s">
        <v>4789</v>
      </c>
    </row>
    <row r="1156" spans="1:4">
      <c r="A1156">
        <v>1180</v>
      </c>
      <c r="B1156" s="13">
        <v>46118</v>
      </c>
      <c r="C1156" t="s">
        <v>3882</v>
      </c>
      <c r="D1156" t="s">
        <v>4790</v>
      </c>
    </row>
    <row r="1157" spans="1:4">
      <c r="A1157">
        <v>1181</v>
      </c>
      <c r="B1157" s="13">
        <v>46118</v>
      </c>
      <c r="C1157" t="s">
        <v>1928</v>
      </c>
      <c r="D1157" t="s">
        <v>4793</v>
      </c>
    </row>
    <row r="1158" spans="1:4">
      <c r="A1158">
        <v>1182</v>
      </c>
      <c r="B1158" s="13">
        <v>46118</v>
      </c>
      <c r="C1158" t="s">
        <v>1762</v>
      </c>
      <c r="D1158" t="s">
        <v>4796</v>
      </c>
    </row>
    <row r="1159" spans="1:4">
      <c r="A1159">
        <v>1183</v>
      </c>
      <c r="B1159" s="13">
        <v>46118</v>
      </c>
      <c r="C1159" t="s">
        <v>1370</v>
      </c>
      <c r="D1159" t="s">
        <v>4797</v>
      </c>
    </row>
    <row r="1160" spans="1:4">
      <c r="A1160">
        <v>1184</v>
      </c>
      <c r="B1160" s="13">
        <v>46118</v>
      </c>
      <c r="C1160" t="s">
        <v>1548</v>
      </c>
      <c r="D1160" t="s">
        <v>4800</v>
      </c>
    </row>
    <row r="1161" spans="1:4">
      <c r="A1161">
        <v>1185</v>
      </c>
      <c r="B1161" s="13">
        <v>46118</v>
      </c>
      <c r="C1161" t="s">
        <v>1018</v>
      </c>
      <c r="D1161" t="s">
        <v>4801</v>
      </c>
    </row>
    <row r="1162" spans="1:4">
      <c r="A1162">
        <v>1186</v>
      </c>
      <c r="B1162" s="13">
        <v>46118</v>
      </c>
      <c r="C1162" t="s">
        <v>1928</v>
      </c>
      <c r="D1162" t="s">
        <v>4802</v>
      </c>
    </row>
    <row r="1163" spans="1:4">
      <c r="A1163">
        <v>1187</v>
      </c>
      <c r="B1163" s="13">
        <v>46119</v>
      </c>
      <c r="C1163" t="s">
        <v>1705</v>
      </c>
      <c r="D1163" t="s">
        <v>4806</v>
      </c>
    </row>
    <row r="1164" spans="1:4">
      <c r="A1164">
        <v>1188</v>
      </c>
      <c r="B1164" s="13">
        <v>46119</v>
      </c>
      <c r="C1164" t="s">
        <v>1548</v>
      </c>
      <c r="D1164" t="s">
        <v>4813</v>
      </c>
    </row>
    <row r="1165" spans="1:4">
      <c r="A1165">
        <v>1189</v>
      </c>
      <c r="B1165" s="13">
        <v>46119</v>
      </c>
      <c r="C1165" t="s">
        <v>1512</v>
      </c>
      <c r="D1165" t="s">
        <v>4814</v>
      </c>
    </row>
    <row r="1166" spans="1:4">
      <c r="A1166">
        <v>1190</v>
      </c>
      <c r="B1166" s="13">
        <v>46119</v>
      </c>
      <c r="C1166" t="s">
        <v>2844</v>
      </c>
      <c r="D1166" t="s">
        <v>4817</v>
      </c>
    </row>
    <row r="1167" spans="1:4">
      <c r="A1167">
        <v>1191</v>
      </c>
      <c r="B1167" s="13">
        <v>46119</v>
      </c>
      <c r="C1167" t="s">
        <v>1680</v>
      </c>
      <c r="D1167" t="s">
        <v>4818</v>
      </c>
    </row>
    <row r="1168" spans="1:4">
      <c r="A1168">
        <v>1192</v>
      </c>
      <c r="B1168" s="13">
        <v>46119</v>
      </c>
      <c r="C1168" t="s">
        <v>1849</v>
      </c>
      <c r="D1168" t="s">
        <v>4820</v>
      </c>
    </row>
    <row r="1169" spans="1:4">
      <c r="A1169">
        <v>1193</v>
      </c>
      <c r="B1169" s="13">
        <v>46119</v>
      </c>
      <c r="C1169" t="s">
        <v>1415</v>
      </c>
      <c r="D1169" t="s">
        <v>4822</v>
      </c>
    </row>
    <row r="1170" spans="1:4">
      <c r="A1170">
        <v>1194</v>
      </c>
      <c r="B1170" s="13">
        <v>46119</v>
      </c>
      <c r="C1170" t="s">
        <v>1705</v>
      </c>
      <c r="D1170" t="s">
        <v>4823</v>
      </c>
    </row>
    <row r="1171" spans="1:4">
      <c r="A1171">
        <v>1195</v>
      </c>
      <c r="B1171" s="13">
        <v>46120</v>
      </c>
      <c r="C1171" t="s">
        <v>1762</v>
      </c>
      <c r="D1171" t="s">
        <v>4826</v>
      </c>
    </row>
    <row r="1172" spans="1:4">
      <c r="A1172">
        <v>1196</v>
      </c>
      <c r="B1172" s="13">
        <v>46120</v>
      </c>
      <c r="C1172" t="s">
        <v>2925</v>
      </c>
      <c r="D1172" t="s">
        <v>4829</v>
      </c>
    </row>
    <row r="1173" spans="1:4">
      <c r="A1173">
        <v>1197</v>
      </c>
      <c r="B1173" s="13">
        <v>46120</v>
      </c>
      <c r="C1173" t="s">
        <v>1975</v>
      </c>
      <c r="D1173" t="s">
        <v>4832</v>
      </c>
    </row>
    <row r="1174" spans="1:4">
      <c r="A1174">
        <v>1198</v>
      </c>
      <c r="B1174" s="13">
        <v>46120</v>
      </c>
      <c r="C1174" t="s">
        <v>1705</v>
      </c>
      <c r="D1174" t="s">
        <v>4833</v>
      </c>
    </row>
    <row r="1175" spans="1:4">
      <c r="A1175">
        <v>1199</v>
      </c>
      <c r="B1175" s="13">
        <v>46120</v>
      </c>
      <c r="C1175" t="s">
        <v>1010</v>
      </c>
      <c r="D1175" t="s">
        <v>4837</v>
      </c>
    </row>
    <row r="1176" spans="1:4">
      <c r="A1176">
        <v>1200</v>
      </c>
      <c r="B1176" s="13">
        <v>46120</v>
      </c>
      <c r="C1176" t="s">
        <v>1512</v>
      </c>
      <c r="D1176" t="s">
        <v>4839</v>
      </c>
    </row>
    <row r="1177" spans="1:4">
      <c r="A1177">
        <v>1201</v>
      </c>
      <c r="B1177" s="13">
        <v>46120</v>
      </c>
      <c r="C1177" t="s">
        <v>1277</v>
      </c>
      <c r="D1177" t="s">
        <v>4840</v>
      </c>
    </row>
    <row r="1178" spans="1:4">
      <c r="A1178">
        <v>1202</v>
      </c>
      <c r="B1178" s="13">
        <v>46120</v>
      </c>
      <c r="C1178" t="s">
        <v>1825</v>
      </c>
      <c r="D1178" t="s">
        <v>4841</v>
      </c>
    </row>
    <row r="1179" spans="1:4">
      <c r="A1179">
        <v>1203</v>
      </c>
      <c r="B1179" s="13">
        <v>46121</v>
      </c>
      <c r="C1179" t="s">
        <v>2818</v>
      </c>
      <c r="D1179" t="s">
        <v>4845</v>
      </c>
    </row>
    <row r="1180" spans="1:4">
      <c r="A1180">
        <v>1204</v>
      </c>
      <c r="B1180" s="13">
        <v>46121</v>
      </c>
      <c r="C1180" t="s">
        <v>1004</v>
      </c>
      <c r="D1180" t="s">
        <v>4848</v>
      </c>
    </row>
    <row r="1181" spans="1:4">
      <c r="A1181">
        <v>1205</v>
      </c>
      <c r="B1181" s="13">
        <v>46121</v>
      </c>
      <c r="C1181" t="s">
        <v>1802</v>
      </c>
      <c r="D1181" t="s">
        <v>4849</v>
      </c>
    </row>
    <row r="1182" spans="1:4">
      <c r="A1182">
        <v>1206</v>
      </c>
      <c r="B1182" s="13">
        <v>46121</v>
      </c>
      <c r="C1182" t="s">
        <v>1004</v>
      </c>
      <c r="D1182" t="s">
        <v>4850</v>
      </c>
    </row>
    <row r="1183" spans="1:4">
      <c r="A1183">
        <v>1207</v>
      </c>
      <c r="B1183" s="13">
        <v>46122</v>
      </c>
      <c r="C1183" t="s">
        <v>1620</v>
      </c>
      <c r="D1183" t="s">
        <v>4861</v>
      </c>
    </row>
    <row r="1184" spans="1:4">
      <c r="A1184">
        <v>1208</v>
      </c>
      <c r="B1184" s="13">
        <v>46122</v>
      </c>
      <c r="C1184" t="s">
        <v>4862</v>
      </c>
      <c r="D1184" t="s">
        <v>4866</v>
      </c>
    </row>
    <row r="1185" spans="1:4">
      <c r="A1185">
        <v>1209</v>
      </c>
      <c r="B1185" s="13">
        <v>46122</v>
      </c>
      <c r="C1185" t="s">
        <v>1007</v>
      </c>
      <c r="D1185" t="s">
        <v>4869</v>
      </c>
    </row>
    <row r="1186" spans="1:4">
      <c r="A1186">
        <v>1210</v>
      </c>
      <c r="B1186" s="13">
        <v>46122</v>
      </c>
      <c r="C1186" t="s">
        <v>1423</v>
      </c>
      <c r="D1186" t="s">
        <v>4871</v>
      </c>
    </row>
    <row r="1187" spans="1:4">
      <c r="A1187">
        <v>1211</v>
      </c>
      <c r="B1187" s="13">
        <v>46122</v>
      </c>
      <c r="C1187" t="s">
        <v>1450</v>
      </c>
      <c r="D1187" t="s">
        <v>4872</v>
      </c>
    </row>
    <row r="1188" spans="1:4">
      <c r="A1188">
        <v>1212</v>
      </c>
      <c r="B1188" s="13">
        <v>46122</v>
      </c>
      <c r="C1188" t="s">
        <v>1680</v>
      </c>
      <c r="D1188" t="s">
        <v>4876</v>
      </c>
    </row>
    <row r="1189" spans="1:4">
      <c r="A1189">
        <v>1213</v>
      </c>
      <c r="B1189" s="13">
        <v>46122</v>
      </c>
      <c r="C1189" t="s">
        <v>1849</v>
      </c>
      <c r="D1189" t="s">
        <v>4879</v>
      </c>
    </row>
    <row r="1190" spans="1:4">
      <c r="A1190">
        <v>1214</v>
      </c>
      <c r="B1190" s="13">
        <v>46122</v>
      </c>
      <c r="C1190" t="s">
        <v>1370</v>
      </c>
      <c r="D1190" t="s">
        <v>4883</v>
      </c>
    </row>
    <row r="1191" spans="1:4">
      <c r="A1191">
        <v>1215</v>
      </c>
      <c r="B1191" s="13">
        <v>46122</v>
      </c>
      <c r="C1191" t="s">
        <v>1849</v>
      </c>
      <c r="D1191" t="s">
        <v>4884</v>
      </c>
    </row>
    <row r="1192" spans="1:4">
      <c r="A1192">
        <v>1216</v>
      </c>
      <c r="B1192" s="13">
        <v>46123</v>
      </c>
      <c r="C1192" t="s">
        <v>1512</v>
      </c>
      <c r="D1192" t="s">
        <v>4885</v>
      </c>
    </row>
    <row r="1193" spans="1:4">
      <c r="A1193">
        <v>1217</v>
      </c>
      <c r="B1193" s="13">
        <v>46123</v>
      </c>
      <c r="C1193" t="s">
        <v>1512</v>
      </c>
      <c r="D1193" t="s">
        <v>4889</v>
      </c>
    </row>
    <row r="1194" spans="1:4">
      <c r="A1194">
        <v>1218</v>
      </c>
      <c r="B1194" s="13">
        <v>46123</v>
      </c>
      <c r="C1194" t="s">
        <v>1512</v>
      </c>
      <c r="D1194" t="s">
        <v>4890</v>
      </c>
    </row>
    <row r="1195" spans="1:4">
      <c r="A1195">
        <v>1219</v>
      </c>
      <c r="B1195" s="13">
        <v>46123</v>
      </c>
      <c r="C1195" t="s">
        <v>4270</v>
      </c>
      <c r="D1195" t="s">
        <v>4894</v>
      </c>
    </row>
    <row r="1196" spans="1:4">
      <c r="A1196">
        <v>1220</v>
      </c>
      <c r="B1196" s="13">
        <v>46123</v>
      </c>
      <c r="C1196" t="s">
        <v>3377</v>
      </c>
      <c r="D1196" t="s">
        <v>4895</v>
      </c>
    </row>
    <row r="1197" spans="1:4">
      <c r="A1197">
        <v>1221</v>
      </c>
      <c r="B1197" s="13">
        <v>46125</v>
      </c>
      <c r="C1197" t="s">
        <v>3874</v>
      </c>
      <c r="D1197" t="s">
        <v>4899</v>
      </c>
    </row>
    <row r="1198" spans="1:4">
      <c r="A1198">
        <v>1222</v>
      </c>
      <c r="B1198" s="13">
        <v>46125</v>
      </c>
      <c r="C1198" t="s">
        <v>1747</v>
      </c>
      <c r="D1198" t="s">
        <v>4901</v>
      </c>
    </row>
    <row r="1199" spans="1:4">
      <c r="A1199">
        <v>1223</v>
      </c>
      <c r="B1199" s="13">
        <v>46125</v>
      </c>
      <c r="C1199" t="s">
        <v>972</v>
      </c>
      <c r="D1199" t="s">
        <v>4902</v>
      </c>
    </row>
    <row r="1200" spans="1:4">
      <c r="A1200">
        <v>1224</v>
      </c>
      <c r="B1200" s="13">
        <v>46125</v>
      </c>
      <c r="C1200" t="s">
        <v>4771</v>
      </c>
      <c r="D1200" t="s">
        <v>4905</v>
      </c>
    </row>
    <row r="1201" spans="1:4">
      <c r="A1201">
        <v>1225</v>
      </c>
      <c r="B1201" s="13">
        <v>46125</v>
      </c>
      <c r="C1201" t="s">
        <v>2673</v>
      </c>
      <c r="D1201" t="s">
        <v>4907</v>
      </c>
    </row>
    <row r="1202" spans="1:4">
      <c r="A1202">
        <v>1226</v>
      </c>
      <c r="B1202" s="13">
        <v>46125</v>
      </c>
      <c r="C1202" t="s">
        <v>1007</v>
      </c>
      <c r="D1202" t="s">
        <v>4910</v>
      </c>
    </row>
    <row r="1203" spans="1:4">
      <c r="A1203">
        <v>1227</v>
      </c>
      <c r="B1203" s="13">
        <v>46125</v>
      </c>
      <c r="C1203" t="s">
        <v>1525</v>
      </c>
      <c r="D1203" t="s">
        <v>4911</v>
      </c>
    </row>
    <row r="1204" spans="1:4">
      <c r="A1204">
        <v>1228</v>
      </c>
      <c r="B1204" s="13">
        <v>46125</v>
      </c>
      <c r="C1204" t="s">
        <v>2304</v>
      </c>
      <c r="D1204" t="s">
        <v>4912</v>
      </c>
    </row>
    <row r="1205" spans="1:4">
      <c r="A1205">
        <v>1229</v>
      </c>
      <c r="C1205" t="s">
        <v>4918</v>
      </c>
      <c r="D1205" t="s">
        <v>4922</v>
      </c>
    </row>
    <row r="1206" spans="1:4">
      <c r="A1206">
        <v>1230</v>
      </c>
      <c r="B1206" s="13">
        <v>46126</v>
      </c>
      <c r="C1206" t="s">
        <v>4918</v>
      </c>
      <c r="D1206" t="s">
        <v>4924</v>
      </c>
    </row>
    <row r="1207" spans="1:4">
      <c r="A1207">
        <v>1231</v>
      </c>
      <c r="B1207" s="13">
        <v>46126</v>
      </c>
      <c r="C1207" t="s">
        <v>1154</v>
      </c>
      <c r="D1207" t="s">
        <v>4925</v>
      </c>
    </row>
    <row r="1208" spans="1:4">
      <c r="A1208">
        <v>1232</v>
      </c>
      <c r="B1208" s="13">
        <v>46126</v>
      </c>
      <c r="C1208" t="s">
        <v>2675</v>
      </c>
      <c r="D1208" t="s">
        <v>4926</v>
      </c>
    </row>
    <row r="1209" spans="1:4">
      <c r="A1209">
        <v>1233</v>
      </c>
      <c r="B1209" s="13">
        <v>46126</v>
      </c>
      <c r="C1209" t="s">
        <v>4915</v>
      </c>
      <c r="D1209" t="s">
        <v>4928</v>
      </c>
    </row>
    <row r="1210" spans="1:4">
      <c r="A1210">
        <v>1234</v>
      </c>
      <c r="B1210" s="13">
        <v>46126</v>
      </c>
      <c r="C1210" t="s">
        <v>3124</v>
      </c>
      <c r="D1210" t="s">
        <v>4929</v>
      </c>
    </row>
    <row r="1211" spans="1:4">
      <c r="A1211">
        <v>1235</v>
      </c>
      <c r="B1211" s="13">
        <v>46126</v>
      </c>
      <c r="C1211" t="s">
        <v>1705</v>
      </c>
      <c r="D1211" t="s">
        <v>4930</v>
      </c>
    </row>
    <row r="1212" spans="1:4">
      <c r="A1212">
        <v>1236</v>
      </c>
      <c r="B1212" s="13">
        <v>46126</v>
      </c>
      <c r="C1212" t="s">
        <v>2264</v>
      </c>
      <c r="D1212" t="s">
        <v>4932</v>
      </c>
    </row>
    <row r="1213" spans="1:4">
      <c r="A1213">
        <v>1237</v>
      </c>
      <c r="B1213" s="13">
        <v>46126</v>
      </c>
      <c r="C1213" t="s">
        <v>1620</v>
      </c>
      <c r="D1213" t="s">
        <v>4934</v>
      </c>
    </row>
    <row r="1214" spans="1:4">
      <c r="A1214">
        <v>1238</v>
      </c>
      <c r="B1214" s="13">
        <v>46126</v>
      </c>
      <c r="C1214" t="s">
        <v>3124</v>
      </c>
      <c r="D1214" t="s">
        <v>4937</v>
      </c>
    </row>
    <row r="1215" spans="1:4">
      <c r="A1215">
        <v>1239</v>
      </c>
      <c r="B1215" s="13">
        <v>46127</v>
      </c>
      <c r="C1215" t="s">
        <v>1525</v>
      </c>
      <c r="D1215" t="s">
        <v>4939</v>
      </c>
    </row>
    <row r="1216" spans="1:4">
      <c r="A1216">
        <v>1240</v>
      </c>
      <c r="B1216" s="13">
        <v>46127</v>
      </c>
      <c r="C1216" t="s">
        <v>2818</v>
      </c>
      <c r="D1216" t="s">
        <v>4943</v>
      </c>
    </row>
    <row r="1217" spans="1:4">
      <c r="A1217">
        <v>1241</v>
      </c>
      <c r="B1217" s="13">
        <v>46127</v>
      </c>
      <c r="C1217" t="s">
        <v>3124</v>
      </c>
      <c r="D1217" t="s">
        <v>4944</v>
      </c>
    </row>
    <row r="1218" spans="1:4">
      <c r="A1218">
        <v>1242</v>
      </c>
      <c r="B1218" s="13">
        <v>46127</v>
      </c>
      <c r="C1218" t="s">
        <v>3124</v>
      </c>
      <c r="D1218" t="s">
        <v>4947</v>
      </c>
    </row>
    <row r="1219" spans="1:4">
      <c r="A1219">
        <v>1243</v>
      </c>
      <c r="B1219" s="13">
        <v>46127</v>
      </c>
      <c r="C1219" t="s">
        <v>1010</v>
      </c>
      <c r="D1219" t="s">
        <v>4949</v>
      </c>
    </row>
    <row r="1220" spans="1:4">
      <c r="A1220">
        <v>1244</v>
      </c>
      <c r="B1220" s="13">
        <v>46127</v>
      </c>
      <c r="C1220" t="s">
        <v>2203</v>
      </c>
      <c r="D1220" t="s">
        <v>4952</v>
      </c>
    </row>
    <row r="1221" spans="1:4">
      <c r="A1221">
        <v>1245</v>
      </c>
      <c r="B1221" s="13">
        <v>46127</v>
      </c>
      <c r="C1221" t="s">
        <v>2050</v>
      </c>
      <c r="D1221" t="s">
        <v>4955</v>
      </c>
    </row>
    <row r="1222" spans="1:4">
      <c r="A1222">
        <v>1246</v>
      </c>
      <c r="B1222" s="13">
        <v>46127</v>
      </c>
      <c r="C1222" t="s">
        <v>2403</v>
      </c>
      <c r="D1222" t="s">
        <v>4956</v>
      </c>
    </row>
    <row r="1223" spans="1:4">
      <c r="A1223">
        <v>1247</v>
      </c>
      <c r="B1223" s="13">
        <v>46128</v>
      </c>
      <c r="C1223" t="s">
        <v>1966</v>
      </c>
      <c r="D1223" t="s">
        <v>4971</v>
      </c>
    </row>
    <row r="1224" spans="1:4">
      <c r="A1224">
        <v>1248</v>
      </c>
      <c r="B1224" s="13">
        <v>46128</v>
      </c>
      <c r="C1224" t="s">
        <v>4771</v>
      </c>
      <c r="D1224" t="s">
        <v>4972</v>
      </c>
    </row>
    <row r="1225" spans="1:4">
      <c r="A1225">
        <v>1249</v>
      </c>
      <c r="B1225" s="13">
        <v>46128</v>
      </c>
      <c r="C1225" t="s">
        <v>4771</v>
      </c>
      <c r="D1225" t="s">
        <v>4973</v>
      </c>
    </row>
    <row r="1226" spans="1:4">
      <c r="A1226">
        <v>1250</v>
      </c>
      <c r="B1226" s="13">
        <v>46128</v>
      </c>
      <c r="C1226" t="s">
        <v>2925</v>
      </c>
      <c r="D1226" t="s">
        <v>4980</v>
      </c>
    </row>
    <row r="1227" spans="1:4">
      <c r="A1227">
        <v>1251</v>
      </c>
      <c r="B1227" s="13">
        <v>46128</v>
      </c>
      <c r="C1227" t="s">
        <v>999</v>
      </c>
      <c r="D1227" t="s">
        <v>4982</v>
      </c>
    </row>
    <row r="1228" spans="1:4">
      <c r="A1228">
        <v>1252</v>
      </c>
      <c r="B1228" s="13">
        <v>46129</v>
      </c>
      <c r="C1228" t="s">
        <v>3124</v>
      </c>
      <c r="D1228" t="s">
        <v>4985</v>
      </c>
    </row>
    <row r="1229" spans="1:4">
      <c r="A1229">
        <v>1253</v>
      </c>
      <c r="B1229" s="13">
        <v>46129</v>
      </c>
      <c r="C1229" t="s">
        <v>1802</v>
      </c>
      <c r="D1229" t="s">
        <v>4986</v>
      </c>
    </row>
    <row r="1230" spans="1:4">
      <c r="A1230">
        <v>1254</v>
      </c>
      <c r="B1230" s="13">
        <v>46129</v>
      </c>
      <c r="C1230" t="s">
        <v>1680</v>
      </c>
      <c r="D1230" t="s">
        <v>4989</v>
      </c>
    </row>
    <row r="1231" spans="1:4">
      <c r="A1231">
        <v>1255</v>
      </c>
      <c r="B1231" s="13">
        <v>46129</v>
      </c>
      <c r="C1231" t="s">
        <v>2788</v>
      </c>
      <c r="D1231" t="s">
        <v>4990</v>
      </c>
    </row>
    <row r="1232" spans="1:4">
      <c r="A1232">
        <v>1256</v>
      </c>
      <c r="B1232" s="13">
        <v>46130</v>
      </c>
      <c r="C1232" t="s">
        <v>1769</v>
      </c>
      <c r="D1232" t="s">
        <v>4992</v>
      </c>
    </row>
    <row r="1233" spans="1:4">
      <c r="A1233">
        <v>1257</v>
      </c>
      <c r="B1233" s="13">
        <v>46132</v>
      </c>
      <c r="C1233" t="s">
        <v>3875</v>
      </c>
      <c r="D1233" t="s">
        <v>4996</v>
      </c>
    </row>
    <row r="1234" spans="1:4">
      <c r="A1234">
        <v>1258</v>
      </c>
      <c r="B1234" s="13">
        <v>46132</v>
      </c>
      <c r="C1234" t="s">
        <v>1440</v>
      </c>
      <c r="D1234" t="s">
        <v>4997</v>
      </c>
    </row>
    <row r="1235" spans="1:4">
      <c r="A1235">
        <v>1259</v>
      </c>
      <c r="B1235" s="13">
        <v>46132</v>
      </c>
      <c r="C1235" t="s">
        <v>1966</v>
      </c>
      <c r="D1235" t="s">
        <v>4998</v>
      </c>
    </row>
    <row r="1236" spans="1:4">
      <c r="A1236">
        <v>1260</v>
      </c>
      <c r="B1236" s="13">
        <v>46132</v>
      </c>
      <c r="C1236" t="s">
        <v>1825</v>
      </c>
      <c r="D1236" t="s">
        <v>5001</v>
      </c>
    </row>
    <row r="1237" spans="1:4">
      <c r="A1237">
        <v>1261</v>
      </c>
      <c r="B1237" s="13">
        <v>46132</v>
      </c>
      <c r="C1237" t="s">
        <v>1349</v>
      </c>
      <c r="D1237" t="s">
        <v>5002</v>
      </c>
    </row>
    <row r="1238" spans="1:4">
      <c r="A1238">
        <v>1262</v>
      </c>
      <c r="B1238" s="13">
        <v>46132</v>
      </c>
      <c r="C1238" t="s">
        <v>1465</v>
      </c>
      <c r="D1238" t="s">
        <v>5003</v>
      </c>
    </row>
    <row r="1239" spans="1:4">
      <c r="A1239">
        <v>1263</v>
      </c>
      <c r="B1239" s="13">
        <v>46133</v>
      </c>
      <c r="C1239" t="s">
        <v>2844</v>
      </c>
      <c r="D1239" t="s">
        <v>5008</v>
      </c>
    </row>
    <row r="1240" spans="1:4">
      <c r="A1240">
        <v>1264</v>
      </c>
      <c r="B1240" s="13">
        <v>46133</v>
      </c>
      <c r="C1240" t="s">
        <v>3109</v>
      </c>
      <c r="D1240" t="s">
        <v>5009</v>
      </c>
    </row>
    <row r="1241" spans="1:4">
      <c r="A1241">
        <v>1265</v>
      </c>
      <c r="B1241" s="13">
        <v>46134</v>
      </c>
      <c r="C1241" t="s">
        <v>4750</v>
      </c>
      <c r="D1241" t="s">
        <v>5011</v>
      </c>
    </row>
    <row r="1242" spans="1:4">
      <c r="A1242">
        <v>1266</v>
      </c>
      <c r="B1242" s="13">
        <v>46134</v>
      </c>
      <c r="C1242" t="s">
        <v>1444</v>
      </c>
      <c r="D1242" t="s">
        <v>5012</v>
      </c>
    </row>
    <row r="1243" spans="1:4">
      <c r="A1243">
        <v>1267</v>
      </c>
      <c r="B1243" s="13">
        <v>46134</v>
      </c>
      <c r="C1243" t="s">
        <v>1010</v>
      </c>
      <c r="D1243" t="s">
        <v>5013</v>
      </c>
    </row>
    <row r="1244" spans="1:4">
      <c r="A1244">
        <v>1268</v>
      </c>
      <c r="B1244" s="13">
        <v>46134</v>
      </c>
      <c r="C1244" t="s">
        <v>1975</v>
      </c>
      <c r="D1244" t="s">
        <v>5014</v>
      </c>
    </row>
    <row r="1245" spans="1:4">
      <c r="A1245">
        <v>1269</v>
      </c>
      <c r="B1245" s="13">
        <v>46134</v>
      </c>
      <c r="C1245" t="s">
        <v>1450</v>
      </c>
      <c r="D1245" t="s">
        <v>5015</v>
      </c>
    </row>
    <row r="1246" spans="1:4">
      <c r="A1246">
        <v>1270</v>
      </c>
      <c r="B1246" s="13">
        <v>46134</v>
      </c>
      <c r="C1246" t="s">
        <v>1438</v>
      </c>
      <c r="D1246" t="s">
        <v>5016</v>
      </c>
    </row>
    <row r="1247" spans="1:4">
      <c r="A1247">
        <v>1271</v>
      </c>
      <c r="B1247" s="13">
        <v>46134</v>
      </c>
      <c r="C1247" t="s">
        <v>1438</v>
      </c>
      <c r="D1247" t="s">
        <v>5017</v>
      </c>
    </row>
    <row r="1248" spans="1:4">
      <c r="A1248">
        <v>1272</v>
      </c>
      <c r="B1248" s="13">
        <v>46135</v>
      </c>
      <c r="C1248" t="s">
        <v>1512</v>
      </c>
      <c r="D1248" t="s">
        <v>5022</v>
      </c>
    </row>
    <row r="1249" spans="1:4">
      <c r="A1249">
        <v>1273</v>
      </c>
      <c r="B1249" s="13">
        <v>46135</v>
      </c>
      <c r="C1249" t="s">
        <v>3882</v>
      </c>
      <c r="D1249" t="s">
        <v>5023</v>
      </c>
    </row>
    <row r="1250" spans="1:4">
      <c r="A1250">
        <v>1274</v>
      </c>
      <c r="B1250" s="13">
        <v>46135</v>
      </c>
      <c r="C1250" t="s">
        <v>1007</v>
      </c>
      <c r="D1250" t="s">
        <v>5026</v>
      </c>
    </row>
    <row r="1251" spans="1:4">
      <c r="A1251">
        <v>1275</v>
      </c>
      <c r="B1251" s="13">
        <v>46135</v>
      </c>
      <c r="C1251" t="s">
        <v>3856</v>
      </c>
      <c r="D1251" t="s">
        <v>5027</v>
      </c>
    </row>
    <row r="1252" spans="1:4">
      <c r="A1252">
        <v>1276</v>
      </c>
      <c r="B1252" s="13">
        <v>46136</v>
      </c>
      <c r="C1252" t="s">
        <v>999</v>
      </c>
      <c r="D1252" t="s">
        <v>5037</v>
      </c>
    </row>
    <row r="1253" spans="1:4">
      <c r="A1253">
        <v>1277</v>
      </c>
      <c r="B1253" s="13">
        <v>46136</v>
      </c>
      <c r="C1253" t="s">
        <v>1131</v>
      </c>
      <c r="D1253" t="s">
        <v>5039</v>
      </c>
    </row>
    <row r="1254" spans="1:4">
      <c r="A1254">
        <v>1278</v>
      </c>
      <c r="B1254" s="13">
        <v>46136</v>
      </c>
      <c r="C1254" t="s">
        <v>1010</v>
      </c>
      <c r="D1254" t="s">
        <v>5040</v>
      </c>
    </row>
    <row r="1255" spans="1:4">
      <c r="A1255">
        <v>1279</v>
      </c>
      <c r="B1255" s="13">
        <v>46136</v>
      </c>
      <c r="C1255" t="s">
        <v>1680</v>
      </c>
      <c r="D1255" t="s">
        <v>5041</v>
      </c>
    </row>
    <row r="1256" spans="1:4">
      <c r="A1256">
        <v>1280</v>
      </c>
      <c r="B1256" s="13">
        <v>46136</v>
      </c>
      <c r="C1256" t="s">
        <v>1802</v>
      </c>
      <c r="D1256" t="s">
        <v>5043</v>
      </c>
    </row>
    <row r="1257" spans="1:4">
      <c r="A1257">
        <v>1281</v>
      </c>
      <c r="B1257" s="13">
        <v>46136</v>
      </c>
      <c r="C1257" t="s">
        <v>5044</v>
      </c>
      <c r="D1257" t="s">
        <v>5047</v>
      </c>
    </row>
    <row r="1258" spans="1:4">
      <c r="A1258">
        <v>1282</v>
      </c>
      <c r="B1258" s="13">
        <v>46136</v>
      </c>
      <c r="C1258" t="s">
        <v>2925</v>
      </c>
      <c r="D1258" t="s">
        <v>5050</v>
      </c>
    </row>
    <row r="1259" spans="1:4">
      <c r="A1259">
        <v>1283</v>
      </c>
      <c r="B1259" s="13">
        <v>46136</v>
      </c>
      <c r="C1259" t="s">
        <v>2348</v>
      </c>
      <c r="D1259" t="s">
        <v>5053</v>
      </c>
    </row>
    <row r="1260" spans="1:4">
      <c r="A1260">
        <v>1284</v>
      </c>
      <c r="B1260" s="13">
        <v>46136</v>
      </c>
      <c r="C1260" t="s">
        <v>1769</v>
      </c>
      <c r="D1260" t="s">
        <v>5056</v>
      </c>
    </row>
    <row r="1261" spans="1:4">
      <c r="A1261">
        <v>1285</v>
      </c>
      <c r="B1261" s="13">
        <v>46136</v>
      </c>
      <c r="C1261" t="s">
        <v>1512</v>
      </c>
      <c r="D1261" t="s">
        <v>5058</v>
      </c>
    </row>
    <row r="1262" spans="1:4">
      <c r="A1262">
        <v>1286</v>
      </c>
      <c r="B1262" s="13">
        <v>46136</v>
      </c>
      <c r="C1262" t="s">
        <v>1762</v>
      </c>
      <c r="D1262" t="s">
        <v>5060</v>
      </c>
    </row>
    <row r="1263" spans="1:4">
      <c r="A1263">
        <v>1287</v>
      </c>
      <c r="B1263" s="13">
        <v>46128</v>
      </c>
      <c r="C1263" t="s">
        <v>1680</v>
      </c>
      <c r="D1263" t="s">
        <v>5061</v>
      </c>
    </row>
    <row r="1264" spans="1:4">
      <c r="A1264">
        <v>1288</v>
      </c>
      <c r="B1264" s="13">
        <v>46137</v>
      </c>
      <c r="C1264" t="s">
        <v>1277</v>
      </c>
      <c r="D1264" t="s">
        <v>5066</v>
      </c>
    </row>
    <row r="1265" spans="1:4">
      <c r="A1265">
        <v>1289</v>
      </c>
      <c r="B1265" s="13">
        <v>46139</v>
      </c>
      <c r="C1265" t="s">
        <v>1004</v>
      </c>
      <c r="D1265" t="s">
        <v>5073</v>
      </c>
    </row>
    <row r="1266" spans="1:4">
      <c r="A1266">
        <v>1290</v>
      </c>
      <c r="B1266" s="13">
        <v>46139</v>
      </c>
      <c r="C1266" t="s">
        <v>1525</v>
      </c>
      <c r="D1266" t="s">
        <v>5076</v>
      </c>
    </row>
    <row r="1267" spans="1:4">
      <c r="A1267">
        <v>1291</v>
      </c>
      <c r="B1267" s="13">
        <v>46139</v>
      </c>
      <c r="C1267" t="s">
        <v>1512</v>
      </c>
      <c r="D1267" t="s">
        <v>5080</v>
      </c>
    </row>
    <row r="1268" spans="1:4">
      <c r="A1268">
        <v>1292</v>
      </c>
      <c r="B1268" s="13">
        <v>46139</v>
      </c>
      <c r="C1268" t="s">
        <v>1370</v>
      </c>
      <c r="D1268" t="s">
        <v>5083</v>
      </c>
    </row>
    <row r="1269" spans="1:4">
      <c r="A1269">
        <v>1293</v>
      </c>
      <c r="B1269" s="13">
        <v>46139</v>
      </c>
      <c r="C1269" t="s">
        <v>1408</v>
      </c>
      <c r="D1269" t="s">
        <v>5084</v>
      </c>
    </row>
    <row r="1270" spans="1:4">
      <c r="A1270">
        <v>1294</v>
      </c>
      <c r="B1270" s="13">
        <v>46139</v>
      </c>
      <c r="C1270" t="s">
        <v>1512</v>
      </c>
      <c r="D1270" t="s">
        <v>5086</v>
      </c>
    </row>
    <row r="1271" spans="1:4">
      <c r="A1271">
        <v>1295</v>
      </c>
      <c r="B1271" s="13">
        <v>46140</v>
      </c>
      <c r="C1271" t="s">
        <v>3320</v>
      </c>
      <c r="D1271" t="s">
        <v>5097</v>
      </c>
    </row>
    <row r="1272" spans="1:4">
      <c r="A1272">
        <v>1296</v>
      </c>
      <c r="B1272" s="13">
        <v>46140</v>
      </c>
      <c r="C1272" t="s">
        <v>1007</v>
      </c>
      <c r="D1272" t="s">
        <v>5099</v>
      </c>
    </row>
    <row r="1273" spans="1:4">
      <c r="A1273">
        <v>1297</v>
      </c>
      <c r="B1273" s="13">
        <v>46140</v>
      </c>
      <c r="C1273" t="s">
        <v>1551</v>
      </c>
      <c r="D1273" t="s">
        <v>5102</v>
      </c>
    </row>
    <row r="1274" spans="1:4">
      <c r="A1274">
        <v>1298</v>
      </c>
      <c r="B1274" s="13">
        <v>46140</v>
      </c>
      <c r="C1274" t="s">
        <v>981</v>
      </c>
      <c r="D1274" t="s">
        <v>5103</v>
      </c>
    </row>
    <row r="1275" spans="1:4">
      <c r="A1275">
        <v>1299</v>
      </c>
      <c r="B1275" s="13">
        <v>46140</v>
      </c>
      <c r="C1275" t="s">
        <v>1007</v>
      </c>
      <c r="D1275" t="s">
        <v>5107</v>
      </c>
    </row>
    <row r="1276" spans="1:4">
      <c r="A1276">
        <v>1300</v>
      </c>
      <c r="B1276" s="13">
        <v>46141</v>
      </c>
      <c r="C1276" t="s">
        <v>1444</v>
      </c>
      <c r="D1276" t="s">
        <v>5113</v>
      </c>
    </row>
    <row r="1277" spans="1:4">
      <c r="A1277">
        <v>1301</v>
      </c>
      <c r="B1277" s="13">
        <v>46141</v>
      </c>
      <c r="C1277" t="s">
        <v>1680</v>
      </c>
      <c r="D1277" t="s">
        <v>5115</v>
      </c>
    </row>
    <row r="1278" spans="1:4">
      <c r="A1278">
        <v>1302</v>
      </c>
      <c r="B1278" s="13">
        <v>46141</v>
      </c>
      <c r="C1278" t="s">
        <v>981</v>
      </c>
      <c r="D1278" t="s">
        <v>5116</v>
      </c>
    </row>
    <row r="1279" spans="1:4">
      <c r="A1279">
        <v>1303</v>
      </c>
      <c r="B1279" s="13">
        <v>46141</v>
      </c>
      <c r="C1279" t="s">
        <v>1633</v>
      </c>
      <c r="D1279" t="s">
        <v>5118</v>
      </c>
    </row>
    <row r="1280" spans="1:4">
      <c r="A1280">
        <v>1304</v>
      </c>
      <c r="B1280" s="13">
        <v>46141</v>
      </c>
      <c r="C1280" t="s">
        <v>3705</v>
      </c>
      <c r="D1280" t="s">
        <v>5119</v>
      </c>
    </row>
    <row r="1281" spans="1:4">
      <c r="A1281">
        <v>1305</v>
      </c>
      <c r="B1281" s="13">
        <v>46141</v>
      </c>
      <c r="C1281" t="s">
        <v>1766</v>
      </c>
      <c r="D1281" t="s">
        <v>5120</v>
      </c>
    </row>
    <row r="1282" spans="1:4">
      <c r="A1282">
        <v>1306</v>
      </c>
      <c r="B1282" s="13">
        <v>46141</v>
      </c>
      <c r="C1282" t="s">
        <v>2675</v>
      </c>
      <c r="D1282" t="s">
        <v>5122</v>
      </c>
    </row>
    <row r="1283" spans="1:4">
      <c r="A1283">
        <v>1307</v>
      </c>
      <c r="B1283" s="13">
        <v>46141</v>
      </c>
      <c r="C1283" t="s">
        <v>1762</v>
      </c>
      <c r="D1283" t="s">
        <v>5133</v>
      </c>
    </row>
    <row r="1284" spans="1:4">
      <c r="A1284">
        <v>1308</v>
      </c>
      <c r="B1284" s="13">
        <v>46142</v>
      </c>
      <c r="C1284" t="s">
        <v>981</v>
      </c>
      <c r="D1284" t="s">
        <v>5138</v>
      </c>
    </row>
    <row r="1285" spans="1:4">
      <c r="A1285">
        <v>1309</v>
      </c>
      <c r="B1285" s="13">
        <v>46142</v>
      </c>
      <c r="C1285" t="s">
        <v>2673</v>
      </c>
      <c r="D1285" t="s">
        <v>5141</v>
      </c>
    </row>
    <row r="1286" spans="1:4">
      <c r="A1286">
        <v>1310</v>
      </c>
      <c r="B1286" s="13">
        <v>46142</v>
      </c>
      <c r="C1286" t="s">
        <v>1370</v>
      </c>
      <c r="D1286" t="s">
        <v>5145</v>
      </c>
    </row>
    <row r="1287" spans="1:4">
      <c r="A1287">
        <v>1311</v>
      </c>
      <c r="B1287" s="13">
        <v>46142</v>
      </c>
      <c r="C1287" t="s">
        <v>3875</v>
      </c>
      <c r="D1287" t="s">
        <v>5146</v>
      </c>
    </row>
    <row r="1288" spans="1:4">
      <c r="A1288">
        <v>1312</v>
      </c>
      <c r="B1288" s="13">
        <v>46142</v>
      </c>
      <c r="C1288" t="s">
        <v>3124</v>
      </c>
      <c r="D1288" t="s">
        <v>5147</v>
      </c>
    </row>
    <row r="1289" spans="1:4">
      <c r="A1289">
        <v>1313</v>
      </c>
      <c r="B1289" s="13">
        <v>46143</v>
      </c>
      <c r="C1289" t="s">
        <v>1007</v>
      </c>
      <c r="D1289" t="s">
        <v>5157</v>
      </c>
    </row>
    <row r="1290" spans="1:4">
      <c r="A1290">
        <v>1314</v>
      </c>
      <c r="B1290" s="13">
        <v>46146</v>
      </c>
      <c r="C1290" t="s">
        <v>1503</v>
      </c>
      <c r="D1290" t="s">
        <v>5236</v>
      </c>
    </row>
    <row r="1291" spans="1:4">
      <c r="A1291">
        <v>1315</v>
      </c>
      <c r="B1291" s="13">
        <v>46146</v>
      </c>
      <c r="C1291" t="s">
        <v>1503</v>
      </c>
      <c r="D1291" t="s">
        <v>5239</v>
      </c>
    </row>
    <row r="1292" spans="1:4">
      <c r="A1292">
        <v>1316</v>
      </c>
      <c r="B1292" s="13">
        <v>46146</v>
      </c>
      <c r="C1292" t="s">
        <v>981</v>
      </c>
      <c r="D1292" t="s">
        <v>5240</v>
      </c>
    </row>
    <row r="1293" spans="1:4">
      <c r="A1293">
        <v>1317</v>
      </c>
      <c r="B1293" s="13">
        <v>46146</v>
      </c>
      <c r="C1293" t="s">
        <v>981</v>
      </c>
      <c r="D1293" t="s">
        <v>5242</v>
      </c>
    </row>
    <row r="1294" spans="1:4">
      <c r="A1294">
        <v>1318</v>
      </c>
      <c r="B1294" s="13">
        <v>46146</v>
      </c>
      <c r="C1294" t="s">
        <v>1007</v>
      </c>
      <c r="D1294" t="s">
        <v>5243</v>
      </c>
    </row>
    <row r="1295" spans="1:4">
      <c r="A1295">
        <v>1319</v>
      </c>
      <c r="B1295" s="13">
        <v>46146</v>
      </c>
      <c r="C1295" t="s">
        <v>2673</v>
      </c>
      <c r="D1295" t="s">
        <v>5247</v>
      </c>
    </row>
    <row r="1296" spans="1:4">
      <c r="A1296">
        <v>1320</v>
      </c>
      <c r="B1296" s="13">
        <v>46146</v>
      </c>
      <c r="C1296" t="s">
        <v>2925</v>
      </c>
      <c r="D1296" t="s">
        <v>5248</v>
      </c>
    </row>
    <row r="1297" spans="1:4">
      <c r="A1297">
        <v>1321</v>
      </c>
      <c r="B1297" s="13">
        <v>46148</v>
      </c>
      <c r="C1297" t="s">
        <v>1633</v>
      </c>
      <c r="D1297" t="s">
        <v>5253</v>
      </c>
    </row>
    <row r="1298" spans="1:4">
      <c r="A1298">
        <v>1322</v>
      </c>
      <c r="B1298" s="13">
        <v>46148</v>
      </c>
      <c r="C1298" t="s">
        <v>1512</v>
      </c>
      <c r="D1298" t="s">
        <v>5255</v>
      </c>
    </row>
    <row r="1299" spans="1:4">
      <c r="A1299">
        <v>1323</v>
      </c>
      <c r="B1299" s="13">
        <v>46148</v>
      </c>
      <c r="C1299" t="s">
        <v>5256</v>
      </c>
      <c r="D1299" t="s">
        <v>5259</v>
      </c>
    </row>
    <row r="1300" spans="1:4">
      <c r="A1300">
        <v>1324</v>
      </c>
      <c r="B1300" s="13">
        <v>46148</v>
      </c>
      <c r="C1300" t="s">
        <v>3109</v>
      </c>
      <c r="D1300" t="s">
        <v>5262</v>
      </c>
    </row>
    <row r="1301" spans="1:4">
      <c r="A1301">
        <v>1325</v>
      </c>
      <c r="B1301" s="13">
        <v>46148</v>
      </c>
      <c r="C1301" t="s">
        <v>1209</v>
      </c>
      <c r="D1301" t="s">
        <v>5265</v>
      </c>
    </row>
    <row r="1302" spans="1:4">
      <c r="A1302">
        <v>1326</v>
      </c>
      <c r="B1302" s="13">
        <v>46148</v>
      </c>
      <c r="C1302" t="s">
        <v>999</v>
      </c>
      <c r="D1302" t="s">
        <v>5266</v>
      </c>
    </row>
    <row r="1303" spans="1:4">
      <c r="A1303">
        <v>1327</v>
      </c>
      <c r="B1303" s="13">
        <v>46148</v>
      </c>
      <c r="C1303" t="s">
        <v>3084</v>
      </c>
      <c r="D1303" t="s">
        <v>5268</v>
      </c>
    </row>
    <row r="1304" spans="1:4">
      <c r="A1304">
        <v>1328</v>
      </c>
      <c r="B1304" s="13">
        <v>46148</v>
      </c>
      <c r="C1304" t="s">
        <v>1512</v>
      </c>
      <c r="D1304" t="s">
        <v>5270</v>
      </c>
    </row>
    <row r="1305" spans="1:4">
      <c r="A1305">
        <v>1329</v>
      </c>
      <c r="B1305" s="13">
        <v>46149</v>
      </c>
      <c r="C1305" t="s">
        <v>5271</v>
      </c>
      <c r="D1305" t="s">
        <v>5274</v>
      </c>
    </row>
    <row r="1306" spans="1:4">
      <c r="A1306">
        <v>1330</v>
      </c>
      <c r="B1306" s="13">
        <v>46149</v>
      </c>
      <c r="C1306" t="s">
        <v>1370</v>
      </c>
      <c r="D1306" t="s">
        <v>5275</v>
      </c>
    </row>
    <row r="1307" spans="1:4">
      <c r="A1307">
        <v>1331</v>
      </c>
      <c r="B1307" s="13">
        <v>46149</v>
      </c>
      <c r="C1307" t="s">
        <v>2093</v>
      </c>
      <c r="D1307" t="s">
        <v>5276</v>
      </c>
    </row>
    <row r="1308" spans="1:4">
      <c r="A1308">
        <v>1332</v>
      </c>
      <c r="B1308" s="13">
        <v>46149</v>
      </c>
      <c r="C1308" t="s">
        <v>1525</v>
      </c>
      <c r="D1308" t="s">
        <v>5277</v>
      </c>
    </row>
    <row r="1309" spans="1:4">
      <c r="A1309">
        <v>1333</v>
      </c>
      <c r="B1309" s="13">
        <v>46150</v>
      </c>
      <c r="C1309" t="s">
        <v>1007</v>
      </c>
      <c r="D1309" t="s">
        <v>5283</v>
      </c>
    </row>
    <row r="1310" spans="1:4">
      <c r="A1310">
        <v>1334</v>
      </c>
      <c r="B1310" s="13">
        <v>46150</v>
      </c>
      <c r="C1310" t="s">
        <v>1931</v>
      </c>
      <c r="D1310" t="s">
        <v>5284</v>
      </c>
    </row>
    <row r="1311" spans="1:4">
      <c r="A1311">
        <v>1335</v>
      </c>
      <c r="B1311" s="13">
        <v>46150</v>
      </c>
      <c r="C1311" t="s">
        <v>4537</v>
      </c>
      <c r="D1311" t="s">
        <v>5286</v>
      </c>
    </row>
    <row r="1312" spans="1:4">
      <c r="A1312">
        <v>1336</v>
      </c>
      <c r="B1312" s="13">
        <v>46150</v>
      </c>
      <c r="C1312" t="s">
        <v>5278</v>
      </c>
      <c r="D1312" t="s">
        <v>5289</v>
      </c>
    </row>
    <row r="1313" spans="1:4">
      <c r="A1313">
        <v>1337</v>
      </c>
      <c r="B1313" s="13">
        <v>46150</v>
      </c>
      <c r="C1313" t="s">
        <v>5271</v>
      </c>
      <c r="D1313" t="s">
        <v>5291</v>
      </c>
    </row>
    <row r="1314" spans="1:4">
      <c r="A1314">
        <v>1338</v>
      </c>
      <c r="B1314" s="13">
        <v>46150</v>
      </c>
      <c r="C1314" t="s">
        <v>5292</v>
      </c>
      <c r="D1314" t="s">
        <v>5297</v>
      </c>
    </row>
    <row r="1315" spans="1:4">
      <c r="A1315">
        <v>1339</v>
      </c>
      <c r="B1315" s="13">
        <v>46150</v>
      </c>
      <c r="C1315" t="s">
        <v>1429</v>
      </c>
      <c r="D1315" t="s">
        <v>5300</v>
      </c>
    </row>
    <row r="1316" spans="1:4">
      <c r="A1316">
        <v>1340</v>
      </c>
      <c r="B1316" s="13">
        <v>46150</v>
      </c>
      <c r="C1316" t="s">
        <v>2544</v>
      </c>
      <c r="D1316" t="s">
        <v>5301</v>
      </c>
    </row>
    <row r="1317" spans="1:4">
      <c r="A1317">
        <v>1341</v>
      </c>
      <c r="B1317" s="13">
        <v>46150</v>
      </c>
      <c r="C1317" t="s">
        <v>1766</v>
      </c>
      <c r="D1317" t="s">
        <v>5303</v>
      </c>
    </row>
    <row r="1318" spans="1:4">
      <c r="A1318">
        <v>1342</v>
      </c>
      <c r="C1318" t="s">
        <v>2891</v>
      </c>
      <c r="D1318" t="s">
        <v>5308</v>
      </c>
    </row>
    <row r="1319" spans="1:4">
      <c r="A1319">
        <v>1343</v>
      </c>
      <c r="C1319" t="s">
        <v>3191</v>
      </c>
      <c r="D1319" t="s">
        <v>5309</v>
      </c>
    </row>
    <row r="1320" spans="1:4">
      <c r="A1320">
        <v>1344</v>
      </c>
      <c r="C1320" t="s">
        <v>1010</v>
      </c>
      <c r="D1320" t="s">
        <v>5310</v>
      </c>
    </row>
    <row r="1321" spans="1:4">
      <c r="A1321">
        <v>1345</v>
      </c>
      <c r="C1321" t="s">
        <v>5305</v>
      </c>
      <c r="D1321" t="s">
        <v>5312</v>
      </c>
    </row>
    <row r="1322" spans="1:4">
      <c r="A1322">
        <v>1346</v>
      </c>
      <c r="B1322" s="13">
        <v>46153</v>
      </c>
      <c r="C1322" t="s">
        <v>1370</v>
      </c>
      <c r="D1322" t="s">
        <v>5314</v>
      </c>
    </row>
    <row r="1323" spans="1:4">
      <c r="A1323">
        <v>1347</v>
      </c>
      <c r="B1323" s="13">
        <v>46153</v>
      </c>
      <c r="C1323" t="s">
        <v>1370</v>
      </c>
      <c r="D1323" t="s">
        <v>5315</v>
      </c>
    </row>
    <row r="1324" spans="1:4">
      <c r="A1324">
        <v>1348</v>
      </c>
      <c r="B1324" s="13">
        <v>46153</v>
      </c>
      <c r="C1324" t="s">
        <v>2262</v>
      </c>
      <c r="D1324" t="s">
        <v>5316</v>
      </c>
    </row>
    <row r="1325" spans="1:4">
      <c r="A1325">
        <v>1349</v>
      </c>
      <c r="B1325" s="13">
        <v>46153</v>
      </c>
      <c r="C1325" t="s">
        <v>3327</v>
      </c>
      <c r="D1325" t="s">
        <v>5318</v>
      </c>
    </row>
    <row r="1326" spans="1:4">
      <c r="A1326">
        <v>1350</v>
      </c>
      <c r="B1326" s="13">
        <v>46153</v>
      </c>
      <c r="C1326" t="s">
        <v>1931</v>
      </c>
      <c r="D1326" t="s">
        <v>5322</v>
      </c>
    </row>
    <row r="1327" spans="1:4">
      <c r="A1327">
        <v>1351</v>
      </c>
      <c r="B1327" s="13">
        <v>46153</v>
      </c>
      <c r="C1327" t="s">
        <v>1420</v>
      </c>
      <c r="D1327" t="s">
        <v>5325</v>
      </c>
    </row>
    <row r="1328" spans="1:4">
      <c r="A1328">
        <v>1352</v>
      </c>
      <c r="B1328" s="13">
        <v>46152</v>
      </c>
      <c r="C1328" t="s">
        <v>1525</v>
      </c>
      <c r="D1328" t="s">
        <v>5331</v>
      </c>
    </row>
    <row r="1329" spans="1:4">
      <c r="A1329">
        <v>1353</v>
      </c>
      <c r="B1329" s="13">
        <v>46152</v>
      </c>
      <c r="C1329" t="s">
        <v>1882</v>
      </c>
      <c r="D1329" t="s">
        <v>5334</v>
      </c>
    </row>
    <row r="1330" spans="1:4">
      <c r="A1330">
        <v>1354</v>
      </c>
      <c r="B1330" s="13">
        <v>46154</v>
      </c>
      <c r="C1330" t="s">
        <v>2863</v>
      </c>
      <c r="D1330" t="s">
        <v>5337</v>
      </c>
    </row>
    <row r="1331" spans="1:4">
      <c r="A1331">
        <v>1355</v>
      </c>
      <c r="B1331" s="13">
        <v>46154</v>
      </c>
      <c r="C1331" t="s">
        <v>1131</v>
      </c>
      <c r="D1331" t="s">
        <v>5338</v>
      </c>
    </row>
    <row r="1332" spans="1:4">
      <c r="A1332">
        <v>1356</v>
      </c>
      <c r="B1332" s="13">
        <v>46154</v>
      </c>
      <c r="C1332" t="s">
        <v>5271</v>
      </c>
      <c r="D1332" t="s">
        <v>5341</v>
      </c>
    </row>
    <row r="1333" spans="1:4">
      <c r="A1333">
        <v>1357</v>
      </c>
      <c r="B1333" s="13">
        <v>46154</v>
      </c>
      <c r="C1333" t="s">
        <v>1849</v>
      </c>
      <c r="D1333" t="s">
        <v>5343</v>
      </c>
    </row>
    <row r="1334" spans="1:4">
      <c r="A1334">
        <v>1358</v>
      </c>
      <c r="B1334" s="13">
        <v>46154</v>
      </c>
      <c r="C1334" t="s">
        <v>1370</v>
      </c>
      <c r="D1334" t="s">
        <v>5345</v>
      </c>
    </row>
    <row r="1335" spans="1:4">
      <c r="A1335">
        <v>1359</v>
      </c>
      <c r="B1335" s="13">
        <v>46154</v>
      </c>
      <c r="C1335" t="s">
        <v>2925</v>
      </c>
      <c r="D1335" t="s">
        <v>5348</v>
      </c>
    </row>
    <row r="1336" spans="1:4">
      <c r="A1336">
        <v>1360</v>
      </c>
      <c r="B1336" s="13">
        <v>46154</v>
      </c>
      <c r="C1336" t="s">
        <v>1849</v>
      </c>
      <c r="D1336" t="s">
        <v>5349</v>
      </c>
    </row>
    <row r="1337" spans="1:4">
      <c r="A1337">
        <v>1361</v>
      </c>
      <c r="B1337" s="13">
        <v>46154</v>
      </c>
      <c r="C1337" t="s">
        <v>1018</v>
      </c>
      <c r="D1337" t="s">
        <v>5352</v>
      </c>
    </row>
    <row r="1338" spans="1:4">
      <c r="A1338">
        <v>1362</v>
      </c>
      <c r="B1338" s="13">
        <v>46154</v>
      </c>
      <c r="C1338" t="s">
        <v>3872</v>
      </c>
      <c r="D1338" t="s">
        <v>5354</v>
      </c>
    </row>
    <row r="1339" spans="1:4">
      <c r="A1339">
        <v>1363</v>
      </c>
      <c r="B1339" s="13">
        <v>46155</v>
      </c>
      <c r="C1339" t="s">
        <v>1370</v>
      </c>
      <c r="D1339" t="s">
        <v>5357</v>
      </c>
    </row>
    <row r="1340" spans="1:4">
      <c r="A1340">
        <v>1364</v>
      </c>
      <c r="B1340" s="13">
        <v>46155</v>
      </c>
      <c r="C1340" t="s">
        <v>1438</v>
      </c>
      <c r="D1340" t="s">
        <v>5358</v>
      </c>
    </row>
    <row r="1341" spans="1:4">
      <c r="A1341">
        <v>1365</v>
      </c>
      <c r="B1341" s="13">
        <v>46155</v>
      </c>
      <c r="C1341" t="s">
        <v>2658</v>
      </c>
      <c r="D1341" t="s">
        <v>5360</v>
      </c>
    </row>
    <row r="1342" spans="1:4">
      <c r="A1342">
        <v>1366</v>
      </c>
      <c r="B1342" s="13">
        <v>46155</v>
      </c>
      <c r="C1342" t="s">
        <v>1444</v>
      </c>
      <c r="D1342" t="s">
        <v>5362</v>
      </c>
    </row>
    <row r="1343" spans="1:4">
      <c r="A1343">
        <v>1367</v>
      </c>
      <c r="B1343" s="13">
        <v>46155</v>
      </c>
      <c r="C1343" t="s">
        <v>1209</v>
      </c>
      <c r="D1343" t="s">
        <v>5364</v>
      </c>
    </row>
    <row r="1344" spans="1:4">
      <c r="A1344">
        <v>1368</v>
      </c>
      <c r="B1344" s="13">
        <v>46155</v>
      </c>
      <c r="C1344" t="s">
        <v>1747</v>
      </c>
      <c r="D1344" t="s">
        <v>5365</v>
      </c>
    </row>
    <row r="1345" spans="1:4">
      <c r="A1345">
        <v>1369</v>
      </c>
      <c r="B1345" s="13">
        <v>46155</v>
      </c>
      <c r="C1345" t="s">
        <v>1074</v>
      </c>
      <c r="D1345" t="s">
        <v>5369</v>
      </c>
    </row>
    <row r="1346" spans="1:4">
      <c r="A1346">
        <v>1370</v>
      </c>
      <c r="B1346" s="13">
        <v>46156</v>
      </c>
      <c r="C1346" t="s">
        <v>3124</v>
      </c>
      <c r="D1346" t="s">
        <v>5373</v>
      </c>
    </row>
    <row r="1347" spans="1:4">
      <c r="A1347">
        <v>1371</v>
      </c>
      <c r="B1347" s="13">
        <v>46156</v>
      </c>
      <c r="C1347" t="s">
        <v>1131</v>
      </c>
      <c r="D1347" t="s">
        <v>5374</v>
      </c>
    </row>
    <row r="1348" spans="1:4">
      <c r="A1348">
        <v>1372</v>
      </c>
      <c r="B1348" s="13">
        <v>46156</v>
      </c>
      <c r="C1348" t="s">
        <v>5292</v>
      </c>
      <c r="D1348" t="s">
        <v>5376</v>
      </c>
    </row>
    <row r="1349" spans="1:4">
      <c r="A1349">
        <v>1373</v>
      </c>
      <c r="B1349" s="13">
        <v>46156</v>
      </c>
      <c r="C1349" t="s">
        <v>3882</v>
      </c>
      <c r="D1349" t="s">
        <v>5379</v>
      </c>
    </row>
    <row r="1350" spans="1:4">
      <c r="A1350">
        <v>1374</v>
      </c>
      <c r="B1350" s="13">
        <v>46156</v>
      </c>
      <c r="C1350" t="s">
        <v>1444</v>
      </c>
      <c r="D1350" t="s">
        <v>5382</v>
      </c>
    </row>
    <row r="1351" spans="1:4">
      <c r="A1351">
        <v>1375</v>
      </c>
      <c r="B1351" s="13">
        <v>46156</v>
      </c>
      <c r="C1351" t="s">
        <v>2096</v>
      </c>
      <c r="D1351" t="s">
        <v>5383</v>
      </c>
    </row>
    <row r="1352" spans="1:4">
      <c r="A1352">
        <v>1376</v>
      </c>
      <c r="B1352" s="13">
        <v>46156</v>
      </c>
      <c r="C1352" t="s">
        <v>1802</v>
      </c>
      <c r="D1352" t="s">
        <v>5387</v>
      </c>
    </row>
    <row r="1353" spans="1:4">
      <c r="A1353">
        <v>1377</v>
      </c>
      <c r="B1353" s="13">
        <v>46156</v>
      </c>
      <c r="C1353" t="s">
        <v>2925</v>
      </c>
      <c r="D1353" t="s">
        <v>5391</v>
      </c>
    </row>
    <row r="1354" spans="1:4">
      <c r="A1354">
        <v>1378</v>
      </c>
      <c r="B1354" s="13">
        <v>46156</v>
      </c>
      <c r="C1354" t="s">
        <v>3124</v>
      </c>
      <c r="D1354" t="s">
        <v>5393</v>
      </c>
    </row>
    <row r="1355" spans="1:4">
      <c r="A1355">
        <v>1379</v>
      </c>
      <c r="B1355" s="13">
        <v>46156</v>
      </c>
      <c r="C1355" t="s">
        <v>1444</v>
      </c>
      <c r="D1355" t="s">
        <v>5394</v>
      </c>
    </row>
    <row r="1356" spans="1:4">
      <c r="A1356">
        <v>1380</v>
      </c>
      <c r="B1356" s="13">
        <v>46157</v>
      </c>
      <c r="C1356" t="s">
        <v>1705</v>
      </c>
      <c r="D1356" t="s">
        <v>5395</v>
      </c>
    </row>
    <row r="1357" spans="1:4">
      <c r="A1357">
        <v>1381</v>
      </c>
      <c r="B1357" s="13">
        <v>46157</v>
      </c>
      <c r="C1357" t="s">
        <v>1010</v>
      </c>
      <c r="D1357" t="s">
        <v>5397</v>
      </c>
    </row>
    <row r="1358" spans="1:4">
      <c r="A1358">
        <v>1382</v>
      </c>
      <c r="B1358" s="13">
        <v>46157</v>
      </c>
      <c r="C1358" t="s">
        <v>1370</v>
      </c>
      <c r="D1358" t="s">
        <v>5400</v>
      </c>
    </row>
    <row r="1359" spans="1:4">
      <c r="A1359">
        <v>1383</v>
      </c>
      <c r="B1359" s="13">
        <v>46157</v>
      </c>
      <c r="C1359" t="s">
        <v>1370</v>
      </c>
      <c r="D1359" t="s">
        <v>5401</v>
      </c>
    </row>
    <row r="1360" spans="1:4">
      <c r="A1360">
        <v>1384</v>
      </c>
      <c r="B1360" s="13">
        <v>46157</v>
      </c>
      <c r="C1360" t="s">
        <v>1551</v>
      </c>
      <c r="D1360" t="s">
        <v>5402</v>
      </c>
    </row>
    <row r="1361" spans="1:4">
      <c r="A1361">
        <v>1385</v>
      </c>
      <c r="B1361" s="13">
        <v>46157</v>
      </c>
      <c r="C1361" t="s">
        <v>3072</v>
      </c>
      <c r="D1361" t="s">
        <v>5404</v>
      </c>
    </row>
    <row r="1362" spans="1:4">
      <c r="A1362">
        <v>1386</v>
      </c>
      <c r="B1362" s="13">
        <v>46157</v>
      </c>
      <c r="C1362" t="s">
        <v>1551</v>
      </c>
      <c r="D1362" t="s">
        <v>5405</v>
      </c>
    </row>
    <row r="1363" spans="1:4">
      <c r="A1363">
        <v>1387</v>
      </c>
      <c r="B1363" s="13">
        <v>46157</v>
      </c>
      <c r="C1363" t="s">
        <v>1131</v>
      </c>
      <c r="D1363" t="s">
        <v>5407</v>
      </c>
    </row>
    <row r="1364" spans="1:4">
      <c r="A1364">
        <v>1388</v>
      </c>
      <c r="B1364" s="13">
        <v>46157</v>
      </c>
      <c r="C1364" t="s">
        <v>1370</v>
      </c>
      <c r="D1364" t="s">
        <v>5411</v>
      </c>
    </row>
    <row r="1365" spans="1:4">
      <c r="A1365">
        <v>1389</v>
      </c>
      <c r="B1365" s="13">
        <v>46158</v>
      </c>
      <c r="C1365" t="s">
        <v>1370</v>
      </c>
      <c r="D1365" t="s">
        <v>5412</v>
      </c>
    </row>
    <row r="1366" spans="1:4">
      <c r="A1366">
        <v>1390</v>
      </c>
      <c r="B1366" s="13">
        <v>46158</v>
      </c>
      <c r="C1366" t="s">
        <v>1370</v>
      </c>
      <c r="D1366" t="s">
        <v>5416</v>
      </c>
    </row>
    <row r="1367" spans="1:4">
      <c r="A1367">
        <v>1391</v>
      </c>
      <c r="B1367" s="13">
        <v>46158</v>
      </c>
      <c r="C1367" t="s">
        <v>1010</v>
      </c>
      <c r="D1367" t="s">
        <v>5417</v>
      </c>
    </row>
    <row r="1368" spans="1:4">
      <c r="A1368">
        <v>1392</v>
      </c>
      <c r="B1368" s="13">
        <v>46158</v>
      </c>
      <c r="C1368" t="s">
        <v>3327</v>
      </c>
      <c r="D1368" t="s">
        <v>5418</v>
      </c>
    </row>
    <row r="1369" spans="1:4">
      <c r="A1369">
        <v>1393</v>
      </c>
      <c r="B1369" s="13">
        <v>46160</v>
      </c>
      <c r="C1369" t="s">
        <v>1680</v>
      </c>
      <c r="D1369" t="s">
        <v>5429</v>
      </c>
    </row>
    <row r="1370" spans="1:4">
      <c r="A1370">
        <v>1394</v>
      </c>
      <c r="B1370" s="13">
        <v>46161</v>
      </c>
      <c r="C1370" t="s">
        <v>1825</v>
      </c>
      <c r="D1370" t="s">
        <v>5433</v>
      </c>
    </row>
    <row r="1371" spans="1:4">
      <c r="A1371">
        <v>1395</v>
      </c>
      <c r="B1371" s="13">
        <v>46161</v>
      </c>
      <c r="C1371" t="s">
        <v>1557</v>
      </c>
      <c r="D1371" t="s">
        <v>5434</v>
      </c>
    </row>
    <row r="1372" spans="1:4">
      <c r="A1372">
        <v>1396</v>
      </c>
      <c r="B1372" s="13">
        <v>46161</v>
      </c>
      <c r="C1372" t="s">
        <v>3124</v>
      </c>
      <c r="D1372" t="s">
        <v>5436</v>
      </c>
    </row>
    <row r="1373" spans="1:4">
      <c r="A1373">
        <v>1397</v>
      </c>
      <c r="B1373" s="13">
        <v>46161</v>
      </c>
      <c r="C1373" t="s">
        <v>1131</v>
      </c>
      <c r="D1373" t="s">
        <v>5438</v>
      </c>
    </row>
    <row r="1374" spans="1:4">
      <c r="A1374">
        <v>1398</v>
      </c>
      <c r="B1374" s="13">
        <v>46161</v>
      </c>
      <c r="C1374" t="s">
        <v>1747</v>
      </c>
      <c r="D1374" t="s">
        <v>5441</v>
      </c>
    </row>
    <row r="1375" spans="1:4">
      <c r="A1375">
        <v>1399</v>
      </c>
      <c r="B1375" s="13">
        <v>46161</v>
      </c>
      <c r="C1375" t="s">
        <v>3873</v>
      </c>
      <c r="D1375" t="s">
        <v>5442</v>
      </c>
    </row>
    <row r="1376" spans="1:4">
      <c r="A1376">
        <v>1400</v>
      </c>
      <c r="B1376" s="13">
        <v>46161</v>
      </c>
      <c r="C1376" t="s">
        <v>2844</v>
      </c>
      <c r="D1376" t="s">
        <v>5444</v>
      </c>
    </row>
    <row r="1377" spans="1:4">
      <c r="A1377">
        <v>1401</v>
      </c>
      <c r="B1377" s="13">
        <v>46161</v>
      </c>
      <c r="C1377" t="s">
        <v>1680</v>
      </c>
      <c r="D1377" t="s">
        <v>5445</v>
      </c>
    </row>
    <row r="1378" spans="1:4">
      <c r="A1378">
        <v>1402</v>
      </c>
      <c r="B1378" s="13">
        <v>46161</v>
      </c>
      <c r="C1378" t="s">
        <v>1370</v>
      </c>
      <c r="D1378" t="s">
        <v>5446</v>
      </c>
    </row>
    <row r="1379" spans="1:4">
      <c r="A1379">
        <v>1403</v>
      </c>
      <c r="B1379" s="13">
        <v>46161</v>
      </c>
      <c r="C1379" t="s">
        <v>981</v>
      </c>
      <c r="D1379" t="s">
        <v>5449</v>
      </c>
    </row>
    <row r="1380" spans="1:4">
      <c r="A1380">
        <v>1404</v>
      </c>
      <c r="B1380" s="13">
        <v>46162</v>
      </c>
      <c r="C1380" t="s">
        <v>1154</v>
      </c>
      <c r="D1380" t="s">
        <v>5479</v>
      </c>
    </row>
    <row r="1381" spans="1:4">
      <c r="A1381">
        <v>1405</v>
      </c>
      <c r="B1381" s="13">
        <v>46162</v>
      </c>
      <c r="C1381" t="s">
        <v>999</v>
      </c>
      <c r="D1381" t="s">
        <v>5483</v>
      </c>
    </row>
    <row r="1382" spans="1:4">
      <c r="A1382">
        <v>1406</v>
      </c>
      <c r="B1382" s="13">
        <v>46162</v>
      </c>
      <c r="C1382" t="s">
        <v>1007</v>
      </c>
      <c r="D1382" t="s">
        <v>5485</v>
      </c>
    </row>
    <row r="1383" spans="1:4">
      <c r="A1383">
        <v>1407</v>
      </c>
      <c r="B1383" s="13">
        <v>46162</v>
      </c>
      <c r="C1383" t="s">
        <v>2925</v>
      </c>
      <c r="D1383" t="s">
        <v>5486</v>
      </c>
    </row>
    <row r="1384" spans="1:4">
      <c r="A1384">
        <v>1408</v>
      </c>
      <c r="B1384" s="13">
        <v>46162</v>
      </c>
      <c r="C1384" t="s">
        <v>1465</v>
      </c>
      <c r="D1384" t="s">
        <v>5487</v>
      </c>
    </row>
    <row r="1385" spans="1:4">
      <c r="A1385">
        <v>1409</v>
      </c>
      <c r="B1385" s="13">
        <v>46162</v>
      </c>
      <c r="C1385" t="s">
        <v>2675</v>
      </c>
      <c r="D1385" t="s">
        <v>5490</v>
      </c>
    </row>
    <row r="1386" spans="1:4">
      <c r="A1386">
        <v>1410</v>
      </c>
      <c r="B1386" s="13">
        <v>46163</v>
      </c>
      <c r="C1386" t="s">
        <v>2675</v>
      </c>
      <c r="D1386" t="s">
        <v>5495</v>
      </c>
    </row>
    <row r="1387" spans="1:4">
      <c r="A1387">
        <v>1411</v>
      </c>
      <c r="B1387" s="13">
        <v>46163</v>
      </c>
      <c r="C1387" t="s">
        <v>1456</v>
      </c>
      <c r="D1387" t="s">
        <v>5496</v>
      </c>
    </row>
    <row r="1388" spans="1:4">
      <c r="A1388">
        <v>1412</v>
      </c>
      <c r="B1388" s="13">
        <v>46163</v>
      </c>
      <c r="C1388" t="s">
        <v>1551</v>
      </c>
      <c r="D1388" t="s">
        <v>5499</v>
      </c>
    </row>
    <row r="1389" spans="1:4">
      <c r="A1389">
        <v>1413</v>
      </c>
      <c r="B1389" s="13">
        <v>46163</v>
      </c>
      <c r="C1389" t="s">
        <v>1512</v>
      </c>
      <c r="D1389" t="s">
        <v>5501</v>
      </c>
    </row>
    <row r="1390" spans="1:4">
      <c r="A1390">
        <v>1414</v>
      </c>
      <c r="B1390" s="13">
        <v>46163</v>
      </c>
      <c r="C1390" t="s">
        <v>1010</v>
      </c>
      <c r="D1390" t="s">
        <v>5504</v>
      </c>
    </row>
    <row r="1391" spans="1:4">
      <c r="A1391">
        <v>1415</v>
      </c>
      <c r="B1391" s="13">
        <v>46163</v>
      </c>
      <c r="C1391" t="s">
        <v>3882</v>
      </c>
      <c r="D1391" t="s">
        <v>5507</v>
      </c>
    </row>
    <row r="1392" spans="1:4">
      <c r="A1392">
        <v>1416</v>
      </c>
      <c r="B1392" s="13">
        <v>46164</v>
      </c>
      <c r="C1392" t="s">
        <v>1569</v>
      </c>
      <c r="D1392" t="s">
        <v>5511</v>
      </c>
    </row>
    <row r="1393" spans="1:4">
      <c r="A1393">
        <v>1417</v>
      </c>
      <c r="B1393" s="13">
        <v>46164</v>
      </c>
      <c r="C1393" t="s">
        <v>1007</v>
      </c>
      <c r="D1393" t="s">
        <v>5514</v>
      </c>
    </row>
    <row r="1394" spans="1:4">
      <c r="A1394">
        <v>1418</v>
      </c>
      <c r="B1394" s="13">
        <v>46164</v>
      </c>
      <c r="C1394" t="s">
        <v>1420</v>
      </c>
      <c r="D1394" t="s">
        <v>5515</v>
      </c>
    </row>
    <row r="1395" spans="1:4">
      <c r="A1395">
        <v>1419</v>
      </c>
      <c r="B1395" s="13">
        <v>46164</v>
      </c>
      <c r="C1395" t="s">
        <v>1438</v>
      </c>
      <c r="D1395" t="s">
        <v>5517</v>
      </c>
    </row>
    <row r="1396" spans="1:4">
      <c r="A1396">
        <v>1420</v>
      </c>
      <c r="B1396" s="13">
        <v>46164</v>
      </c>
      <c r="C1396" t="s">
        <v>2637</v>
      </c>
      <c r="D1396" t="s">
        <v>5519</v>
      </c>
    </row>
    <row r="1397" spans="1:4">
      <c r="A1397">
        <v>1421</v>
      </c>
      <c r="B1397" s="13">
        <v>46165</v>
      </c>
      <c r="C1397" t="s">
        <v>1931</v>
      </c>
      <c r="D1397" t="s">
        <v>5527</v>
      </c>
    </row>
    <row r="1398" spans="1:4">
      <c r="A1398">
        <v>1422</v>
      </c>
      <c r="B1398" s="13">
        <v>46167</v>
      </c>
      <c r="C1398" t="s">
        <v>2544</v>
      </c>
      <c r="D1398" t="s">
        <v>5532</v>
      </c>
    </row>
    <row r="1399" spans="1:4">
      <c r="A1399">
        <v>1423</v>
      </c>
      <c r="B1399" s="13">
        <v>46168</v>
      </c>
      <c r="C1399" t="s">
        <v>1557</v>
      </c>
      <c r="D1399" t="s">
        <v>5535</v>
      </c>
    </row>
    <row r="1400" spans="1:4">
      <c r="A1400">
        <v>1424</v>
      </c>
      <c r="B1400" t="s">
        <v>5538</v>
      </c>
      <c r="C1400" t="s">
        <v>1440</v>
      </c>
      <c r="D1400" t="s">
        <v>5541</v>
      </c>
    </row>
    <row r="1401" spans="1:4">
      <c r="A1401">
        <v>1425</v>
      </c>
      <c r="B1401" t="s">
        <v>5538</v>
      </c>
      <c r="C1401" t="s">
        <v>1344</v>
      </c>
      <c r="D1401" t="s">
        <v>5542</v>
      </c>
    </row>
    <row r="1402" spans="1:4">
      <c r="A1402">
        <v>1426</v>
      </c>
      <c r="B1402" s="13">
        <v>46168</v>
      </c>
      <c r="C1402" t="s">
        <v>3882</v>
      </c>
      <c r="D1402" t="s">
        <v>5543</v>
      </c>
    </row>
    <row r="1403" spans="1:4">
      <c r="A1403">
        <v>1427</v>
      </c>
      <c r="B1403" s="13">
        <v>46168</v>
      </c>
      <c r="C1403" t="s">
        <v>2693</v>
      </c>
      <c r="D1403" t="s">
        <v>5544</v>
      </c>
    </row>
    <row r="1404" spans="1:4">
      <c r="A1404">
        <v>1428</v>
      </c>
      <c r="B1404" s="13">
        <v>46168</v>
      </c>
      <c r="C1404" t="s">
        <v>1349</v>
      </c>
      <c r="D1404" t="s">
        <v>5545</v>
      </c>
    </row>
    <row r="1405" spans="1:4">
      <c r="A1405">
        <v>1429</v>
      </c>
      <c r="B1405" s="13">
        <v>46168</v>
      </c>
      <c r="C1405" t="s">
        <v>1370</v>
      </c>
      <c r="D1405" t="s">
        <v>5546</v>
      </c>
    </row>
    <row r="1406" spans="1:4">
      <c r="A1406">
        <v>1430</v>
      </c>
      <c r="B1406" s="13">
        <v>46169</v>
      </c>
      <c r="C1406" t="s">
        <v>1007</v>
      </c>
      <c r="D1406" t="s">
        <v>5547</v>
      </c>
    </row>
    <row r="1407" spans="1:4">
      <c r="A1407">
        <v>1431</v>
      </c>
      <c r="B1407" s="13">
        <v>46169</v>
      </c>
      <c r="C1407" t="s">
        <v>2093</v>
      </c>
      <c r="D1407" t="s">
        <v>5549</v>
      </c>
    </row>
    <row r="1408" spans="1:4">
      <c r="A1408">
        <v>1432</v>
      </c>
      <c r="B1408" s="13">
        <v>46169</v>
      </c>
      <c r="C1408" t="s">
        <v>1705</v>
      </c>
      <c r="D1408" t="s">
        <v>5550</v>
      </c>
    </row>
    <row r="1409" spans="1:4">
      <c r="A1409">
        <v>1433</v>
      </c>
      <c r="B1409" s="13">
        <v>46169</v>
      </c>
      <c r="C1409" t="s">
        <v>1038</v>
      </c>
      <c r="D1409" t="s">
        <v>5553</v>
      </c>
    </row>
    <row r="1410" spans="1:4">
      <c r="A1410">
        <v>1434</v>
      </c>
      <c r="B1410" s="13">
        <v>46169</v>
      </c>
      <c r="C1410" t="s">
        <v>1277</v>
      </c>
      <c r="D1410" t="s">
        <v>5555</v>
      </c>
    </row>
    <row r="1411" spans="1:4">
      <c r="A1411">
        <v>1435</v>
      </c>
      <c r="B1411" s="13">
        <v>46169</v>
      </c>
      <c r="C1411" t="s">
        <v>1131</v>
      </c>
      <c r="D1411" t="s">
        <v>5556</v>
      </c>
    </row>
    <row r="1412" spans="1:4">
      <c r="A1412">
        <v>1436</v>
      </c>
      <c r="B1412" s="13">
        <v>46169</v>
      </c>
      <c r="C1412" t="s">
        <v>1551</v>
      </c>
      <c r="D1412" t="s">
        <v>5559</v>
      </c>
    </row>
    <row r="1413" spans="1:4">
      <c r="A1413">
        <v>1437</v>
      </c>
      <c r="B1413" s="13">
        <v>46169</v>
      </c>
      <c r="C1413" t="s">
        <v>1680</v>
      </c>
      <c r="D1413" t="s">
        <v>5560</v>
      </c>
    </row>
    <row r="1414" spans="1:4">
      <c r="A1414">
        <v>1438</v>
      </c>
      <c r="B1414" s="13">
        <v>46169</v>
      </c>
      <c r="C1414" t="s">
        <v>1349</v>
      </c>
      <c r="D1414" t="s">
        <v>5561</v>
      </c>
    </row>
    <row r="1415" spans="1:4">
      <c r="A1415">
        <v>1439</v>
      </c>
      <c r="B1415" s="13">
        <v>46169</v>
      </c>
      <c r="C1415" t="s">
        <v>1444</v>
      </c>
      <c r="D1415" t="s">
        <v>5565</v>
      </c>
    </row>
    <row r="1416" spans="1:4">
      <c r="A1416">
        <v>1440</v>
      </c>
      <c r="B1416" s="13">
        <v>46170</v>
      </c>
      <c r="C1416" t="s">
        <v>2493</v>
      </c>
      <c r="D1416" t="s">
        <v>5575</v>
      </c>
    </row>
    <row r="1417" spans="1:4">
      <c r="A1417">
        <v>1441</v>
      </c>
      <c r="B1417" s="13">
        <v>46170</v>
      </c>
      <c r="C1417" t="s">
        <v>1931</v>
      </c>
      <c r="D1417" t="s">
        <v>5578</v>
      </c>
    </row>
    <row r="1418" spans="1:4">
      <c r="A1418">
        <v>1442</v>
      </c>
      <c r="B1418" s="13">
        <v>46170</v>
      </c>
      <c r="C1418" t="s">
        <v>2675</v>
      </c>
      <c r="D1418" t="s">
        <v>5581</v>
      </c>
    </row>
    <row r="1419" spans="1:4">
      <c r="A1419">
        <v>1443</v>
      </c>
      <c r="B1419" s="13">
        <v>46170</v>
      </c>
      <c r="C1419" t="s">
        <v>2675</v>
      </c>
      <c r="D1419" t="s">
        <v>5583</v>
      </c>
    </row>
    <row r="1420" spans="1:4">
      <c r="A1420">
        <v>1444</v>
      </c>
      <c r="B1420" s="13">
        <v>46170</v>
      </c>
      <c r="C1420" t="s">
        <v>981</v>
      </c>
      <c r="D1420" t="s">
        <v>5584</v>
      </c>
    </row>
    <row r="1421" spans="1:4">
      <c r="A1421">
        <v>1445</v>
      </c>
      <c r="B1421" s="13">
        <v>46170</v>
      </c>
      <c r="C1421" t="s">
        <v>972</v>
      </c>
      <c r="D1421" t="s">
        <v>5585</v>
      </c>
    </row>
    <row r="1422" spans="1:4">
      <c r="A1422">
        <v>1446</v>
      </c>
      <c r="B1422" s="13">
        <v>46171</v>
      </c>
      <c r="C1422" t="s">
        <v>1551</v>
      </c>
      <c r="D1422" t="s">
        <v>5588</v>
      </c>
    </row>
    <row r="1423" spans="1:4">
      <c r="A1423">
        <v>1447</v>
      </c>
      <c r="B1423" s="13">
        <v>46171</v>
      </c>
      <c r="C1423" t="s">
        <v>1762</v>
      </c>
      <c r="D1423" t="s">
        <v>5590</v>
      </c>
    </row>
    <row r="1424" spans="1:4">
      <c r="A1424">
        <v>1448</v>
      </c>
      <c r="B1424" s="13">
        <v>46171</v>
      </c>
      <c r="C1424" t="s">
        <v>1415</v>
      </c>
      <c r="D1424" t="s">
        <v>5592</v>
      </c>
    </row>
    <row r="1425" spans="1:4">
      <c r="A1425">
        <v>1449</v>
      </c>
      <c r="B1425" s="13">
        <v>46171</v>
      </c>
      <c r="C1425" t="s">
        <v>972</v>
      </c>
      <c r="D1425" t="s">
        <v>5594</v>
      </c>
    </row>
    <row r="1426" spans="1:4">
      <c r="A1426">
        <v>1450</v>
      </c>
      <c r="B1426" s="13">
        <v>46171</v>
      </c>
      <c r="C1426" t="s">
        <v>2262</v>
      </c>
      <c r="D1426" t="s">
        <v>5595</v>
      </c>
    </row>
    <row r="1427" spans="1:4">
      <c r="A1427">
        <v>1451</v>
      </c>
      <c r="B1427" s="13">
        <v>46171</v>
      </c>
      <c r="C1427" t="s">
        <v>2552</v>
      </c>
      <c r="D1427" t="s">
        <v>5597</v>
      </c>
    </row>
    <row r="1428" spans="1:4">
      <c r="A1428">
        <v>1452</v>
      </c>
      <c r="B1428" s="13">
        <v>46171</v>
      </c>
      <c r="C1428" t="s">
        <v>1038</v>
      </c>
      <c r="D1428" t="s">
        <v>5609</v>
      </c>
    </row>
    <row r="1429" spans="1:4">
      <c r="A1429">
        <v>1453</v>
      </c>
      <c r="B1429" s="13">
        <v>46172</v>
      </c>
      <c r="C1429" t="s">
        <v>3072</v>
      </c>
      <c r="D1429" t="s">
        <v>5611</v>
      </c>
    </row>
    <row r="1430" spans="1:4">
      <c r="A1430">
        <v>1454</v>
      </c>
      <c r="B1430" s="13">
        <v>46172</v>
      </c>
      <c r="C1430" t="s">
        <v>1438</v>
      </c>
      <c r="D1430" t="s">
        <v>5612</v>
      </c>
    </row>
    <row r="1431" spans="1:4">
      <c r="A1431">
        <v>1455</v>
      </c>
      <c r="B1431" s="13">
        <v>46172</v>
      </c>
      <c r="C1431" t="s">
        <v>1680</v>
      </c>
      <c r="D1431" t="s">
        <v>5614</v>
      </c>
    </row>
    <row r="1432" spans="1:4">
      <c r="A1432">
        <v>1456</v>
      </c>
      <c r="B1432" s="13">
        <v>46172</v>
      </c>
      <c r="C1432" t="s">
        <v>1370</v>
      </c>
      <c r="D1432" t="s">
        <v>5617</v>
      </c>
    </row>
    <row r="1433" spans="1:4">
      <c r="A1433">
        <v>1457</v>
      </c>
      <c r="B1433" s="13">
        <v>46172</v>
      </c>
      <c r="C1433" t="s">
        <v>1512</v>
      </c>
      <c r="D1433" t="s">
        <v>5619</v>
      </c>
    </row>
    <row r="1434" spans="1:4">
      <c r="A1434">
        <v>1458</v>
      </c>
      <c r="B1434" s="13">
        <v>46174</v>
      </c>
      <c r="C1434" t="s">
        <v>981</v>
      </c>
      <c r="D1434" t="s">
        <v>5627</v>
      </c>
    </row>
    <row r="1435" spans="1:4">
      <c r="A1435">
        <v>1459</v>
      </c>
      <c r="B1435" s="13">
        <v>46174</v>
      </c>
      <c r="C1435" t="s">
        <v>2348</v>
      </c>
      <c r="D1435" t="s">
        <v>5629</v>
      </c>
    </row>
    <row r="1436" spans="1:4">
      <c r="A1436">
        <v>1460</v>
      </c>
      <c r="B1436" s="13">
        <v>46174</v>
      </c>
      <c r="C1436" t="s">
        <v>1349</v>
      </c>
      <c r="D1436" t="s">
        <v>5630</v>
      </c>
    </row>
    <row r="1437" spans="1:4">
      <c r="A1437">
        <v>1461</v>
      </c>
      <c r="B1437" s="13">
        <v>46174</v>
      </c>
      <c r="C1437" t="s">
        <v>1849</v>
      </c>
      <c r="D1437" t="s">
        <v>5632</v>
      </c>
    </row>
    <row r="1438" spans="1:4">
      <c r="A1438">
        <v>1462</v>
      </c>
      <c r="B1438" s="13">
        <v>46174</v>
      </c>
      <c r="C1438" t="s">
        <v>1569</v>
      </c>
      <c r="D1438" t="s">
        <v>5633</v>
      </c>
    </row>
    <row r="1439" spans="1:4">
      <c r="A1439">
        <v>1463</v>
      </c>
      <c r="B1439" s="13">
        <v>46174</v>
      </c>
      <c r="C1439" t="s">
        <v>1131</v>
      </c>
      <c r="D1439" t="s">
        <v>5634</v>
      </c>
    </row>
    <row r="1440" spans="1:4">
      <c r="A1440">
        <v>1464</v>
      </c>
      <c r="B1440" s="13">
        <v>46174</v>
      </c>
      <c r="C1440" t="s">
        <v>1370</v>
      </c>
      <c r="D1440" t="s">
        <v>5635</v>
      </c>
    </row>
    <row r="1441" spans="1:4">
      <c r="A1441">
        <v>1465</v>
      </c>
      <c r="B1441" s="13">
        <v>46175</v>
      </c>
      <c r="C1441" t="s">
        <v>3072</v>
      </c>
      <c r="D1441" t="s">
        <v>5639</v>
      </c>
    </row>
    <row r="1442" spans="1:4">
      <c r="A1442">
        <v>1466</v>
      </c>
      <c r="B1442" s="13">
        <v>46175</v>
      </c>
      <c r="C1442" t="s">
        <v>2236</v>
      </c>
      <c r="D1442" t="s">
        <v>5642</v>
      </c>
    </row>
    <row r="1443" spans="1:4">
      <c r="A1443">
        <v>1467</v>
      </c>
      <c r="B1443" s="13">
        <v>46175</v>
      </c>
      <c r="C1443" t="s">
        <v>2236</v>
      </c>
      <c r="D1443" t="s">
        <v>5645</v>
      </c>
    </row>
    <row r="1444" spans="1:4">
      <c r="A1444">
        <v>1468</v>
      </c>
      <c r="B1444" s="13">
        <v>46175</v>
      </c>
      <c r="C1444" t="s">
        <v>981</v>
      </c>
      <c r="D1444" t="s">
        <v>5647</v>
      </c>
    </row>
    <row r="1445" spans="1:4">
      <c r="A1445">
        <v>1469</v>
      </c>
      <c r="B1445" s="13">
        <v>46175</v>
      </c>
      <c r="C1445" t="s">
        <v>1444</v>
      </c>
      <c r="D1445" t="s">
        <v>5648</v>
      </c>
    </row>
    <row r="1446" spans="1:4">
      <c r="A1446">
        <v>1470</v>
      </c>
      <c r="B1446" s="13">
        <v>46175</v>
      </c>
      <c r="C1446" t="s">
        <v>1450</v>
      </c>
      <c r="D1446" t="s">
        <v>5650</v>
      </c>
    </row>
    <row r="1447" spans="1:4">
      <c r="A1447">
        <v>1471</v>
      </c>
      <c r="B1447" s="13">
        <v>46175</v>
      </c>
      <c r="C1447" t="s">
        <v>1370</v>
      </c>
      <c r="D1447" t="s">
        <v>5651</v>
      </c>
    </row>
    <row r="1448" spans="1:4">
      <c r="A1448">
        <v>1472</v>
      </c>
      <c r="B1448" s="13">
        <v>46175</v>
      </c>
      <c r="C1448" t="s">
        <v>1747</v>
      </c>
      <c r="D1448" t="s">
        <v>5652</v>
      </c>
    </row>
    <row r="1449" spans="1:4">
      <c r="A1449">
        <v>1473</v>
      </c>
      <c r="B1449" s="13">
        <v>46176</v>
      </c>
      <c r="C1449" t="s">
        <v>2262</v>
      </c>
      <c r="D1449" t="s">
        <v>5655</v>
      </c>
    </row>
    <row r="1450" spans="1:4">
      <c r="A1450">
        <v>1474</v>
      </c>
      <c r="B1450" s="13">
        <v>46176</v>
      </c>
      <c r="C1450" t="s">
        <v>2493</v>
      </c>
      <c r="D1450" t="s">
        <v>5657</v>
      </c>
    </row>
    <row r="1451" spans="1:4">
      <c r="A1451">
        <v>1475</v>
      </c>
      <c r="B1451" s="13">
        <v>46177</v>
      </c>
      <c r="C1451" t="s">
        <v>1420</v>
      </c>
      <c r="D1451" t="s">
        <v>5661</v>
      </c>
    </row>
    <row r="1452" spans="1:4">
      <c r="A1452">
        <v>1476</v>
      </c>
      <c r="B1452" s="13">
        <v>46177</v>
      </c>
      <c r="C1452" t="s">
        <v>1680</v>
      </c>
      <c r="D1452" t="s">
        <v>5664</v>
      </c>
    </row>
    <row r="1453" spans="1:4">
      <c r="A1453">
        <v>1477</v>
      </c>
      <c r="B1453" s="13">
        <v>46177</v>
      </c>
      <c r="C1453" t="s">
        <v>1705</v>
      </c>
      <c r="D1453" t="s">
        <v>5665</v>
      </c>
    </row>
    <row r="1454" spans="1:4">
      <c r="A1454">
        <v>1478</v>
      </c>
      <c r="B1454" s="13">
        <v>46177</v>
      </c>
      <c r="C1454" t="s">
        <v>1567</v>
      </c>
      <c r="D1454" t="s">
        <v>5666</v>
      </c>
    </row>
    <row r="1455" spans="1:4">
      <c r="A1455">
        <v>1479</v>
      </c>
      <c r="B1455" s="13">
        <v>46177</v>
      </c>
      <c r="C1455" t="s">
        <v>2557</v>
      </c>
      <c r="D1455" t="s">
        <v>5667</v>
      </c>
    </row>
    <row r="1456" spans="1:4">
      <c r="A1456">
        <v>1480</v>
      </c>
      <c r="B1456" s="13">
        <v>46177</v>
      </c>
      <c r="C1456" t="s">
        <v>1420</v>
      </c>
      <c r="D1456" t="s">
        <v>5668</v>
      </c>
    </row>
    <row r="1457" spans="1:4">
      <c r="A1457">
        <v>1481</v>
      </c>
      <c r="C1457" t="s">
        <v>1420</v>
      </c>
      <c r="D1457" t="s">
        <v>5673</v>
      </c>
    </row>
    <row r="1458" spans="1:4">
      <c r="A1458">
        <v>1482</v>
      </c>
      <c r="C1458" t="s">
        <v>1370</v>
      </c>
      <c r="D1458" t="s">
        <v>5674</v>
      </c>
    </row>
    <row r="1459" spans="1:4">
      <c r="A1459">
        <v>1483</v>
      </c>
      <c r="C1459" t="s">
        <v>1931</v>
      </c>
      <c r="D1459" t="s">
        <v>5675</v>
      </c>
    </row>
    <row r="1460" spans="1:4">
      <c r="A1460">
        <v>1484</v>
      </c>
      <c r="C1460" t="s">
        <v>2637</v>
      </c>
      <c r="D1460" t="s">
        <v>5676</v>
      </c>
    </row>
    <row r="1461" spans="1:4">
      <c r="A1461">
        <v>1485</v>
      </c>
      <c r="C1461" t="s">
        <v>2863</v>
      </c>
      <c r="D1461" t="s">
        <v>5679</v>
      </c>
    </row>
    <row r="1462" spans="1:4">
      <c r="A1462">
        <v>1486</v>
      </c>
      <c r="C1462" t="s">
        <v>1802</v>
      </c>
      <c r="D1462" t="s">
        <v>5682</v>
      </c>
    </row>
    <row r="1463" spans="1:4">
      <c r="A1463">
        <v>1487</v>
      </c>
      <c r="C1463" t="s">
        <v>1370</v>
      </c>
      <c r="D1463" t="s">
        <v>5683</v>
      </c>
    </row>
    <row r="1464" spans="1:4">
      <c r="A1464">
        <v>1488</v>
      </c>
      <c r="C1464" t="s">
        <v>5669</v>
      </c>
      <c r="D1464" t="s">
        <v>5684</v>
      </c>
    </row>
    <row r="1465" spans="1:4">
      <c r="A1465">
        <v>1489</v>
      </c>
      <c r="C1465" t="s">
        <v>1747</v>
      </c>
      <c r="D1465" t="s">
        <v>5685</v>
      </c>
    </row>
    <row r="1466" spans="1:4">
      <c r="A1466">
        <v>1490</v>
      </c>
      <c r="B1466" s="13">
        <v>46179</v>
      </c>
      <c r="C1466" t="s">
        <v>1569</v>
      </c>
      <c r="D1466" t="s">
        <v>5690</v>
      </c>
    </row>
    <row r="1467" spans="1:4">
      <c r="A1467">
        <v>1491</v>
      </c>
      <c r="B1467" s="13">
        <v>46179</v>
      </c>
      <c r="C1467" t="s">
        <v>3871</v>
      </c>
      <c r="D1467" t="s">
        <v>5691</v>
      </c>
    </row>
    <row r="1468" spans="1:4">
      <c r="A1468">
        <v>1492</v>
      </c>
      <c r="B1468" s="13">
        <v>46175</v>
      </c>
      <c r="C1468" t="s">
        <v>2637</v>
      </c>
      <c r="D1468" t="s">
        <v>5692</v>
      </c>
    </row>
    <row r="1469" spans="1:4">
      <c r="A1469">
        <v>1493</v>
      </c>
      <c r="B1469" s="13">
        <v>46181</v>
      </c>
      <c r="C1469" t="s">
        <v>1408</v>
      </c>
      <c r="D1469" t="s">
        <v>5693</v>
      </c>
    </row>
    <row r="1470" spans="1:4">
      <c r="A1470">
        <v>1494</v>
      </c>
      <c r="B1470" s="13">
        <v>46181</v>
      </c>
      <c r="C1470" t="s">
        <v>1010</v>
      </c>
      <c r="D1470" t="s">
        <v>5695</v>
      </c>
    </row>
    <row r="1471" spans="1:4">
      <c r="A1471">
        <v>1495</v>
      </c>
      <c r="B1471" s="13">
        <v>46181</v>
      </c>
      <c r="C1471" t="s">
        <v>1370</v>
      </c>
      <c r="D1471" t="s">
        <v>5697</v>
      </c>
    </row>
    <row r="1472" spans="1:4">
      <c r="A1472">
        <v>1496</v>
      </c>
      <c r="B1472" s="13">
        <v>46181</v>
      </c>
      <c r="C1472" t="s">
        <v>1277</v>
      </c>
      <c r="D1472" t="s">
        <v>5698</v>
      </c>
    </row>
    <row r="1473" spans="1:4">
      <c r="A1473">
        <v>1497</v>
      </c>
      <c r="B1473" s="13">
        <v>46181</v>
      </c>
      <c r="C1473" t="s">
        <v>981</v>
      </c>
      <c r="D1473" t="s">
        <v>5700</v>
      </c>
    </row>
    <row r="1474" spans="1:4">
      <c r="A1474">
        <v>1498</v>
      </c>
      <c r="B1474" s="13">
        <v>46181</v>
      </c>
      <c r="C1474" t="s">
        <v>3708</v>
      </c>
      <c r="D1474" t="s">
        <v>5701</v>
      </c>
    </row>
    <row r="1475" spans="1:4">
      <c r="A1475">
        <v>1499</v>
      </c>
      <c r="B1475" s="13">
        <v>46181</v>
      </c>
      <c r="C1475" t="s">
        <v>1370</v>
      </c>
      <c r="D1475" t="s">
        <v>5708</v>
      </c>
    </row>
    <row r="1476" spans="1:4">
      <c r="A1476">
        <v>1500</v>
      </c>
      <c r="B1476" s="13">
        <v>46182</v>
      </c>
      <c r="C1476" t="s">
        <v>1444</v>
      </c>
      <c r="D1476" t="s">
        <v>5709</v>
      </c>
    </row>
    <row r="1477" spans="1:4">
      <c r="A1477">
        <v>1501</v>
      </c>
      <c r="B1477" s="13">
        <v>46182</v>
      </c>
      <c r="C1477" t="s">
        <v>2637</v>
      </c>
      <c r="D1477" t="s">
        <v>5710</v>
      </c>
    </row>
    <row r="1478" spans="1:4">
      <c r="A1478">
        <v>1502</v>
      </c>
      <c r="B1478" s="13">
        <v>46182</v>
      </c>
      <c r="C1478" t="s">
        <v>1465</v>
      </c>
      <c r="D1478" t="s">
        <v>5712</v>
      </c>
    </row>
    <row r="1479" spans="1:4">
      <c r="A1479">
        <v>1503</v>
      </c>
      <c r="B1479" s="13">
        <v>46182</v>
      </c>
      <c r="C1479" t="s">
        <v>981</v>
      </c>
      <c r="D1479" t="s">
        <v>5716</v>
      </c>
    </row>
    <row r="1480" spans="1:4">
      <c r="A1480">
        <v>1504</v>
      </c>
      <c r="B1480" s="13">
        <v>46182</v>
      </c>
      <c r="C1480" t="s">
        <v>2403</v>
      </c>
      <c r="D1480" t="s">
        <v>5718</v>
      </c>
    </row>
    <row r="1481" spans="1:4">
      <c r="A1481">
        <v>1505</v>
      </c>
      <c r="B1481" s="13">
        <v>46182</v>
      </c>
      <c r="C1481" t="s">
        <v>1849</v>
      </c>
      <c r="D1481" t="s">
        <v>5719</v>
      </c>
    </row>
    <row r="1482" spans="1:4">
      <c r="A1482">
        <v>1506</v>
      </c>
      <c r="B1482" s="13">
        <v>46183</v>
      </c>
      <c r="C1482" t="s">
        <v>1802</v>
      </c>
      <c r="D1482" t="s">
        <v>5739</v>
      </c>
    </row>
    <row r="1483" spans="1:4">
      <c r="A1483">
        <v>1507</v>
      </c>
      <c r="B1483" s="13">
        <v>46183</v>
      </c>
      <c r="C1483" t="s">
        <v>1802</v>
      </c>
      <c r="D1483" t="s">
        <v>5741</v>
      </c>
    </row>
    <row r="1484" spans="1:4">
      <c r="A1484">
        <v>1508</v>
      </c>
      <c r="B1484" s="13">
        <v>46183</v>
      </c>
      <c r="C1484" t="s">
        <v>1551</v>
      </c>
      <c r="D1484" t="s">
        <v>5743</v>
      </c>
    </row>
    <row r="1485" spans="1:4">
      <c r="A1485">
        <v>1509</v>
      </c>
      <c r="B1485" s="13">
        <v>46183</v>
      </c>
      <c r="C1485" t="s">
        <v>3109</v>
      </c>
      <c r="D1485" t="s">
        <v>5744</v>
      </c>
    </row>
    <row r="1486" spans="1:4">
      <c r="A1486">
        <v>1510</v>
      </c>
      <c r="B1486" s="13">
        <v>46183</v>
      </c>
      <c r="C1486" t="s">
        <v>2262</v>
      </c>
      <c r="D1486" t="s">
        <v>5746</v>
      </c>
    </row>
    <row r="1487" spans="1:4">
      <c r="A1487">
        <v>1511</v>
      </c>
      <c r="B1487" s="13">
        <v>46183</v>
      </c>
      <c r="C1487" t="s">
        <v>1465</v>
      </c>
      <c r="D1487" t="s">
        <v>5748</v>
      </c>
    </row>
    <row r="1488" spans="1:4">
      <c r="A1488">
        <v>1512</v>
      </c>
      <c r="B1488" s="13">
        <v>46183</v>
      </c>
      <c r="C1488" t="s">
        <v>3320</v>
      </c>
      <c r="D1488" t="s">
        <v>5749</v>
      </c>
    </row>
    <row r="1489" spans="1:4">
      <c r="A1489">
        <v>1513</v>
      </c>
      <c r="B1489" s="13">
        <v>46183</v>
      </c>
      <c r="C1489" t="s">
        <v>1045</v>
      </c>
      <c r="D1489" t="s">
        <v>5750</v>
      </c>
    </row>
    <row r="1490" spans="1:4">
      <c r="A1490">
        <v>1514</v>
      </c>
      <c r="B1490" s="13">
        <v>46184</v>
      </c>
      <c r="C1490" t="s">
        <v>1045</v>
      </c>
      <c r="D1490" t="s">
        <v>5754</v>
      </c>
    </row>
    <row r="1491" spans="1:4">
      <c r="A1491">
        <v>1515</v>
      </c>
      <c r="B1491" s="13">
        <v>46184</v>
      </c>
      <c r="C1491" t="s">
        <v>2557</v>
      </c>
      <c r="D1491" t="s">
        <v>5755</v>
      </c>
    </row>
    <row r="1492" spans="1:4">
      <c r="A1492">
        <v>1516</v>
      </c>
      <c r="B1492" s="13">
        <v>46184</v>
      </c>
      <c r="C1492" t="s">
        <v>3871</v>
      </c>
      <c r="D1492" t="s">
        <v>5756</v>
      </c>
    </row>
    <row r="1493" spans="1:4">
      <c r="A1493">
        <v>1517</v>
      </c>
      <c r="B1493" s="13">
        <v>46184</v>
      </c>
      <c r="C1493" t="s">
        <v>1370</v>
      </c>
      <c r="D1493" t="s">
        <v>5759</v>
      </c>
    </row>
    <row r="1494" spans="1:4">
      <c r="A1494">
        <v>1518</v>
      </c>
      <c r="B1494" s="13">
        <v>46185</v>
      </c>
      <c r="C1494" t="s">
        <v>1413</v>
      </c>
      <c r="D1494" t="s">
        <v>5765</v>
      </c>
    </row>
    <row r="1495" spans="1:4">
      <c r="A1495">
        <v>1519</v>
      </c>
      <c r="B1495" s="13">
        <v>46185</v>
      </c>
      <c r="C1495" t="s">
        <v>981</v>
      </c>
      <c r="D1495" t="s">
        <v>5769</v>
      </c>
    </row>
    <row r="1496" spans="1:4">
      <c r="A1496">
        <v>1520</v>
      </c>
      <c r="B1496" s="13">
        <v>46185</v>
      </c>
      <c r="C1496" t="s">
        <v>1007</v>
      </c>
      <c r="D1496" t="s">
        <v>5771</v>
      </c>
    </row>
    <row r="1497" spans="1:4">
      <c r="A1497">
        <v>1521</v>
      </c>
      <c r="B1497" s="13">
        <v>46185</v>
      </c>
      <c r="C1497" t="s">
        <v>1557</v>
      </c>
      <c r="D1497" t="s">
        <v>5773</v>
      </c>
    </row>
    <row r="1498" spans="1:4">
      <c r="A1498">
        <v>1522</v>
      </c>
      <c r="B1498" s="13">
        <v>46185</v>
      </c>
      <c r="C1498" t="s">
        <v>2799</v>
      </c>
      <c r="D1498" t="s">
        <v>5775</v>
      </c>
    </row>
    <row r="1499" spans="1:4">
      <c r="A1499">
        <v>1523</v>
      </c>
      <c r="B1499" s="13">
        <v>46186</v>
      </c>
      <c r="C1499" t="s">
        <v>3191</v>
      </c>
      <c r="D1499" t="s">
        <v>5784</v>
      </c>
    </row>
    <row r="1500" spans="1:4">
      <c r="A1500">
        <v>1524</v>
      </c>
      <c r="B1500" s="13">
        <v>46186</v>
      </c>
      <c r="C1500" t="s">
        <v>1154</v>
      </c>
      <c r="D1500" t="s">
        <v>5786</v>
      </c>
    </row>
    <row r="1501" spans="1:4">
      <c r="A1501">
        <v>1525</v>
      </c>
      <c r="B1501" s="13">
        <v>46188</v>
      </c>
      <c r="C1501" t="s">
        <v>1204</v>
      </c>
      <c r="D1501" t="s">
        <v>5789</v>
      </c>
    </row>
    <row r="1502" spans="1:4">
      <c r="A1502">
        <v>1526</v>
      </c>
      <c r="B1502" s="13">
        <v>46188</v>
      </c>
      <c r="C1502" t="s">
        <v>1370</v>
      </c>
      <c r="D1502" t="s">
        <v>5791</v>
      </c>
    </row>
    <row r="1503" spans="1:4">
      <c r="A1503">
        <v>1527</v>
      </c>
      <c r="B1503" s="13">
        <v>46188</v>
      </c>
      <c r="C1503" t="s">
        <v>1747</v>
      </c>
      <c r="D1503" t="s">
        <v>5793</v>
      </c>
    </row>
    <row r="1504" spans="1:4">
      <c r="A1504">
        <v>1528</v>
      </c>
      <c r="B1504" s="13">
        <v>46188</v>
      </c>
      <c r="C1504" t="s">
        <v>1465</v>
      </c>
      <c r="D1504" t="s">
        <v>5795</v>
      </c>
    </row>
    <row r="1505" spans="1:4">
      <c r="A1505">
        <v>1529</v>
      </c>
      <c r="B1505" s="13">
        <v>46188</v>
      </c>
      <c r="C1505" t="s">
        <v>2863</v>
      </c>
      <c r="D1505" t="s">
        <v>5798</v>
      </c>
    </row>
    <row r="1506" spans="1:4">
      <c r="A1506">
        <v>1530</v>
      </c>
      <c r="B1506" s="13">
        <v>46188</v>
      </c>
      <c r="C1506" t="s">
        <v>1370</v>
      </c>
      <c r="D1506" t="s">
        <v>5799</v>
      </c>
    </row>
    <row r="1507" spans="1:4">
      <c r="A1507">
        <v>1531</v>
      </c>
      <c r="B1507" s="13">
        <v>46189</v>
      </c>
      <c r="C1507" t="s">
        <v>3873</v>
      </c>
      <c r="D1507" t="s">
        <v>5800</v>
      </c>
    </row>
    <row r="1508" spans="1:4">
      <c r="A1508">
        <v>1532</v>
      </c>
      <c r="B1508" s="13">
        <v>46189</v>
      </c>
      <c r="C1508" t="s">
        <v>1551</v>
      </c>
      <c r="D1508" t="s">
        <v>5803</v>
      </c>
    </row>
    <row r="1509" spans="1:4">
      <c r="A1509">
        <v>1533</v>
      </c>
      <c r="B1509" s="13">
        <v>46189</v>
      </c>
      <c r="C1509" t="s">
        <v>2093</v>
      </c>
      <c r="D1509" t="s">
        <v>5804</v>
      </c>
    </row>
    <row r="1510" spans="1:4">
      <c r="A1510">
        <v>1534</v>
      </c>
      <c r="B1510" s="13">
        <v>46189</v>
      </c>
      <c r="C1510" t="s">
        <v>2637</v>
      </c>
      <c r="D1510" t="s">
        <v>5805</v>
      </c>
    </row>
    <row r="1511" spans="1:4">
      <c r="A1511">
        <v>1535</v>
      </c>
      <c r="B1511" s="13">
        <v>46189</v>
      </c>
      <c r="C1511" t="s">
        <v>1038</v>
      </c>
      <c r="D1511" t="s">
        <v>5809</v>
      </c>
    </row>
    <row r="1512" spans="1:4">
      <c r="A1512">
        <v>1536</v>
      </c>
      <c r="B1512" s="13">
        <v>46189</v>
      </c>
      <c r="C1512" t="s">
        <v>1928</v>
      </c>
      <c r="D1512" t="s">
        <v>5810</v>
      </c>
    </row>
    <row r="1513" spans="1:4">
      <c r="A1513">
        <v>1537</v>
      </c>
      <c r="B1513" s="13">
        <v>46189</v>
      </c>
      <c r="C1513" t="s">
        <v>1747</v>
      </c>
      <c r="D1513" t="s">
        <v>5811</v>
      </c>
    </row>
    <row r="1514" spans="1:4">
      <c r="A1514">
        <v>1538</v>
      </c>
      <c r="B1514" s="13">
        <v>46189</v>
      </c>
      <c r="C1514" t="s">
        <v>1444</v>
      </c>
      <c r="D1514" t="s">
        <v>5815</v>
      </c>
    </row>
    <row r="1515" spans="1:4">
      <c r="A1515">
        <v>1539</v>
      </c>
      <c r="B1515" s="13">
        <v>46189</v>
      </c>
      <c r="C1515" t="s">
        <v>3858</v>
      </c>
      <c r="D1515" t="s">
        <v>5817</v>
      </c>
    </row>
    <row r="1516" spans="1:4">
      <c r="A1516">
        <v>1540</v>
      </c>
      <c r="B1516" s="13">
        <v>46188</v>
      </c>
      <c r="C1516" t="s">
        <v>1512</v>
      </c>
      <c r="D1516" t="s">
        <v>5819</v>
      </c>
    </row>
    <row r="1517" spans="1:4">
      <c r="A1517">
        <v>1541</v>
      </c>
      <c r="B1517" s="13">
        <v>46189</v>
      </c>
      <c r="C1517" t="s">
        <v>1440</v>
      </c>
      <c r="D1517" t="s">
        <v>5821</v>
      </c>
    </row>
    <row r="1518" spans="1:4">
      <c r="A1518">
        <v>1542</v>
      </c>
      <c r="B1518" s="13">
        <v>46190</v>
      </c>
      <c r="C1518" t="s">
        <v>1010</v>
      </c>
      <c r="D1518" t="s">
        <v>5835</v>
      </c>
    </row>
    <row r="1519" spans="1:4">
      <c r="A1519">
        <v>1543</v>
      </c>
      <c r="B1519" s="13">
        <v>46190</v>
      </c>
      <c r="C1519" t="s">
        <v>4682</v>
      </c>
      <c r="D1519" t="s">
        <v>5838</v>
      </c>
    </row>
    <row r="1520" spans="1:4">
      <c r="A1520">
        <v>1544</v>
      </c>
      <c r="B1520" s="13">
        <v>46190</v>
      </c>
      <c r="C1520" t="s">
        <v>1456</v>
      </c>
      <c r="D1520" t="s">
        <v>5841</v>
      </c>
    </row>
    <row r="1521" spans="1:4">
      <c r="A1521">
        <v>1545</v>
      </c>
      <c r="B1521" s="13">
        <v>46190</v>
      </c>
      <c r="C1521" t="s">
        <v>3856</v>
      </c>
      <c r="D1521" t="s">
        <v>5843</v>
      </c>
    </row>
    <row r="1522" spans="1:4">
      <c r="A1522">
        <v>1546</v>
      </c>
      <c r="B1522" s="13">
        <v>46190</v>
      </c>
      <c r="C1522" t="s">
        <v>1370</v>
      </c>
      <c r="D1522" t="s">
        <v>5844</v>
      </c>
    </row>
    <row r="1523" spans="1:4">
      <c r="A1523">
        <v>1547</v>
      </c>
      <c r="B1523" s="13">
        <v>46190</v>
      </c>
      <c r="C1523" t="s">
        <v>1370</v>
      </c>
      <c r="D1523" t="s">
        <v>5845</v>
      </c>
    </row>
    <row r="1524" spans="1:4">
      <c r="A1524">
        <v>1548</v>
      </c>
      <c r="B1524" s="13">
        <v>46190</v>
      </c>
      <c r="C1524" t="s">
        <v>1349</v>
      </c>
      <c r="D1524" t="s">
        <v>5847</v>
      </c>
    </row>
    <row r="1525" spans="1:4">
      <c r="A1525">
        <v>1549</v>
      </c>
      <c r="B1525" s="13">
        <v>46191</v>
      </c>
      <c r="C1525" t="s">
        <v>1567</v>
      </c>
      <c r="D1525" t="s">
        <v>5849</v>
      </c>
    </row>
    <row r="1526" spans="1:4">
      <c r="A1526">
        <v>1550</v>
      </c>
      <c r="B1526" s="13">
        <v>46191</v>
      </c>
      <c r="C1526" t="s">
        <v>1567</v>
      </c>
      <c r="D1526" t="s">
        <v>5850</v>
      </c>
    </row>
    <row r="1527" spans="1:4">
      <c r="A1527">
        <v>1551</v>
      </c>
      <c r="B1527" s="13">
        <v>46191</v>
      </c>
      <c r="C1527" t="s">
        <v>2493</v>
      </c>
      <c r="D1527" t="s">
        <v>5851</v>
      </c>
    </row>
    <row r="1528" spans="1:4">
      <c r="A1528">
        <v>1552</v>
      </c>
      <c r="B1528" s="13">
        <v>46191</v>
      </c>
      <c r="C1528" t="s">
        <v>3778</v>
      </c>
      <c r="D1528" t="s">
        <v>5853</v>
      </c>
    </row>
    <row r="1529" spans="1:4">
      <c r="A1529">
        <v>1553</v>
      </c>
      <c r="B1529" s="13">
        <v>46191</v>
      </c>
      <c r="C1529" t="s">
        <v>1515</v>
      </c>
      <c r="D1529" t="s">
        <v>5856</v>
      </c>
    </row>
    <row r="1530" spans="1:4">
      <c r="A1530">
        <v>1554</v>
      </c>
      <c r="B1530" s="13">
        <v>46191</v>
      </c>
      <c r="C1530" t="s">
        <v>1769</v>
      </c>
      <c r="D1530" t="s">
        <v>5858</v>
      </c>
    </row>
    <row r="1531" spans="1:4">
      <c r="A1531">
        <v>1555</v>
      </c>
      <c r="B1531" s="13">
        <v>46192</v>
      </c>
      <c r="C1531" t="s">
        <v>1415</v>
      </c>
      <c r="D1531" t="s">
        <v>5863</v>
      </c>
    </row>
    <row r="1532" spans="1:4">
      <c r="A1532">
        <v>1556</v>
      </c>
      <c r="B1532" s="13">
        <v>46192</v>
      </c>
      <c r="C1532" t="s">
        <v>5866</v>
      </c>
      <c r="D1532" t="s">
        <v>5869</v>
      </c>
    </row>
    <row r="1533" spans="1:4">
      <c r="A1533">
        <v>1557</v>
      </c>
      <c r="B1533" s="13">
        <v>46193</v>
      </c>
      <c r="C1533" t="s">
        <v>1705</v>
      </c>
      <c r="D1533" t="s">
        <v>5870</v>
      </c>
    </row>
    <row r="1534" spans="1:4">
      <c r="A1534">
        <v>1558</v>
      </c>
      <c r="B1534" s="13">
        <v>46193</v>
      </c>
      <c r="C1534" t="s">
        <v>5669</v>
      </c>
      <c r="D1534" t="s">
        <v>5871</v>
      </c>
    </row>
    <row r="1535" spans="1:4">
      <c r="A1535">
        <v>1559</v>
      </c>
      <c r="B1535" s="13">
        <v>46193</v>
      </c>
      <c r="C1535" t="s">
        <v>1512</v>
      </c>
      <c r="D1535" t="s">
        <v>5874</v>
      </c>
    </row>
    <row r="1536" spans="1:4">
      <c r="A1536">
        <v>1560</v>
      </c>
      <c r="B1536" s="13">
        <v>46195</v>
      </c>
      <c r="C1536" t="s">
        <v>1849</v>
      </c>
      <c r="D1536" t="s">
        <v>5889</v>
      </c>
    </row>
    <row r="1537" spans="1:4">
      <c r="A1537">
        <v>1561</v>
      </c>
      <c r="B1537" s="13">
        <v>46195</v>
      </c>
      <c r="C1537" t="s">
        <v>2675</v>
      </c>
      <c r="D1537" t="s">
        <v>5890</v>
      </c>
    </row>
    <row r="1538" spans="1:4">
      <c r="A1538">
        <v>1562</v>
      </c>
      <c r="B1538" s="13">
        <v>46195</v>
      </c>
      <c r="C1538" t="s">
        <v>5278</v>
      </c>
      <c r="D1538" t="s">
        <v>5892</v>
      </c>
    </row>
    <row r="1539" spans="1:4">
      <c r="A1539">
        <v>1563</v>
      </c>
      <c r="B1539" s="13">
        <v>46195</v>
      </c>
      <c r="C1539" t="s">
        <v>1680</v>
      </c>
      <c r="D1539" t="s">
        <v>5893</v>
      </c>
    </row>
    <row r="1540" spans="1:4">
      <c r="A1540">
        <v>1564</v>
      </c>
      <c r="B1540" s="13">
        <v>46195</v>
      </c>
      <c r="C1540" t="s">
        <v>1680</v>
      </c>
      <c r="D1540" t="s">
        <v>5897</v>
      </c>
    </row>
    <row r="1541" spans="1:4">
      <c r="A1541">
        <v>1565</v>
      </c>
      <c r="B1541" s="13">
        <v>46195</v>
      </c>
      <c r="C1541" t="s">
        <v>5884</v>
      </c>
      <c r="D1541" t="s">
        <v>5898</v>
      </c>
    </row>
    <row r="1542" spans="1:4">
      <c r="A1542">
        <v>1566</v>
      </c>
      <c r="B1542" s="13">
        <v>46195</v>
      </c>
      <c r="C1542" t="s">
        <v>1038</v>
      </c>
      <c r="D1542" t="s">
        <v>5900</v>
      </c>
    </row>
    <row r="1543" spans="1:4">
      <c r="A1543">
        <v>1567</v>
      </c>
      <c r="B1543" s="13">
        <v>46196</v>
      </c>
      <c r="C1543" t="s">
        <v>1465</v>
      </c>
      <c r="D1543" t="s">
        <v>5907</v>
      </c>
    </row>
    <row r="1544" spans="1:4">
      <c r="A1544">
        <v>1568</v>
      </c>
      <c r="B1544" s="13">
        <v>46196</v>
      </c>
      <c r="C1544" t="s">
        <v>981</v>
      </c>
      <c r="D1544" t="s">
        <v>5909</v>
      </c>
    </row>
    <row r="1545" spans="1:4">
      <c r="A1545">
        <v>1569</v>
      </c>
      <c r="B1545" s="13">
        <v>46196</v>
      </c>
      <c r="C1545" t="s">
        <v>1551</v>
      </c>
      <c r="D1545" t="s">
        <v>5910</v>
      </c>
    </row>
    <row r="1546" spans="1:4">
      <c r="A1546">
        <v>1570</v>
      </c>
      <c r="B1546" s="13">
        <v>46196</v>
      </c>
      <c r="C1546" t="s">
        <v>2799</v>
      </c>
      <c r="D1546" t="s">
        <v>5912</v>
      </c>
    </row>
    <row r="1547" spans="1:4">
      <c r="A1547">
        <v>1571</v>
      </c>
      <c r="B1547" s="13">
        <v>46196</v>
      </c>
      <c r="C1547" t="s">
        <v>5913</v>
      </c>
      <c r="D1547" t="s">
        <v>5915</v>
      </c>
    </row>
    <row r="1548" spans="1:4">
      <c r="A1548">
        <v>1572</v>
      </c>
      <c r="B1548" s="13">
        <v>46196</v>
      </c>
      <c r="C1548" t="s">
        <v>1010</v>
      </c>
      <c r="D1548" t="s">
        <v>5916</v>
      </c>
    </row>
    <row r="1549" spans="1:4">
      <c r="A1549">
        <v>1573</v>
      </c>
      <c r="B1549" s="13">
        <v>46197</v>
      </c>
      <c r="C1549" t="s">
        <v>1465</v>
      </c>
      <c r="D1549" t="s">
        <v>5920</v>
      </c>
    </row>
    <row r="1550" spans="1:4">
      <c r="A1550">
        <v>1574</v>
      </c>
      <c r="B1550" s="13">
        <v>46197</v>
      </c>
      <c r="C1550" t="s">
        <v>1551</v>
      </c>
      <c r="D1550" t="s">
        <v>5921</v>
      </c>
    </row>
    <row r="1551" spans="1:4">
      <c r="A1551">
        <v>1575</v>
      </c>
      <c r="B1551" s="13">
        <v>46197</v>
      </c>
      <c r="C1551" t="s">
        <v>981</v>
      </c>
      <c r="D1551" t="s">
        <v>5926</v>
      </c>
    </row>
    <row r="1552" spans="1:4">
      <c r="A1552">
        <v>1576</v>
      </c>
      <c r="B1552" s="13">
        <v>46197</v>
      </c>
      <c r="C1552" t="s">
        <v>1370</v>
      </c>
      <c r="D1552" t="s">
        <v>5927</v>
      </c>
    </row>
    <row r="1553" spans="1:4">
      <c r="A1553">
        <v>1577</v>
      </c>
      <c r="B1553" s="13">
        <v>46197</v>
      </c>
      <c r="C1553" t="s">
        <v>1769</v>
      </c>
      <c r="D1553" t="s">
        <v>5928</v>
      </c>
    </row>
    <row r="1554" spans="1:4">
      <c r="A1554">
        <v>1578</v>
      </c>
      <c r="B1554" s="13">
        <v>46197</v>
      </c>
      <c r="C1554" t="s">
        <v>5929</v>
      </c>
      <c r="D1554" t="s">
        <v>5933</v>
      </c>
    </row>
    <row r="1555" spans="1:4">
      <c r="A1555">
        <v>1579</v>
      </c>
      <c r="B1555" s="13">
        <v>46198</v>
      </c>
      <c r="C1555" t="s">
        <v>5935</v>
      </c>
      <c r="D1555" t="s">
        <v>5939</v>
      </c>
    </row>
    <row r="1556" spans="1:4">
      <c r="A1556">
        <v>1580</v>
      </c>
      <c r="B1556" s="13">
        <v>46198</v>
      </c>
      <c r="C1556" t="s">
        <v>5935</v>
      </c>
      <c r="D1556" t="s">
        <v>5941</v>
      </c>
    </row>
    <row r="1557" spans="1:4">
      <c r="A1557">
        <v>1581</v>
      </c>
      <c r="B1557" s="13">
        <v>46198</v>
      </c>
      <c r="C1557" t="s">
        <v>1569</v>
      </c>
      <c r="D1557" t="s">
        <v>5942</v>
      </c>
    </row>
    <row r="1558" spans="1:4">
      <c r="A1558">
        <v>1582</v>
      </c>
      <c r="B1558" s="13">
        <v>46198</v>
      </c>
      <c r="C1558" t="s">
        <v>4682</v>
      </c>
      <c r="D1558" t="s">
        <v>5944</v>
      </c>
    </row>
    <row r="1559" spans="1:4">
      <c r="A1559">
        <v>1583</v>
      </c>
      <c r="B1559" s="13">
        <v>46198</v>
      </c>
      <c r="C1559" t="s">
        <v>2096</v>
      </c>
      <c r="D1559" t="s">
        <v>5945</v>
      </c>
    </row>
    <row r="1560" spans="1:4">
      <c r="A1560">
        <v>1584</v>
      </c>
      <c r="B1560" s="13">
        <v>46198</v>
      </c>
      <c r="C1560" t="s">
        <v>1557</v>
      </c>
      <c r="D1560" t="s">
        <v>5947</v>
      </c>
    </row>
    <row r="1561" spans="1:4">
      <c r="A1561">
        <v>1585</v>
      </c>
      <c r="B1561" s="13">
        <v>46198</v>
      </c>
      <c r="C1561" t="s">
        <v>3875</v>
      </c>
      <c r="D1561" t="s">
        <v>5948</v>
      </c>
    </row>
    <row r="1562" spans="1:4">
      <c r="A1562">
        <v>1586</v>
      </c>
      <c r="B1562" s="13">
        <v>46198</v>
      </c>
      <c r="C1562" t="s">
        <v>3072</v>
      </c>
      <c r="D1562" t="s">
        <v>5949</v>
      </c>
    </row>
    <row r="1563" spans="1:4">
      <c r="A1563">
        <v>1587</v>
      </c>
      <c r="B1563" s="13">
        <v>46198</v>
      </c>
      <c r="C1563" t="s">
        <v>3867</v>
      </c>
      <c r="D1563" t="s">
        <v>5950</v>
      </c>
    </row>
    <row r="1564" spans="1:4">
      <c r="A1564">
        <v>1588</v>
      </c>
      <c r="B1564" s="13">
        <v>46199</v>
      </c>
      <c r="C1564" t="s">
        <v>3871</v>
      </c>
      <c r="D1564" t="s">
        <v>5955</v>
      </c>
    </row>
    <row r="1565" spans="1:4">
      <c r="A1565">
        <v>1589</v>
      </c>
      <c r="B1565" s="13">
        <v>46199</v>
      </c>
      <c r="C1565" t="s">
        <v>2675</v>
      </c>
      <c r="D1565" t="s">
        <v>5956</v>
      </c>
    </row>
    <row r="1566" spans="1:4">
      <c r="A1566">
        <v>1590</v>
      </c>
      <c r="B1566" s="13">
        <v>46199</v>
      </c>
      <c r="C1566" t="s">
        <v>1010</v>
      </c>
      <c r="D1566" t="s">
        <v>5957</v>
      </c>
    </row>
    <row r="1567" spans="1:4">
      <c r="A1567">
        <v>1591</v>
      </c>
      <c r="B1567" s="13">
        <v>46199</v>
      </c>
      <c r="C1567" t="s">
        <v>1569</v>
      </c>
      <c r="D1567" t="s">
        <v>5958</v>
      </c>
    </row>
    <row r="1568" spans="1:4">
      <c r="A1568">
        <v>1592</v>
      </c>
      <c r="B1568" s="13">
        <v>46199</v>
      </c>
      <c r="C1568" t="s">
        <v>3778</v>
      </c>
      <c r="D1568" t="s">
        <v>5960</v>
      </c>
    </row>
    <row r="1569" spans="1:4">
      <c r="A1569">
        <v>1593</v>
      </c>
      <c r="B1569" s="13">
        <v>46199</v>
      </c>
      <c r="C1569" t="s">
        <v>1465</v>
      </c>
      <c r="D1569" t="s">
        <v>5962</v>
      </c>
    </row>
    <row r="1570" spans="1:4">
      <c r="A1570">
        <v>1594</v>
      </c>
      <c r="B1570" s="13">
        <v>46199</v>
      </c>
      <c r="C1570" t="s">
        <v>5963</v>
      </c>
      <c r="D1570" t="s">
        <v>5965</v>
      </c>
    </row>
    <row r="1571" spans="1:4">
      <c r="A1571">
        <v>1595</v>
      </c>
      <c r="B1571" s="13">
        <v>46200</v>
      </c>
      <c r="C1571" t="s">
        <v>3866</v>
      </c>
      <c r="D1571" t="s">
        <v>5983</v>
      </c>
    </row>
    <row r="1572" spans="1:4">
      <c r="A1572">
        <v>1596</v>
      </c>
      <c r="B1572" s="13">
        <v>46200</v>
      </c>
      <c r="C1572" t="s">
        <v>1512</v>
      </c>
      <c r="D1572" t="s">
        <v>5986</v>
      </c>
    </row>
    <row r="1573" spans="1:4">
      <c r="A1573">
        <v>1597</v>
      </c>
      <c r="B1573" s="13">
        <v>46200</v>
      </c>
      <c r="C1573" t="s">
        <v>1450</v>
      </c>
      <c r="D1573" t="s">
        <v>5992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233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5131</v>
      </c>
    </row>
    <row r="3" spans="1:11">
      <c r="A3" s="58">
        <v>2</v>
      </c>
      <c r="B3" s="261" t="s">
        <v>2527</v>
      </c>
      <c r="C3" s="261" t="s">
        <v>2528</v>
      </c>
      <c r="D3" s="327" t="s">
        <v>5878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5164</v>
      </c>
      <c r="E5" s="261" t="s">
        <v>1143</v>
      </c>
      <c r="F5" s="261" t="s">
        <v>960</v>
      </c>
      <c r="G5" s="261" t="s">
        <v>5431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5818</v>
      </c>
    </row>
    <row r="7" spans="1:11">
      <c r="A7" s="58">
        <v>6</v>
      </c>
      <c r="B7" s="261" t="s">
        <v>1248</v>
      </c>
      <c r="C7" s="261" t="s">
        <v>1057</v>
      </c>
      <c r="D7" s="328" t="s">
        <v>5879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4327</v>
      </c>
      <c r="D8" s="261" t="s">
        <v>5166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5875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5972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5168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4698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5169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5972</v>
      </c>
    </row>
    <row r="14" spans="1:11">
      <c r="A14" s="58">
        <v>13</v>
      </c>
      <c r="B14" s="261" t="s">
        <v>1255</v>
      </c>
      <c r="C14" s="261" t="s">
        <v>2438</v>
      </c>
      <c r="D14" s="329" t="s">
        <v>6002</v>
      </c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5304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 t="s">
        <v>6003</v>
      </c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5972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5158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 t="s">
        <v>6004</v>
      </c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5860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5172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5721</v>
      </c>
    </row>
    <row r="21" spans="1:13">
      <c r="A21" s="58">
        <v>20</v>
      </c>
      <c r="B21" s="261" t="s">
        <v>1206</v>
      </c>
      <c r="C21" s="261" t="s">
        <v>1207</v>
      </c>
      <c r="D21" s="327" t="s">
        <v>6005</v>
      </c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6006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 t="s">
        <v>6007</v>
      </c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5972</v>
      </c>
    </row>
    <row r="27" spans="1:13">
      <c r="A27" s="58">
        <v>26</v>
      </c>
      <c r="B27" s="261" t="s">
        <v>1268</v>
      </c>
      <c r="C27" s="261" t="s">
        <v>4330</v>
      </c>
      <c r="D27" s="329" t="s">
        <v>6008</v>
      </c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5972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5177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 t="s">
        <v>6009</v>
      </c>
      <c r="E31" s="261" t="s">
        <v>1672</v>
      </c>
      <c r="F31" s="261" t="s">
        <v>5625</v>
      </c>
      <c r="G31" s="261" t="s">
        <v>5626</v>
      </c>
      <c r="H31" s="257">
        <f>SUMIF(주문_리스트!D:D,거래처!$B31,주문_리스트!M:M)+SUMIF(주문_리스트!D:D,거래처!B31,주문_리스트!N:N)-1200000</f>
        <v>0</v>
      </c>
      <c r="I31" s="52" t="s">
        <v>5860</v>
      </c>
    </row>
    <row r="32" spans="1:13">
      <c r="A32" s="58">
        <v>31</v>
      </c>
      <c r="B32" s="261" t="s">
        <v>977</v>
      </c>
      <c r="C32" s="261" t="s">
        <v>978</v>
      </c>
      <c r="D32" s="261" t="s">
        <v>6010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5721</v>
      </c>
    </row>
    <row r="33" spans="1:9">
      <c r="A33" s="58">
        <v>32</v>
      </c>
      <c r="B33" s="261" t="s">
        <v>1270</v>
      </c>
      <c r="C33" s="261" t="s">
        <v>3250</v>
      </c>
      <c r="D33" s="327" t="s">
        <v>6011</v>
      </c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 t="s">
        <v>6012</v>
      </c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 t="s">
        <v>6013</v>
      </c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5335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5178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5972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5179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1699999.8999999985</v>
      </c>
      <c r="I38" s="52" t="s">
        <v>5972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 t="s">
        <v>6014</v>
      </c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 t="s">
        <v>6015</v>
      </c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 t="s">
        <v>6016</v>
      </c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6017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5186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1030000.1000000015</v>
      </c>
      <c r="I49" s="52" t="s">
        <v>5972</v>
      </c>
    </row>
    <row r="50" spans="1:10">
      <c r="A50" s="58">
        <v>49</v>
      </c>
      <c r="B50" s="261" t="s">
        <v>1239</v>
      </c>
      <c r="C50" s="261" t="s">
        <v>1240</v>
      </c>
      <c r="D50" s="327" t="s">
        <v>6018</v>
      </c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 t="s">
        <v>6019</v>
      </c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 t="s">
        <v>6020</v>
      </c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 t="s">
        <v>6021</v>
      </c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5637</v>
      </c>
    </row>
    <row r="55" spans="1:10">
      <c r="A55" s="58">
        <v>54</v>
      </c>
      <c r="B55" s="261" t="s">
        <v>1077</v>
      </c>
      <c r="C55" s="261" t="s">
        <v>1078</v>
      </c>
      <c r="D55" s="329" t="s">
        <v>6022</v>
      </c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5187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 t="s">
        <v>6023</v>
      </c>
      <c r="E57" s="261" t="s">
        <v>27</v>
      </c>
      <c r="H57" s="257">
        <f>SUMIF(주문_리스트!D:D,거래처!$B57,주문_리스트!M:M)+SUMIF(주문_리스트!D:D,거래처!B57,주문_리스트!N:N)+3478000</f>
        <v>850000</v>
      </c>
      <c r="I57" s="52" t="s">
        <v>4759</v>
      </c>
    </row>
    <row r="58" spans="1:10">
      <c r="A58" s="58">
        <v>57</v>
      </c>
      <c r="B58" s="261" t="s">
        <v>1289</v>
      </c>
      <c r="C58" s="261" t="s">
        <v>1213</v>
      </c>
      <c r="D58" s="327" t="s">
        <v>6024</v>
      </c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5188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5304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5189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 t="s">
        <v>6025</v>
      </c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 t="s">
        <v>6026</v>
      </c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 t="s">
        <v>6027</v>
      </c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5191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 t="s">
        <v>6028</v>
      </c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 t="s">
        <v>6029</v>
      </c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5952</v>
      </c>
    </row>
    <row r="69" spans="1:9">
      <c r="A69" s="58">
        <v>68</v>
      </c>
      <c r="B69" s="261" t="s">
        <v>1298</v>
      </c>
      <c r="C69" s="261" t="s">
        <v>1063</v>
      </c>
      <c r="D69" s="327" t="s">
        <v>6030</v>
      </c>
      <c r="E69" s="261" t="s">
        <v>1064</v>
      </c>
      <c r="F69" s="261" t="s">
        <v>1161</v>
      </c>
      <c r="G69" s="261" t="s">
        <v>5282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5192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5193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4759</v>
      </c>
    </row>
    <row r="72" spans="1:9">
      <c r="A72" s="58">
        <v>71</v>
      </c>
      <c r="B72" s="261" t="s">
        <v>1301</v>
      </c>
      <c r="C72" s="261" t="s">
        <v>1031</v>
      </c>
      <c r="D72" s="327" t="s">
        <v>6031</v>
      </c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5901</v>
      </c>
    </row>
    <row r="73" spans="1:9">
      <c r="A73" s="58">
        <v>72</v>
      </c>
      <c r="B73" s="261" t="s">
        <v>1459</v>
      </c>
      <c r="C73" s="261" t="s">
        <v>1460</v>
      </c>
      <c r="D73" s="327" t="s">
        <v>6032</v>
      </c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5972</v>
      </c>
    </row>
    <row r="74" spans="1:9">
      <c r="A74" s="58">
        <v>73</v>
      </c>
      <c r="B74" s="261" t="s">
        <v>1345</v>
      </c>
      <c r="C74" s="261" t="s">
        <v>1346</v>
      </c>
      <c r="D74" s="329" t="s">
        <v>6033</v>
      </c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5818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2040000</v>
      </c>
      <c r="I76" s="52" t="s">
        <v>5972</v>
      </c>
    </row>
    <row r="77" spans="1:9">
      <c r="A77" s="58">
        <v>76</v>
      </c>
      <c r="B77" s="261" t="s">
        <v>1305</v>
      </c>
      <c r="C77" s="261" t="s">
        <v>1002</v>
      </c>
      <c r="D77" s="327" t="s">
        <v>6034</v>
      </c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5335</v>
      </c>
    </row>
    <row r="78" spans="1:9">
      <c r="A78" s="58">
        <v>77</v>
      </c>
      <c r="B78" s="261" t="s">
        <v>1306</v>
      </c>
      <c r="C78" s="261" t="s">
        <v>3328</v>
      </c>
      <c r="D78" s="327" t="s">
        <v>6035</v>
      </c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5419</v>
      </c>
    </row>
    <row r="79" spans="1:9">
      <c r="A79" s="58">
        <v>78</v>
      </c>
      <c r="B79" s="261" t="s">
        <v>1307</v>
      </c>
      <c r="C79" s="261" t="s">
        <v>55</v>
      </c>
      <c r="D79" s="327" t="s">
        <v>6036</v>
      </c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5972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6037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 t="s">
        <v>6038</v>
      </c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 t="s">
        <v>6039</v>
      </c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 t="s">
        <v>6040</v>
      </c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5195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5972</v>
      </c>
    </row>
    <row r="85" spans="1:11">
      <c r="A85" s="58">
        <v>84</v>
      </c>
      <c r="B85" s="261" t="s">
        <v>1313</v>
      </c>
      <c r="C85" s="261" t="s">
        <v>1021</v>
      </c>
      <c r="D85" s="329" t="s">
        <v>6041</v>
      </c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5196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5197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 t="s">
        <v>6042</v>
      </c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5530</v>
      </c>
      <c r="D89" s="327" t="s">
        <v>6043</v>
      </c>
      <c r="E89" s="261" t="s">
        <v>1862</v>
      </c>
      <c r="F89" s="261" t="s">
        <v>5622</v>
      </c>
      <c r="G89" s="261" t="s">
        <v>5624</v>
      </c>
      <c r="H89" s="257">
        <f>SUMIF(주문_리스트!D:D,거래처!$B89,주문_리스트!M:M)+SUMIF(주문_리스트!D:D,거래처!B89,주문_리스트!N:N)</f>
        <v>0</v>
      </c>
      <c r="I89" s="52" t="s">
        <v>5774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5198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 t="s">
        <v>6044</v>
      </c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6045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5199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5972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5335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5972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5204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5637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5205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5206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5952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6046</v>
      </c>
      <c r="E102" s="261" t="s">
        <v>4381</v>
      </c>
      <c r="F102" s="261" t="s">
        <v>32</v>
      </c>
      <c r="G102" s="261" t="s">
        <v>5873</v>
      </c>
      <c r="H102" s="257">
        <f>SUMIF(주문_리스트!D:D,거래처!$B102,주문_리스트!M:M)+SUMIF(주문_리스트!D:D,거래처!B102,주문_리스트!N:N)</f>
        <v>0</v>
      </c>
      <c r="I102" s="52" t="s">
        <v>4759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5207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5208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5419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5209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 t="s">
        <v>6047</v>
      </c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5419</v>
      </c>
    </row>
    <row r="108" spans="1:10">
      <c r="A108" s="58">
        <v>107</v>
      </c>
      <c r="B108" s="261" t="s">
        <v>1015</v>
      </c>
      <c r="C108" s="261" t="s">
        <v>1016</v>
      </c>
      <c r="D108" s="327" t="s">
        <v>6048</v>
      </c>
      <c r="E108" s="261" t="s">
        <v>1017</v>
      </c>
      <c r="F108" s="261" t="s">
        <v>960</v>
      </c>
      <c r="G108" s="261" t="s">
        <v>5356</v>
      </c>
      <c r="H108" s="257">
        <f>SUMIF(주문_리스트!D:D,거래처!$B108,주문_리스트!M:M)+SUMIF(주문_리스트!D:D,거래처!B108,주문_리스트!N:N)</f>
        <v>0</v>
      </c>
      <c r="I108" s="52" t="s">
        <v>5600</v>
      </c>
    </row>
    <row r="109" spans="1:10">
      <c r="A109" s="58">
        <v>108</v>
      </c>
      <c r="B109" s="261" t="s">
        <v>1010</v>
      </c>
      <c r="C109" s="261" t="s">
        <v>1011</v>
      </c>
      <c r="D109" s="329" t="s">
        <v>6049</v>
      </c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5972</v>
      </c>
    </row>
    <row r="110" spans="1:10">
      <c r="A110" s="58">
        <v>109</v>
      </c>
      <c r="B110" s="261" t="s">
        <v>999</v>
      </c>
      <c r="C110" s="261" t="s">
        <v>1000</v>
      </c>
      <c r="D110" s="329" t="s">
        <v>6050</v>
      </c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5528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 t="s">
        <v>6051</v>
      </c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5528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4824</v>
      </c>
    </row>
    <row r="114" spans="1:10">
      <c r="A114" s="58">
        <v>113</v>
      </c>
      <c r="B114" s="261" t="s">
        <v>1330</v>
      </c>
      <c r="C114" s="261" t="s">
        <v>1135</v>
      </c>
      <c r="D114" s="327" t="s">
        <v>6052</v>
      </c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5637</v>
      </c>
    </row>
    <row r="115" spans="1:10">
      <c r="A115" s="58">
        <v>114</v>
      </c>
      <c r="B115" s="261" t="s">
        <v>3861</v>
      </c>
      <c r="C115" s="261" t="s">
        <v>4332</v>
      </c>
      <c r="D115" s="327" t="s">
        <v>6053</v>
      </c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200000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5972</v>
      </c>
    </row>
    <row r="117" spans="1:10">
      <c r="A117" s="58">
        <v>116</v>
      </c>
      <c r="B117" s="261" t="s">
        <v>1331</v>
      </c>
      <c r="C117" s="261" t="s">
        <v>1089</v>
      </c>
      <c r="D117" s="327" t="s">
        <v>6054</v>
      </c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5304</v>
      </c>
    </row>
    <row r="118" spans="1:10">
      <c r="A118" s="58">
        <v>117</v>
      </c>
      <c r="B118" s="261" t="s">
        <v>1171</v>
      </c>
      <c r="C118" s="261" t="s">
        <v>1172</v>
      </c>
      <c r="D118" s="329" t="s">
        <v>6055</v>
      </c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5860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5212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5213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5419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 t="s">
        <v>6056</v>
      </c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4958</v>
      </c>
    </row>
    <row r="125" spans="1:10">
      <c r="A125" s="58">
        <v>124</v>
      </c>
      <c r="B125" s="261" t="s">
        <v>4809</v>
      </c>
      <c r="C125" s="261" t="s">
        <v>4810</v>
      </c>
      <c r="D125" s="332" t="s">
        <v>5214</v>
      </c>
      <c r="E125" s="261" t="s">
        <v>4811</v>
      </c>
      <c r="F125" s="261" t="s">
        <v>960</v>
      </c>
      <c r="G125" s="261" t="s">
        <v>4812</v>
      </c>
      <c r="H125" s="257">
        <f>SUMIF(주문_리스트!D:D,거래처!$B125,주문_리스트!M:M)+SUMIF(주문_리스트!D:D,거래처!B125,주문_리스트!N:N)-4755000</f>
        <v>0</v>
      </c>
      <c r="I125" s="52" t="s">
        <v>5528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 t="s">
        <v>6057</v>
      </c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  <c r="I129" s="52" t="s">
        <v>4852</v>
      </c>
    </row>
    <row r="130" spans="1:10">
      <c r="A130" s="58">
        <v>129</v>
      </c>
      <c r="B130" s="261" t="s">
        <v>1985</v>
      </c>
      <c r="C130" s="261" t="s">
        <v>1986</v>
      </c>
      <c r="D130" s="329" t="s">
        <v>6058</v>
      </c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 t="s">
        <v>6059</v>
      </c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5215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 t="s">
        <v>6060</v>
      </c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5216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 t="s">
        <v>6061</v>
      </c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 t="s">
        <v>6062</v>
      </c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 t="s">
        <v>6063</v>
      </c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 t="s">
        <v>6064</v>
      </c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 t="s">
        <v>6065</v>
      </c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5217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5621</v>
      </c>
      <c r="E145" s="261" t="s">
        <v>2877</v>
      </c>
      <c r="F145" s="261" t="s">
        <v>5622</v>
      </c>
      <c r="G145" s="261" t="s">
        <v>5623</v>
      </c>
      <c r="H145" s="257">
        <f>SUMIF(주문_리스트!D:D,거래처!$B145,주문_리스트!M:M)+SUMIF(주문_리스트!D:D,거래처!B145,주문_리스트!N:N)</f>
        <v>0</v>
      </c>
      <c r="I145" s="52" t="s">
        <v>5721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5218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 t="s">
        <v>6066</v>
      </c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 t="s">
        <v>6067</v>
      </c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5818</v>
      </c>
    </row>
    <row r="151" spans="1:10">
      <c r="A151" s="58">
        <v>150</v>
      </c>
      <c r="B151" s="261" t="s">
        <v>2665</v>
      </c>
      <c r="C151" s="261" t="s">
        <v>2666</v>
      </c>
      <c r="D151" s="329" t="s">
        <v>6068</v>
      </c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 t="s">
        <v>6069</v>
      </c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5972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5219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 t="s">
        <v>6070</v>
      </c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6071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 t="s">
        <v>6037</v>
      </c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5221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 t="s">
        <v>6072</v>
      </c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 t="s">
        <v>6073</v>
      </c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4958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5222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 t="s">
        <v>6074</v>
      </c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500000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 t="s">
        <v>6075</v>
      </c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 t="s">
        <v>6076</v>
      </c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 t="s">
        <v>6077</v>
      </c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 t="s">
        <v>6078</v>
      </c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 t="s">
        <v>6079</v>
      </c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 t="s">
        <v>6080</v>
      </c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 t="s">
        <v>6081</v>
      </c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 t="s">
        <v>6082</v>
      </c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5304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5223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 t="s">
        <v>6083</v>
      </c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5818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5224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 t="s">
        <v>6084</v>
      </c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4958</v>
      </c>
    </row>
    <row r="182" spans="1:9">
      <c r="A182" s="58">
        <v>181</v>
      </c>
      <c r="B182" s="261" t="s">
        <v>3381</v>
      </c>
      <c r="C182" s="261" t="s">
        <v>3382</v>
      </c>
      <c r="D182" s="329" t="s">
        <v>6085</v>
      </c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5225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 t="s">
        <v>6086</v>
      </c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 t="s">
        <v>6087</v>
      </c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5226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5721</v>
      </c>
    </row>
    <row r="187" spans="1:9">
      <c r="A187" s="58">
        <v>186</v>
      </c>
      <c r="B187" s="261" t="s">
        <v>3620</v>
      </c>
      <c r="C187" s="261" t="s">
        <v>3621</v>
      </c>
      <c r="D187" s="327" t="s">
        <v>6088</v>
      </c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5227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4337</v>
      </c>
      <c r="D190" s="327" t="s">
        <v>6089</v>
      </c>
      <c r="E190" s="261" t="s">
        <v>4388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4338</v>
      </c>
      <c r="D191" s="329" t="s">
        <v>6090</v>
      </c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4958</v>
      </c>
    </row>
    <row r="192" spans="1:9">
      <c r="A192" s="58">
        <v>191</v>
      </c>
      <c r="B192" s="261" t="s">
        <v>3856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4340</v>
      </c>
      <c r="D193" s="327" t="s">
        <v>6091</v>
      </c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4341</v>
      </c>
      <c r="C194" s="261" t="s">
        <v>4342</v>
      </c>
      <c r="D194" s="327" t="s">
        <v>6092</v>
      </c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4343</v>
      </c>
      <c r="D195" s="261" t="s">
        <v>5228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4346</v>
      </c>
      <c r="D198" s="327" t="s">
        <v>6093</v>
      </c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4347</v>
      </c>
      <c r="D199" s="327" t="s">
        <v>6094</v>
      </c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4348</v>
      </c>
      <c r="D200" s="261" t="s">
        <v>6095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1320000</v>
      </c>
      <c r="I200" s="52" t="s">
        <v>5972</v>
      </c>
    </row>
    <row r="201" spans="1:9">
      <c r="A201" s="58">
        <v>201</v>
      </c>
      <c r="B201" s="261" t="s">
        <v>3874</v>
      </c>
      <c r="C201" s="261" t="s">
        <v>4349</v>
      </c>
      <c r="D201" s="261" t="s">
        <v>5229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4958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5230</v>
      </c>
      <c r="E202" s="261" t="s">
        <v>4407</v>
      </c>
      <c r="F202" s="261" t="s">
        <v>4674</v>
      </c>
      <c r="G202" s="261" t="s">
        <v>4673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4352</v>
      </c>
      <c r="D203" s="329" t="s">
        <v>6096</v>
      </c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0</v>
      </c>
      <c r="I203" s="52" t="s">
        <v>5566</v>
      </c>
    </row>
    <row r="204" spans="1:9">
      <c r="A204" s="58">
        <v>204</v>
      </c>
      <c r="B204" s="261" t="s">
        <v>3454</v>
      </c>
      <c r="C204" s="261" t="s">
        <v>4353</v>
      </c>
      <c r="D204" s="327" t="s">
        <v>6097</v>
      </c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5134</v>
      </c>
      <c r="D205" s="329" t="s">
        <v>6098</v>
      </c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5972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4356</v>
      </c>
      <c r="D207" s="327" t="s">
        <v>6099</v>
      </c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4359</v>
      </c>
      <c r="D209" s="329" t="s">
        <v>6100</v>
      </c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4360</v>
      </c>
      <c r="D210" s="327" t="s">
        <v>6101</v>
      </c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4361</v>
      </c>
      <c r="D211" s="327" t="s">
        <v>6102</v>
      </c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4362</v>
      </c>
      <c r="D212" s="261" t="s">
        <v>5231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5880</v>
      </c>
      <c r="C213" s="261" t="s">
        <v>4363</v>
      </c>
      <c r="D213" s="329" t="s">
        <v>5881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4364</v>
      </c>
      <c r="D214" s="329" t="s">
        <v>6103</v>
      </c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 t="s">
        <v>6104</v>
      </c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 t="s">
        <v>6105</v>
      </c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6106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4958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 t="s">
        <v>6107</v>
      </c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4629</v>
      </c>
      <c r="C224" s="261" t="s">
        <v>4630</v>
      </c>
      <c r="D224" s="261" t="s">
        <v>5232</v>
      </c>
      <c r="E224" s="261" t="s">
        <v>4631</v>
      </c>
      <c r="F224" s="261" t="s">
        <v>4632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4657</v>
      </c>
      <c r="C225" s="261" t="s">
        <v>4658</v>
      </c>
      <c r="D225" s="327" t="s">
        <v>6108</v>
      </c>
      <c r="E225" s="261" t="s">
        <v>4659</v>
      </c>
      <c r="F225" s="261" t="s">
        <v>1161</v>
      </c>
      <c r="G225" s="261" t="s">
        <v>4659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4682</v>
      </c>
      <c r="C226" s="261" t="s">
        <v>4683</v>
      </c>
      <c r="D226" s="261" t="s">
        <v>5233</v>
      </c>
      <c r="E226" s="261" t="s">
        <v>4684</v>
      </c>
      <c r="F226" s="261" t="s">
        <v>1161</v>
      </c>
      <c r="G226" s="261" t="s">
        <v>4684</v>
      </c>
      <c r="H226" s="257">
        <f>SUMIF(주문_리스트!D:D,거래처!$B226,주문_리스트!M:M)+SUMIF(주문_리스트!D:D,거래처!B226,주문_리스트!N:N)</f>
        <v>1320000</v>
      </c>
      <c r="I226" s="52" t="s">
        <v>5972</v>
      </c>
    </row>
    <row r="227" spans="1:9">
      <c r="A227" s="58">
        <v>227</v>
      </c>
      <c r="B227" s="261" t="s">
        <v>4714</v>
      </c>
      <c r="C227" s="261" t="s">
        <v>4715</v>
      </c>
      <c r="D227" s="327"/>
      <c r="E227" s="261" t="s">
        <v>4716</v>
      </c>
      <c r="F227" s="261" t="s">
        <v>4717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4750</v>
      </c>
      <c r="C228" s="261" t="s">
        <v>4751</v>
      </c>
      <c r="D228" s="327"/>
      <c r="E228" s="261" t="s">
        <v>4752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4759</v>
      </c>
    </row>
    <row r="229" spans="1:9">
      <c r="A229" s="58">
        <v>229</v>
      </c>
      <c r="B229" s="261" t="s">
        <v>4771</v>
      </c>
      <c r="C229" s="261" t="s">
        <v>4329</v>
      </c>
      <c r="D229" s="261" t="s">
        <v>5234</v>
      </c>
      <c r="E229" s="261" t="s">
        <v>4772</v>
      </c>
      <c r="F229" s="261" t="s">
        <v>960</v>
      </c>
      <c r="G229" s="261" t="s">
        <v>4773</v>
      </c>
      <c r="H229" s="257">
        <f>SUMIF(주문_리스트!D:D,거래처!$B229,주문_리스트!M:M)+SUMIF(주문_리스트!D:D,거래처!B229,주문_리스트!N:N)</f>
        <v>0</v>
      </c>
      <c r="I229" s="52" t="s">
        <v>4958</v>
      </c>
    </row>
    <row r="230" spans="1:9">
      <c r="A230" s="58">
        <v>230</v>
      </c>
      <c r="B230" s="261" t="s">
        <v>5154</v>
      </c>
      <c r="C230" s="261" t="s">
        <v>4863</v>
      </c>
      <c r="D230" s="327" t="s">
        <v>6109</v>
      </c>
      <c r="E230" s="261" t="s">
        <v>4864</v>
      </c>
      <c r="F230" s="261" t="s">
        <v>960</v>
      </c>
      <c r="G230" s="261" t="s">
        <v>4865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4915</v>
      </c>
      <c r="C231" s="261" t="s">
        <v>4916</v>
      </c>
      <c r="D231" s="327" t="s">
        <v>6110</v>
      </c>
      <c r="E231" s="261" t="s">
        <v>4917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4918</v>
      </c>
      <c r="C232" s="261" t="s">
        <v>4919</v>
      </c>
      <c r="D232" s="329" t="s">
        <v>6111</v>
      </c>
      <c r="E232" s="261" t="s">
        <v>4920</v>
      </c>
      <c r="F232" s="261" t="s">
        <v>960</v>
      </c>
      <c r="G232" s="261" t="s">
        <v>4921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5044</v>
      </c>
      <c r="C233" s="261" t="s">
        <v>5045</v>
      </c>
      <c r="D233" s="329" t="s">
        <v>6112</v>
      </c>
      <c r="E233" s="261" t="s">
        <v>5046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5256</v>
      </c>
      <c r="C234" s="261" t="s">
        <v>5257</v>
      </c>
      <c r="D234" s="261" t="s">
        <v>6113</v>
      </c>
      <c r="E234" s="261" t="s">
        <v>5258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5271</v>
      </c>
      <c r="C235" s="261" t="s">
        <v>5272</v>
      </c>
      <c r="D235" s="261" t="s">
        <v>6114</v>
      </c>
      <c r="E235" s="261" t="s">
        <v>5273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5278</v>
      </c>
      <c r="C236" s="261" t="s">
        <v>5279</v>
      </c>
      <c r="D236" s="261" t="s">
        <v>6115</v>
      </c>
      <c r="E236" s="261" t="s">
        <v>5280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5867</v>
      </c>
      <c r="C237" s="261" t="s">
        <v>5293</v>
      </c>
      <c r="D237" s="261" t="s">
        <v>6116</v>
      </c>
      <c r="E237" s="261" t="s">
        <v>5294</v>
      </c>
      <c r="F237" s="261" t="s">
        <v>960</v>
      </c>
      <c r="G237" s="261" t="s">
        <v>5295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5305</v>
      </c>
      <c r="C238" s="261" t="s">
        <v>5306</v>
      </c>
      <c r="D238" s="261" t="s">
        <v>6117</v>
      </c>
      <c r="E238" s="261" t="s">
        <v>5307</v>
      </c>
      <c r="F238" s="261" t="s">
        <v>1161</v>
      </c>
      <c r="G238" s="261" t="s">
        <v>5307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5669</v>
      </c>
      <c r="C239" s="261" t="s">
        <v>5670</v>
      </c>
      <c r="D239" s="261" t="s">
        <v>6118</v>
      </c>
      <c r="E239" s="261" t="s">
        <v>5671</v>
      </c>
      <c r="F239" s="261" t="s">
        <v>970</v>
      </c>
      <c r="G239" s="261" t="s">
        <v>5872</v>
      </c>
      <c r="H239" s="257">
        <f>SUMIF(주문_리스트!D:D,거래처!$B239,주문_리스트!M:M)+SUMIF(주문_리스트!D:D,거래처!B239,주문_리스트!N:N)</f>
        <v>0</v>
      </c>
      <c r="I239" s="52" t="s">
        <v>5901</v>
      </c>
    </row>
    <row r="240" spans="1:9">
      <c r="A240" s="58">
        <v>240</v>
      </c>
      <c r="B240" s="261" t="s">
        <v>5776</v>
      </c>
      <c r="C240" s="261" t="s">
        <v>5777</v>
      </c>
      <c r="D240" s="261" t="s">
        <v>6119</v>
      </c>
      <c r="E240" s="261" t="s">
        <v>5778</v>
      </c>
      <c r="F240" s="261" t="s">
        <v>960</v>
      </c>
      <c r="G240" s="261" t="s">
        <v>5779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5973</v>
      </c>
      <c r="C241" s="261" t="s">
        <v>5974</v>
      </c>
      <c r="D241" s="261" t="s">
        <v>6120</v>
      </c>
      <c r="E241" s="261" t="s">
        <v>5975</v>
      </c>
      <c r="F241" s="261" t="s">
        <v>3252</v>
      </c>
      <c r="G241" s="261" t="s">
        <v>5885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5902</v>
      </c>
      <c r="C242" s="261" t="s">
        <v>5903</v>
      </c>
      <c r="E242" s="261" t="s">
        <v>5904</v>
      </c>
      <c r="F242" s="261" t="s">
        <v>33</v>
      </c>
      <c r="G242" s="261" t="s">
        <v>5904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5929</v>
      </c>
      <c r="C243" s="261" t="s">
        <v>5976</v>
      </c>
      <c r="E243" s="261" t="s">
        <v>5977</v>
      </c>
      <c r="F243" s="261" t="s">
        <v>5978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5935</v>
      </c>
      <c r="C244" s="261" t="s">
        <v>5980</v>
      </c>
      <c r="E244" s="261" t="s">
        <v>5981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5087</v>
      </c>
      <c r="C3" s="280" t="s">
        <v>5087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5094</v>
      </c>
      <c r="C5" s="280" t="s">
        <v>1701</v>
      </c>
      <c r="D5" s="280" t="s">
        <v>5094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5095</v>
      </c>
      <c r="C15" s="280" t="s">
        <v>5095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5823</v>
      </c>
      <c r="C25" s="280" t="s">
        <v>5160</v>
      </c>
      <c r="D25" s="280" t="s">
        <v>5159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5089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5088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5936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5822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5067</v>
      </c>
      <c r="G130"/>
      <c r="H130" s="334" t="s">
        <v>5071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5148</v>
      </c>
      <c r="C184" s="280" t="s">
        <v>2729</v>
      </c>
      <c r="D184" s="280" t="s">
        <v>5148</v>
      </c>
      <c r="E184" s="280" t="s">
        <v>5149</v>
      </c>
      <c r="F184" s="52">
        <v>150000</v>
      </c>
      <c r="H184" s="281" t="s">
        <v>5150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4854</v>
      </c>
      <c r="C205" s="280" t="s">
        <v>3138</v>
      </c>
      <c r="D205" s="280" t="s">
        <v>4854</v>
      </c>
      <c r="E205" s="280" t="s">
        <v>4855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4237</v>
      </c>
    </row>
    <row r="230" spans="1:9">
      <c r="A230">
        <v>241</v>
      </c>
      <c r="C230" s="280" t="s">
        <v>3906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4453</v>
      </c>
      <c r="C236" s="280" t="s">
        <v>3916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3929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3962</v>
      </c>
      <c r="D242" s="280" t="s">
        <v>4459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4745</v>
      </c>
      <c r="C248" s="280" t="s">
        <v>4746</v>
      </c>
      <c r="D248" s="280" t="s">
        <v>4747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5432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4465</v>
      </c>
      <c r="C252" s="280" t="s">
        <v>4030</v>
      </c>
      <c r="D252" s="280" t="s">
        <v>4465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4466</v>
      </c>
      <c r="C254" s="280" t="s">
        <v>4037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3894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4475</v>
      </c>
      <c r="C268" s="280" t="s">
        <v>4103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5092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5093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4626</v>
      </c>
      <c r="C285" s="280" t="s">
        <v>4626</v>
      </c>
      <c r="E285" s="52">
        <v>300000</v>
      </c>
    </row>
    <row r="286" spans="1:8">
      <c r="A286">
        <v>253</v>
      </c>
      <c r="B286" s="280" t="s">
        <v>4648</v>
      </c>
      <c r="C286" s="280" t="s">
        <v>4648</v>
      </c>
      <c r="E286" s="52">
        <v>1000000</v>
      </c>
    </row>
    <row r="287" spans="1:8">
      <c r="A287">
        <v>254</v>
      </c>
      <c r="C287" s="280" t="s">
        <v>4651</v>
      </c>
      <c r="E287" s="52">
        <v>20000</v>
      </c>
    </row>
    <row r="288" spans="1:8">
      <c r="A288">
        <v>255</v>
      </c>
      <c r="C288" s="280" t="s">
        <v>4652</v>
      </c>
      <c r="E288" s="52">
        <v>30000</v>
      </c>
    </row>
    <row r="289" spans="1:8">
      <c r="A289">
        <v>256</v>
      </c>
      <c r="C289" s="280" t="s">
        <v>4671</v>
      </c>
      <c r="E289" s="52">
        <v>350000</v>
      </c>
    </row>
    <row r="290" spans="1:8">
      <c r="A290">
        <v>257</v>
      </c>
      <c r="C290" s="280" t="s">
        <v>4680</v>
      </c>
      <c r="D290" s="280" t="s">
        <v>4681</v>
      </c>
      <c r="E290" s="52">
        <v>1200000</v>
      </c>
    </row>
    <row r="291" spans="1:8">
      <c r="A291">
        <v>258</v>
      </c>
      <c r="C291" s="280" t="s">
        <v>4689</v>
      </c>
      <c r="E291" s="52">
        <v>100000</v>
      </c>
    </row>
    <row r="292" spans="1:8">
      <c r="A292">
        <v>259</v>
      </c>
      <c r="C292" s="280" t="s">
        <v>4737</v>
      </c>
      <c r="D292" s="280" t="s">
        <v>4738</v>
      </c>
      <c r="E292" s="52">
        <v>30000</v>
      </c>
    </row>
    <row r="293" spans="1:8">
      <c r="A293">
        <v>260</v>
      </c>
      <c r="C293" s="280" t="s">
        <v>4763</v>
      </c>
      <c r="E293" s="52">
        <v>300000</v>
      </c>
    </row>
    <row r="294" spans="1:8">
      <c r="A294">
        <v>261</v>
      </c>
      <c r="C294" s="280" t="s">
        <v>4769</v>
      </c>
      <c r="D294" s="280" t="s">
        <v>4770</v>
      </c>
      <c r="E294" s="52">
        <v>350000</v>
      </c>
    </row>
    <row r="295" spans="1:8">
      <c r="A295">
        <v>262</v>
      </c>
      <c r="C295" s="280" t="s">
        <v>4787</v>
      </c>
      <c r="D295" s="280" t="s">
        <v>3306</v>
      </c>
      <c r="E295" s="52">
        <v>2000000</v>
      </c>
    </row>
    <row r="296" spans="1:8">
      <c r="A296">
        <v>263</v>
      </c>
      <c r="C296" s="280" t="s">
        <v>4856</v>
      </c>
      <c r="D296" s="280" t="s">
        <v>4857</v>
      </c>
      <c r="E296" s="52">
        <v>1500000</v>
      </c>
      <c r="H296" s="334" t="s">
        <v>4858</v>
      </c>
    </row>
    <row r="297" spans="1:8">
      <c r="A297">
        <v>264</v>
      </c>
      <c r="C297" s="280" t="s">
        <v>4868</v>
      </c>
      <c r="E297" s="52">
        <v>160000</v>
      </c>
    </row>
    <row r="298" spans="1:8">
      <c r="A298">
        <v>265</v>
      </c>
      <c r="C298" s="280" t="s">
        <v>4896</v>
      </c>
      <c r="D298" s="280" t="s">
        <v>4897</v>
      </c>
      <c r="E298" s="52">
        <v>150000</v>
      </c>
    </row>
    <row r="299" spans="1:8">
      <c r="A299">
        <v>266</v>
      </c>
      <c r="C299" s="280" t="s">
        <v>4923</v>
      </c>
      <c r="E299" s="52">
        <v>50000</v>
      </c>
    </row>
    <row r="300" spans="1:8">
      <c r="A300">
        <v>267</v>
      </c>
      <c r="C300" s="280" t="s">
        <v>4923</v>
      </c>
      <c r="E300" s="52">
        <v>50000</v>
      </c>
    </row>
    <row r="301" spans="1:8">
      <c r="A301">
        <v>268</v>
      </c>
      <c r="C301" s="280" t="s">
        <v>4199</v>
      </c>
      <c r="D301" s="280" t="s">
        <v>4933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4961</v>
      </c>
      <c r="D303" s="280" t="s">
        <v>4962</v>
      </c>
      <c r="E303" s="52">
        <v>200000</v>
      </c>
    </row>
    <row r="304" spans="1:8">
      <c r="A304">
        <v>271</v>
      </c>
      <c r="C304" s="280" t="s">
        <v>4963</v>
      </c>
      <c r="D304" s="280" t="s">
        <v>4964</v>
      </c>
      <c r="E304" s="52">
        <v>500000</v>
      </c>
    </row>
    <row r="305" spans="1:8">
      <c r="A305">
        <v>272</v>
      </c>
      <c r="C305" s="280" t="s">
        <v>5473</v>
      </c>
      <c r="D305" s="280" t="s">
        <v>4966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4969</v>
      </c>
      <c r="E306" s="52">
        <v>1200000</v>
      </c>
    </row>
    <row r="307" spans="1:8">
      <c r="A307">
        <v>274</v>
      </c>
      <c r="C307" s="280" t="s">
        <v>4994</v>
      </c>
      <c r="D307" s="280" t="s">
        <v>4995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5004</v>
      </c>
      <c r="D309" s="280" t="s">
        <v>5005</v>
      </c>
      <c r="E309" s="52">
        <v>1550000</v>
      </c>
    </row>
    <row r="310" spans="1:8">
      <c r="A310">
        <v>277</v>
      </c>
      <c r="C310" s="280" t="s">
        <v>5024</v>
      </c>
      <c r="D310" s="280" t="s">
        <v>5025</v>
      </c>
      <c r="E310" s="52">
        <v>30000</v>
      </c>
    </row>
    <row r="311" spans="1:8">
      <c r="A311">
        <v>278</v>
      </c>
      <c r="B311" s="280" t="s">
        <v>4906</v>
      </c>
      <c r="C311" s="280" t="s">
        <v>4906</v>
      </c>
      <c r="E311" s="52">
        <v>400000</v>
      </c>
    </row>
    <row r="312" spans="1:8">
      <c r="A312">
        <v>279</v>
      </c>
      <c r="C312" s="280" t="s">
        <v>5062</v>
      </c>
      <c r="E312" s="52">
        <v>120000</v>
      </c>
    </row>
    <row r="313" spans="1:8">
      <c r="A313">
        <v>280</v>
      </c>
      <c r="C313" s="280" t="s">
        <v>5063</v>
      </c>
      <c r="D313" s="280" t="s">
        <v>5064</v>
      </c>
      <c r="E313" s="52">
        <v>2000000</v>
      </c>
    </row>
    <row r="314" spans="1:8">
      <c r="A314">
        <v>281</v>
      </c>
      <c r="B314" s="280" t="s">
        <v>5069</v>
      </c>
      <c r="C314" s="280" t="s">
        <v>5068</v>
      </c>
      <c r="D314" s="280" t="s">
        <v>5072</v>
      </c>
      <c r="E314" s="52">
        <v>1000000</v>
      </c>
      <c r="H314" s="334" t="s">
        <v>5070</v>
      </c>
    </row>
    <row r="315" spans="1:8">
      <c r="A315">
        <v>282</v>
      </c>
      <c r="B315" s="280" t="s">
        <v>5074</v>
      </c>
      <c r="C315" s="280" t="s">
        <v>5074</v>
      </c>
      <c r="E315" s="52">
        <v>100000</v>
      </c>
    </row>
    <row r="316" spans="1:8">
      <c r="A316">
        <v>283</v>
      </c>
      <c r="C316" s="280" t="s">
        <v>5100</v>
      </c>
      <c r="E316" s="52">
        <v>2000000</v>
      </c>
    </row>
    <row r="317" spans="1:8">
      <c r="A317">
        <v>284</v>
      </c>
      <c r="C317" s="280" t="s">
        <v>5104</v>
      </c>
      <c r="E317" s="52">
        <v>1600000</v>
      </c>
    </row>
    <row r="318" spans="1:8">
      <c r="A318">
        <v>285</v>
      </c>
      <c r="C318" s="280" t="s">
        <v>5105</v>
      </c>
      <c r="E318" s="52">
        <v>100000</v>
      </c>
    </row>
    <row r="319" spans="1:8">
      <c r="A319">
        <v>286</v>
      </c>
      <c r="C319" s="280" t="s">
        <v>5155</v>
      </c>
      <c r="D319" s="280" t="s">
        <v>5156</v>
      </c>
      <c r="E319" s="52">
        <v>50000</v>
      </c>
    </row>
    <row r="320" spans="1:8">
      <c r="A320">
        <v>287</v>
      </c>
      <c r="C320" s="280" t="s">
        <v>5244</v>
      </c>
      <c r="D320" s="280" t="s">
        <v>5245</v>
      </c>
      <c r="E320" s="52">
        <v>2500000</v>
      </c>
    </row>
    <row r="321" spans="1:8">
      <c r="A321">
        <v>288</v>
      </c>
      <c r="C321" s="280" t="s">
        <v>5269</v>
      </c>
      <c r="E321" s="52">
        <v>150000</v>
      </c>
    </row>
    <row r="322" spans="1:8">
      <c r="A322">
        <v>289</v>
      </c>
      <c r="C322" s="280" t="s">
        <v>5287</v>
      </c>
      <c r="E322" s="52">
        <v>250000</v>
      </c>
      <c r="H322" s="334" t="s">
        <v>5288</v>
      </c>
    </row>
    <row r="323" spans="1:8">
      <c r="A323">
        <v>290</v>
      </c>
      <c r="C323" s="280" t="s">
        <v>5398</v>
      </c>
      <c r="D323" s="280" t="s">
        <v>5399</v>
      </c>
      <c r="E323" s="52">
        <v>1500000</v>
      </c>
    </row>
    <row r="324" spans="1:8">
      <c r="A324">
        <v>291</v>
      </c>
      <c r="B324" s="280" t="s">
        <v>5424</v>
      </c>
      <c r="C324" s="280" t="s">
        <v>5422</v>
      </c>
      <c r="D324" s="280" t="s">
        <v>5424</v>
      </c>
      <c r="E324" s="52">
        <v>30000</v>
      </c>
      <c r="F324" s="52">
        <v>14000</v>
      </c>
      <c r="H324" s="334" t="s">
        <v>5425</v>
      </c>
    </row>
    <row r="325" spans="1:8">
      <c r="A325">
        <v>292</v>
      </c>
      <c r="B325" s="280" t="s">
        <v>5426</v>
      </c>
      <c r="C325" s="280" t="s">
        <v>5423</v>
      </c>
      <c r="D325" s="280" t="s">
        <v>5426</v>
      </c>
      <c r="E325" s="52">
        <v>10000</v>
      </c>
      <c r="F325" s="52">
        <v>5000</v>
      </c>
    </row>
    <row r="326" spans="1:8">
      <c r="A326">
        <v>293</v>
      </c>
      <c r="C326" s="280" t="s">
        <v>5469</v>
      </c>
      <c r="D326" s="280" t="s">
        <v>5470</v>
      </c>
      <c r="E326" s="52">
        <v>80000</v>
      </c>
      <c r="H326" s="334" t="s">
        <v>5453</v>
      </c>
    </row>
    <row r="327" spans="1:8">
      <c r="A327">
        <v>294</v>
      </c>
      <c r="C327" s="280" t="s">
        <v>5452</v>
      </c>
      <c r="D327" s="280" t="s">
        <v>5471</v>
      </c>
      <c r="E327" s="52">
        <v>80000</v>
      </c>
      <c r="H327" s="334" t="s">
        <v>5454</v>
      </c>
    </row>
    <row r="328" spans="1:8">
      <c r="A328">
        <v>295</v>
      </c>
      <c r="C328" s="280" t="s">
        <v>5452</v>
      </c>
      <c r="D328" s="280" t="s">
        <v>5472</v>
      </c>
      <c r="E328" s="52">
        <v>80000</v>
      </c>
      <c r="H328" s="334" t="s">
        <v>5455</v>
      </c>
    </row>
    <row r="329" spans="1:8">
      <c r="A329">
        <v>296</v>
      </c>
      <c r="C329" s="280" t="s">
        <v>5452</v>
      </c>
      <c r="D329" s="280" t="s">
        <v>5456</v>
      </c>
      <c r="E329" s="52">
        <v>80000</v>
      </c>
      <c r="H329" s="334" t="s">
        <v>5457</v>
      </c>
    </row>
    <row r="330" spans="1:8">
      <c r="A330">
        <v>297</v>
      </c>
      <c r="C330" s="280" t="s">
        <v>5458</v>
      </c>
      <c r="D330" s="280" t="s">
        <v>5459</v>
      </c>
      <c r="E330" s="52">
        <v>80000</v>
      </c>
      <c r="H330" s="334" t="s">
        <v>5460</v>
      </c>
    </row>
    <row r="331" spans="1:8">
      <c r="A331">
        <v>298</v>
      </c>
      <c r="C331" s="280" t="s">
        <v>5463</v>
      </c>
      <c r="D331" s="280" t="s">
        <v>5461</v>
      </c>
      <c r="E331" s="52">
        <v>80000</v>
      </c>
      <c r="H331" s="334" t="s">
        <v>5462</v>
      </c>
    </row>
    <row r="332" spans="1:8">
      <c r="A332">
        <v>299</v>
      </c>
      <c r="C332" s="280" t="s">
        <v>5463</v>
      </c>
      <c r="D332" s="280" t="s">
        <v>5464</v>
      </c>
      <c r="E332" s="52">
        <v>80000</v>
      </c>
      <c r="H332" s="334" t="s">
        <v>5465</v>
      </c>
    </row>
    <row r="333" spans="1:8">
      <c r="A333">
        <v>300</v>
      </c>
      <c r="C333" s="280" t="s">
        <v>5466</v>
      </c>
      <c r="D333" s="280" t="s">
        <v>5467</v>
      </c>
      <c r="E333" s="52">
        <v>80000</v>
      </c>
      <c r="H333" s="334" t="s">
        <v>5468</v>
      </c>
    </row>
    <row r="334" spans="1:8">
      <c r="A334">
        <v>301</v>
      </c>
      <c r="C334" s="280" t="s">
        <v>5473</v>
      </c>
      <c r="D334" s="280" t="s">
        <v>5474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5475</v>
      </c>
      <c r="D335" s="280" t="s">
        <v>5476</v>
      </c>
      <c r="E335" s="52">
        <v>1800000</v>
      </c>
    </row>
    <row r="336" spans="1:8">
      <c r="A336">
        <v>303</v>
      </c>
      <c r="C336" s="280" t="s">
        <v>5494</v>
      </c>
      <c r="E336" s="52">
        <v>150000</v>
      </c>
    </row>
    <row r="337" spans="1:8">
      <c r="A337">
        <v>304</v>
      </c>
      <c r="C337" s="280" t="s">
        <v>5500</v>
      </c>
      <c r="E337" s="52">
        <v>28000</v>
      </c>
    </row>
    <row r="338" spans="1:8">
      <c r="A338">
        <v>305</v>
      </c>
      <c r="C338" s="280" t="s">
        <v>5508</v>
      </c>
      <c r="D338" s="280" t="s">
        <v>5509</v>
      </c>
      <c r="E338" s="52">
        <v>80000</v>
      </c>
      <c r="F338" s="52">
        <v>30000</v>
      </c>
    </row>
    <row r="339" spans="1:8">
      <c r="A339">
        <v>306</v>
      </c>
      <c r="C339" s="280" t="s">
        <v>5510</v>
      </c>
      <c r="E339" s="52">
        <v>50000</v>
      </c>
    </row>
    <row r="340" spans="1:8">
      <c r="A340">
        <v>307</v>
      </c>
      <c r="C340" s="280" t="s">
        <v>5536</v>
      </c>
      <c r="D340" s="280" t="s">
        <v>5537</v>
      </c>
      <c r="E340" s="52">
        <v>2500000</v>
      </c>
    </row>
    <row r="341" spans="1:8">
      <c r="A341">
        <v>308</v>
      </c>
      <c r="C341" s="280" t="s">
        <v>5042</v>
      </c>
      <c r="D341" s="280" t="s">
        <v>5564</v>
      </c>
      <c r="E341" s="52">
        <v>1000000</v>
      </c>
    </row>
    <row r="342" spans="1:8">
      <c r="A342">
        <v>309</v>
      </c>
      <c r="C342" s="280" t="s">
        <v>5586</v>
      </c>
      <c r="D342" s="280" t="s">
        <v>5587</v>
      </c>
      <c r="E342" s="52">
        <v>1500000</v>
      </c>
    </row>
    <row r="343" spans="1:8">
      <c r="A343">
        <v>310</v>
      </c>
      <c r="C343" s="280" t="s">
        <v>1628</v>
      </c>
      <c r="D343" s="280" t="s">
        <v>5613</v>
      </c>
      <c r="E343" s="52">
        <v>600000</v>
      </c>
    </row>
    <row r="344" spans="1:8">
      <c r="A344">
        <v>311</v>
      </c>
      <c r="C344" s="280" t="s">
        <v>5717</v>
      </c>
      <c r="E344" s="52">
        <v>220000</v>
      </c>
    </row>
    <row r="345" spans="1:8">
      <c r="A345">
        <v>312</v>
      </c>
      <c r="C345" s="280" t="s">
        <v>5735</v>
      </c>
      <c r="D345" s="280" t="s">
        <v>5736</v>
      </c>
      <c r="E345" s="52">
        <v>1500000</v>
      </c>
    </row>
    <row r="346" spans="1:8">
      <c r="A346">
        <v>313</v>
      </c>
      <c r="C346" s="280" t="s">
        <v>5839</v>
      </c>
      <c r="D346" s="280" t="s">
        <v>5840</v>
      </c>
      <c r="E346" s="52">
        <v>500000</v>
      </c>
    </row>
    <row r="347" spans="1:8">
      <c r="A347">
        <v>314</v>
      </c>
      <c r="C347" s="280" t="s">
        <v>5864</v>
      </c>
      <c r="D347" s="280" t="s">
        <v>5865</v>
      </c>
      <c r="E347" s="52">
        <v>1000000</v>
      </c>
    </row>
    <row r="348" spans="1:8" ht="49.5">
      <c r="A348">
        <v>315</v>
      </c>
      <c r="C348" s="280" t="s">
        <v>5917</v>
      </c>
      <c r="E348" s="52">
        <v>40000</v>
      </c>
      <c r="H348" s="337" t="s">
        <v>5918</v>
      </c>
    </row>
    <row r="349" spans="1:8">
      <c r="A349">
        <v>316</v>
      </c>
      <c r="C349" s="280" t="s">
        <v>5930</v>
      </c>
      <c r="D349" s="280" t="s">
        <v>5931</v>
      </c>
      <c r="E349" s="52">
        <v>2000000</v>
      </c>
    </row>
    <row r="350" spans="1:8">
      <c r="A350">
        <v>317</v>
      </c>
      <c r="C350" s="280" t="s">
        <v>1184</v>
      </c>
      <c r="D350" s="280" t="s">
        <v>4945</v>
      </c>
      <c r="E350" s="52">
        <v>1700000</v>
      </c>
    </row>
    <row r="351" spans="1:8">
      <c r="A351">
        <v>318</v>
      </c>
      <c r="C351" s="280" t="s">
        <v>5961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5480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3806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3806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5742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3806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 t="s">
        <v>5344</v>
      </c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3806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4886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5582</v>
      </c>
      <c r="D65" s="280" t="s">
        <v>4262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3797</v>
      </c>
      <c r="D76" s="280" t="s">
        <v>4522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4577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4579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5437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4615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4668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5480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5742</v>
      </c>
      <c r="E110" s="189" t="s">
        <v>4626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4635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4721</v>
      </c>
      <c r="D113" s="280" t="s">
        <v>4639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5139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4648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4660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4663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5922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4669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5516</v>
      </c>
      <c r="E126" s="189" t="s">
        <v>4671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4689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5589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3806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5437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4737</v>
      </c>
      <c r="F139" s="189" t="s">
        <v>4738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4763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4783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4787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4788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3801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4794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5742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4815</v>
      </c>
      <c r="F160" s="189" t="s">
        <v>4816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4577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4827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4834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5951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5846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4856</v>
      </c>
      <c r="F169" s="189">
        <v>1112427046</v>
      </c>
      <c r="G169" s="52">
        <v>3</v>
      </c>
      <c r="H169" s="52">
        <v>1500000</v>
      </c>
      <c r="I169" t="s">
        <v>4858</v>
      </c>
    </row>
    <row r="170" spans="1:9">
      <c r="A170">
        <v>169</v>
      </c>
      <c r="B170" s="13">
        <v>46122</v>
      </c>
      <c r="C170" s="13" t="s">
        <v>3806</v>
      </c>
      <c r="D170" s="280" t="s">
        <v>4859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4868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4870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5696</v>
      </c>
      <c r="D173" s="280" t="s">
        <v>4873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4896</v>
      </c>
      <c r="F174" s="189" t="s">
        <v>4897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4900</v>
      </c>
    </row>
    <row r="177" spans="1:9">
      <c r="A177">
        <v>176</v>
      </c>
      <c r="B177" s="13">
        <v>46126</v>
      </c>
      <c r="C177" s="13"/>
      <c r="E177" s="189" t="s">
        <v>4923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4940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4963</v>
      </c>
      <c r="F181" s="189" t="s">
        <v>4964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4963</v>
      </c>
      <c r="F182" s="189" t="s">
        <v>4964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4961</v>
      </c>
      <c r="F183" s="189" t="s">
        <v>4962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4965</v>
      </c>
      <c r="F184" s="189" t="s">
        <v>4966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4969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4970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4983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4987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5006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5662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5024</v>
      </c>
      <c r="F194" s="189" t="s">
        <v>5025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3806</v>
      </c>
      <c r="E195" s="189" t="s">
        <v>4906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5063</v>
      </c>
      <c r="F197" s="189" t="s">
        <v>5064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5077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5117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4965</v>
      </c>
      <c r="F207" s="189" t="s">
        <v>4966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5696</v>
      </c>
      <c r="D208" s="280" t="s">
        <v>4873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5582</v>
      </c>
      <c r="D210" s="280" t="s">
        <v>5142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5241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5244</v>
      </c>
      <c r="F212" s="189" t="s">
        <v>5245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5269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5285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5287</v>
      </c>
      <c r="G216" s="52">
        <v>1</v>
      </c>
      <c r="H216" s="52">
        <v>250000</v>
      </c>
      <c r="I216" t="s">
        <v>5288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5298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5332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5336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5339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5398</v>
      </c>
      <c r="F224" s="189" t="s">
        <v>5399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5403</v>
      </c>
    </row>
    <row r="226" spans="1:9">
      <c r="A226">
        <v>225</v>
      </c>
      <c r="B226" s="13">
        <v>46158</v>
      </c>
      <c r="D226" s="280" t="s">
        <v>4859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5413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5439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5484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5491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5494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5500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5512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5631</v>
      </c>
      <c r="E236" s="189" t="s">
        <v>5508</v>
      </c>
      <c r="F236" s="189" t="s">
        <v>5509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5518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5536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5548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5557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3806</v>
      </c>
      <c r="E242" s="189" t="s">
        <v>5100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5576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5586</v>
      </c>
      <c r="F245" s="189" t="s">
        <v>5587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5591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5593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5596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5613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5615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5801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4769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5717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5839</v>
      </c>
      <c r="F259" s="189" t="s">
        <v>5840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5857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5895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5923</v>
      </c>
      <c r="F268" s="189" t="s">
        <v>5924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5917</v>
      </c>
      <c r="G269" s="52">
        <v>1</v>
      </c>
      <c r="H269" s="52">
        <v>40000</v>
      </c>
      <c r="I269" s="338" t="s">
        <v>5918</v>
      </c>
    </row>
    <row r="270" spans="1:9">
      <c r="A270">
        <v>269</v>
      </c>
      <c r="B270" s="13">
        <v>46197</v>
      </c>
      <c r="C270" t="s">
        <v>3806</v>
      </c>
      <c r="E270" s="189" t="s">
        <v>5930</v>
      </c>
      <c r="F270" s="189" t="s">
        <v>5931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4945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5961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5984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2026-07-02T02:04:55Z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