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09A990C-D41D-470A-B2D0-8027BA15F87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<sst xmlns="http://schemas.openxmlformats.org/spreadsheetml/2006/main" count="16151" uniqueCount="5133">
  <si>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</si>
  <si>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</si>
  <si>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</si>
  <si>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</si>
  <si>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</si>
  <si>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</si>
  <si>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</si>
  <si>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</si>
  <si>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</si>
  <si>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</si>
  <si>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</si>
  <si>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</si>
  <si>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</si>
  <si>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</si>
  <si>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</si>
  <si>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</si>
  <si>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</si>
  <si>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</si>
  <si>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</si>
  <si>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</si>
  <si>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</si>
  <si>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</si>
  <si>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</si>
  <si>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</si>
  <si>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</si>
  <si>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</si>
  <si>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</si>
  <si>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</si>
  <si>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</si>
  <si>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</si>
  <si>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</si>
  <si>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</si>
  <si>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</si>
  <si>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</si>
  <si>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</si>
  <si>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</si>
  <si>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</si>
  <si>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</si>
  <si>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</si>
  <si>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</si>
  <si>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</si>
  <si>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</si>
  <si>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</si>
  <si>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</si>
  <si>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</si>
  <si>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</si>
  <si>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</si>
  <si>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</si>
  <si>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</si>
  <si>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</si>
  <si>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</si>
  <si>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</si>
  <si>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</si>
  <si>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</si>
  <si>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</si>
  <si>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</si>
  <si>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</si>
  <si>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</si>
  <si>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</si>
  <si>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</si>
  <si>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</si>
  <si>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</si>
  <si>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</si>
  <si>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</si>
  <si>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</si>
  <si>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</si>
  <si>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</si>
  <si>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</si>
  <si>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</si>
  <si>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</si>
  <si>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</si>
  <si>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</si>
  <si>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</si>
  <si>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</si>
  <si>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</si>
  <si>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</si>
  <si>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</si>
  <si>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</si>
  <si>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</si>
  <si>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</si>
  <si>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</si>
  <si>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</si>
  <si>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</si>
  <si>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</si>
  <si>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</si>
  <si>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</si>
  <si>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</si>
  <si>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</si>
  <si>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</si>
  <si>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</si>
  <si>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</si>
  <si>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</si>
  <si>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</si>
  <si>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</si>
  <si>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</si>
  <si>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</si>
  <si>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</si>
  <si>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</si>
  <si>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</si>
  <si>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</si>
  <si>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</si>
  <si>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</si>
  <si>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</si>
  <si>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</si>
  <si>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</si>
  <si>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</si>
  <si>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</si>
  <si>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</si>
  <si>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</si>
  <si>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</si>
  <si>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</si>
  <si>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</si>
  <si>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</si>
  <si>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</si>
  <si>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</si>
  <si>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</si>
  <si>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</si>
  <si>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</si>
  <si>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</si>
  <si>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</si>
  <si>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</si>
  <si>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</si>
  <si>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</si>
  <si>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</si>
  <si>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</si>
  <si>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</si>
  <si>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</si>
  <si>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</si>
  <si>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</si>
  <si>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</si>
  <si>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</si>
  <si>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</si>
  <si>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</si>
  <si>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</si>
  <si>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</si>
  <si>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</si>
  <si>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</si>
  <si>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</si>
  <si>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</si>
  <si>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</si>
  <si>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</si>
  <si>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</si>
  <si>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</si>
  <si>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</si>
  <si>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</si>
  <si>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</si>
  <si>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</si>
  <si>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</si>
  <si>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</si>
  <si>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</si>
  <si>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</si>
  <si>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</si>
  <si>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</si>
  <si>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</si>
  <si>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</si>
  <si>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</si>
  <si>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</si>
  <si>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</si>
  <si>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</si>
  <si>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</si>
  <si>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</si>
  <si>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</si>
  <si>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</si>
  <si>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</si>
  <si>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</si>
  <si>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</si>
  <si>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</si>
  <si>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</si>
  <si>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</si>
  <si>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</si>
  <si>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</si>
  <si>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</si>
  <si>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</si>
  <si>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</si>
  <si>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</si>
  <si>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</si>
  <si>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</si>
  <si>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</si>
  <si>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</si>
  <si>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</si>
  <si>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</si>
  <si>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</si>
  <si>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</si>
  <si>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</si>
  <si>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</si>
  <si>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</si>
  <si>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</si>
  <si>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</si>
  <si>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</si>
  <si>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</si>
  <si>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</si>
  <si>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</si>
  <si>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</si>
  <si>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</si>
  <si>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</si>
  <si>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</si>
  <si>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</si>
  <si>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</si>
  <si>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</si>
  <si>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</si>
  <si>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</si>
  <si>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</si>
  <si>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</si>
  <si>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</si>
  <si>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</si>
  <si>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</si>
  <si>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</si>
  <si>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</si>
  <si>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</si>
  <si>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</si>
  <si>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</si>
  <si>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</si>
  <si>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</si>
  <si>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</si>
  <si>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</si>
  <si>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</si>
  <si>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</si>
  <si>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</si>
  <si>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</si>
  <si>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</si>
  <si>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</si>
  <si>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</si>
  <si>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</si>
  <si>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</si>
  <si>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</si>
  <si>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</si>
  <si>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</si>
  <si>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</si>
  <si>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</si>
  <si>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</si>
  <si>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</si>
  <si>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</si>
  <si>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</si>
  <si>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</si>
  <si>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</si>
  <si>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</si>
  <si>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</si>
  <si>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</si>
  <si>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</si>
  <si>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</si>
  <si>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</si>
  <si>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</si>
  <si>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</si>
  <si>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</si>
  <si>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</si>
  <si>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</si>
  <si>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</si>
  <si>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</si>
  <si>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</si>
  <si>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</si>
  <si>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</si>
  <si>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</si>
  <si>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</si>
  <si>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</si>
  <si>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</si>
  <si>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</si>
  <si>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</si>
  <si>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</si>
  <si>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</si>
  <si>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</si>
  <si>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</si>
  <si>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</si>
  <si>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</si>
  <si>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</si>
  <si>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</si>
  <si>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</si>
  <si>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</si>
  <si>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</si>
  <si>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</si>
  <si>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</si>
  <si>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</si>
  <si>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</si>
  <si>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</si>
  <si>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</si>
  <si>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</si>
  <si>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</si>
  <si>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</si>
  <si>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</si>
  <si>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</si>
  <si>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</si>
  <si>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</si>
  <si>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</si>
  <si>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</si>
  <si>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</si>
  <si>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</si>
  <si>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</si>
  <si>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</si>
  <si>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</si>
  <si>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</si>
  <si>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</si>
  <si>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</si>
  <si>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</si>
  <si>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</si>
  <si>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</si>
  <si>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</si>
  <si>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</si>
  <si>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</si>
  <si>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</si>
  <si>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</si>
  <si>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</si>
  <si>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</si>
  <si>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</si>
  <si>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</si>
  <si>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</si>
  <si>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</si>
  <si>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</si>
  <si>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</si>
  <si>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</si>
  <si>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</si>
  <si>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</si>
  <si>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</si>
  <si>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</si>
  <si>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</si>
  <si>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</si>
  <si>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</si>
  <si>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</si>
  <si>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</si>
  <si>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</si>
  <si>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</si>
  <si>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</si>
  <si>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</si>
  <si>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</si>
  <si>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</si>
  <si>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</si>
  <si>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</si>
  <si>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</si>
  <si>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</si>
  <si>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</si>
  <si>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</si>
  <si>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</si>
  <si>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</si>
  <si>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</si>
  <si>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</si>
  <si>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</si>
  <si>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</si>
  <si>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</si>
  <si>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</si>
  <si>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</si>
  <si>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</si>
  <si>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</si>
  <si>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</si>
  <si>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</si>
  <si>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</si>
  <si>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</si>
  <si>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</si>
  <si>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</si>
  <si>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</si>
  <si>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</si>
  <si>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</si>
  <si>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</si>
  <si>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</si>
  <si>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</si>
  <si>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</si>
  <si>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</si>
  <si>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</si>
  <si>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</si>
  <si>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</si>
  <si>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</si>
  <si>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</si>
  <si>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</si>
  <si>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</si>
  <si>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</si>
  <si>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</si>
  <si>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</si>
  <si>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</si>
  <si>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</si>
  <si>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</si>
  <si>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</si>
  <si>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</si>
  <si>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</si>
  <si>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</si>
  <si>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</si>
  <si>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</si>
  <si>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</si>
  <si>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</si>
  <si>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</si>
  <si>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</si>
  <si>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</si>
  <si>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</si>
  <si>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</si>
  <si>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</si>
  <si>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</si>
  <si>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</si>
  <si>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</si>
  <si>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</si>
  <si>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</si>
  <si>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</si>
  <si>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</si>
  <si>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</si>
  <si>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</si>
  <si>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</si>
  <si>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</si>
  <si>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</si>
  <si>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</si>
  <si>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</si>
  <si>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</si>
  <si>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</si>
  <si>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</si>
  <si>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</si>
  <si>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</si>
  <si>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</si>
  <si>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</si>
  <si>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</si>
  <si>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</si>
  <si>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</si>
  <si>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</si>
  <si>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</si>
  <si>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</si>
  <si>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</si>
  <si>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</si>
  <si>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</si>
  <si>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</si>
  <si>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</si>
  <si>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</si>
  <si>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</si>
  <si>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</si>
  <si>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</si>
  <si>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</si>
  <si>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</si>
  <si>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</si>
  <si>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</si>
  <si>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</si>
  <si>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</si>
  <si>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</si>
  <si>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</si>
  <si>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</si>
  <si>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</si>
  <si>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</si>
  <si>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</si>
  <si>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</si>
  <si>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</si>
  <si>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</si>
  <si>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</si>
  <si>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</si>
  <si>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</si>
  <si>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</si>
  <si>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</si>
  <si>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</si>
  <si>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</si>
  <si>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</si>
  <si>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</si>
  <si>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</si>
  <si>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</si>
  <si>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</si>
  <si>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</si>
  <si>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</si>
  <si>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</si>
  <si>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</si>
  <si>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</si>
  <si>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</si>
  <si>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</si>
  <si>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</si>
  <si>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</si>
  <si>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</si>
  <si>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</si>
  <si>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</si>
  <si>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</si>
  <si>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</si>
  <si>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</si>
  <si>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</si>
  <si>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</si>
  <si>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</si>
  <si>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</si>
  <si>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</si>
  <si>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</si>
  <si>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</si>
  <si>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</si>
  <si>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</si>
  <si>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</si>
  <si>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</si>
  <si>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</si>
  <si>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</si>
  <si>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</si>
  <si>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</si>
  <si>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</si>
  <si>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</si>
  <si>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</si>
  <si>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</si>
  <si>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</si>
  <si>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</si>
  <si>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</si>
  <si>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</si>
  <si>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</si>
  <si>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</si>
  <si>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</si>
  <si>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</si>
  <si>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</si>
  <si>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</si>
  <si>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</si>
  <si>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</si>
  <si>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</si>
  <si>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</si>
  <si>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</si>
  <si>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</si>
  <si>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</si>
  <si>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</si>
  <si>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</si>
  <si>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</si>
  <si>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</si>
  <si>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</si>
  <si>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</si>
  <si>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</si>
  <si>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</si>
  <si>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</si>
  <si>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</si>
  <si>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</si>
  <si>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</si>
  <si>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</si>
  <si>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</si>
  <si>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</si>
  <si>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</si>
  <si>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</si>
  <si>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</si>
  <si>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</si>
  <si>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</si>
  <si>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</si>
  <si>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</si>
  <si>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</si>
  <si>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</si>
  <si>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</si>
  <si>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</si>
  <si>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</si>
  <si>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</si>
  <si>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</si>
  <si>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</si>
  <si>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</si>
  <si>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</si>
  <si>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</si>
  <si>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</si>
  <si>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</si>
  <si>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</si>
  <si>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</si>
  <si>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</si>
  <si>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</si>
  <si>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</si>
  <si>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</si>
  <si>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</si>
  <si>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</si>
  <si>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</si>
  <si>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</si>
  <si>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</si>
  <si>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</si>
  <si>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</si>
  <si>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</si>
  <si>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</si>
  <si>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</si>
  <si>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</si>
  <si>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</si>
  <si>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</si>
  <si>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</si>
  <si>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</si>
  <si>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</si>
  <si>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</si>
  <si>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</si>
  <si>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</si>
  <si>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</si>
  <si>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</si>
  <si>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</si>
  <si>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</si>
  <si>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</si>
  <si>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</si>
  <si>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</si>
  <si>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</si>
  <si>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</si>
  <si>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</si>
  <si>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</si>
  <si>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</si>
  <si>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</si>
  <si>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</si>
  <si>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</si>
  <si>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</si>
  <si>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</si>
  <si>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</si>
  <si>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</si>
  <si>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</si>
  <si>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</si>
  <si>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</si>
  <si>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</si>
  <si>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</si>
  <si>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</si>
  <si>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</si>
  <si>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</si>
  <si>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</si>
  <si>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</si>
  <si>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</si>
  <si>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</si>
  <si>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</si>
  <si>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</si>
  <si>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</si>
  <si>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</si>
  <si>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</si>
  <si>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</si>
  <si>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</si>
  <si>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</si>
  <si>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</si>
  <si>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</si>
  <si>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</si>
  <si>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</si>
  <si>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</si>
  <si>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</si>
  <si>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</si>
  <si>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</si>
  <si>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</si>
  <si>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</si>
  <si>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</si>
  <si>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</si>
  <si>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</si>
  <si>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</si>
  <si>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</si>
  <si>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</si>
  <si>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</si>
  <si>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</si>
  <si>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</si>
  <si>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</si>
  <si>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</si>
  <si>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</si>
  <si>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</si>
  <si>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</si>
  <si>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</si>
  <si>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</si>
  <si>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</si>
  <si>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</si>
  <si>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</si>
  <si>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</si>
  <si>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</si>
  <si>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</si>
  <si>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</si>
  <si>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</si>
  <si>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</si>
  <si>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</si>
  <si>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</si>
  <si>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</si>
  <si>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</si>
  <si>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</si>
  <si>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</si>
  <si>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</si>
  <si>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</si>
  <si>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</si>
  <si>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</si>
  <si>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</si>
  <si>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</si>
  <si>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</si>
  <si>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</si>
  <si>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</si>
  <si>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</si>
  <si>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</si>
  <si>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</si>
  <si>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</si>
  <si>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</si>
  <si>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</si>
  <si>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</si>
  <si>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</si>
  <si>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</si>
  <si>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</si>
  <si>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</si>
  <si>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</si>
  <si>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</si>
  <si>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</si>
  <si>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</si>
  <si>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</si>
  <si>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</si>
  <si>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</si>
  <si>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</si>
  <si>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</si>
  <si>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</si>
  <si>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</si>
  <si>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</si>
  <si>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</si>
  <si>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</si>
  <si>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</si>
  <si>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</si>
  <si>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</si>
  <si>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</si>
  <si>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</si>
  <si>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</si>
  <si>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</si>
  <si>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</si>
  <si>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</si>
  <si>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</si>
  <si>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</si>
  <si>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</si>
  <si>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</si>
  <si>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</si>
  <si>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</si>
  <si>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</si>
  <si>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</si>
  <si>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</si>
  <si>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</si>
  <si>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</si>
  <si>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</si>
  <si>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</si>
  <si>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</si>
  <si>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</si>
  <si>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</si>
  <si>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</si>
  <si>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</si>
  <si>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</si>
  <si>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</si>
  <si>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</si>
  <si>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</si>
  <si>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</si>
  <si>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</si>
  <si>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</si>
  <si>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</si>
  <si>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</si>
  <si>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</si>
  <si>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</si>
  <si>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</si>
  <si>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</si>
  <si>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</si>
  <si>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</si>
  <si>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</si>
  <si>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</si>
  <si>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</si>
  <si>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</si>
  <si>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</si>
  <si>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</si>
  <si>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</si>
  <si>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</si>
  <si>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</si>
  <si>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</si>
  <si>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</si>
  <si>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</si>
  <si>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</si>
  <si>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</si>
  <si>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</si>
  <si>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</si>
  <si>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</si>
  <si>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</si>
  <si>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</si>
  <si>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</si>
  <si>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</si>
  <si>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</si>
  <si>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</si>
  <si>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</si>
  <si>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</si>
  <si>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</si>
  <si>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</si>
  <si>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</si>
  <si>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</si>
  <si>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</si>
  <si>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</si>
  <si>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</si>
  <si>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</si>
  <si>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</si>
  <si>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</si>
  <si>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</si>
  <si>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</si>
  <si>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</si>
  <si>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</si>
  <si>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</si>
  <si>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</si>
  <si>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</si>
  <si>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</si>
  <si>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</si>
  <si>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</si>
  <si>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</si>
  <si>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</si>
  <si>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</si>
  <si>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</si>
  <si>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</si>
  <si>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</si>
  <si>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</si>
  <si>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</si>
  <si>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</si>
  <si>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</si>
  <si>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</si>
  <si>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</si>
  <si>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</si>
  <si>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</si>
  <si>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</si>
  <si>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</si>
  <si>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</si>
  <si>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</si>
  <si>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</si>
  <si>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</si>
  <si>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</si>
  <si>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</si>
  <si>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</si>
  <si>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</si>
  <si>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</si>
  <si>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</si>
  <si>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</si>
  <si>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</si>
  <si>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</si>
  <si>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</si>
  <si>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</si>
  <si>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</si>
  <si>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</si>
  <si>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</si>
  <si>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</si>
  <si>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</si>
  <si>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</si>
  <si>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</si>
  <si>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</si>
  <si>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</si>
  <si>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</si>
  <si>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</si>
  <si>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</si>
  <si>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</si>
  <si>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</si>
  <si>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</si>
  <si>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</si>
  <si>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</si>
  <si>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</si>
  <si>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</si>
  <si>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</si>
  <si>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</si>
  <si>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</si>
  <si>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</si>
  <si>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</si>
  <si>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</si>
  <si>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</si>
  <si>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</si>
  <si>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</si>
  <si>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</si>
  <si>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</si>
  <si>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</si>
  <si>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</si>
  <si>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</si>
  <si>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</si>
  <si>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</si>
  <si>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</si>
  <si>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</si>
  <si>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</si>
  <si>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</si>
  <si>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</si>
  <si>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</si>
  <si>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</si>
  <si>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</si>
  <si>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</si>
  <si>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</si>
  <si>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</si>
  <si>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</si>
  <si>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</si>
  <si>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</si>
  <si>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</si>
  <si>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</si>
  <si>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</si>
  <si>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</si>
  <si>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</si>
  <si>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</si>
  <si>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</si>
  <si>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</si>
  <si>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</si>
  <si>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</si>
  <si>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</si>
  <si>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</si>
  <si>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</si>
  <si>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</si>
  <si>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</si>
  <si>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</si>
  <si>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</si>
  <si>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</si>
  <si>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</si>
  <si>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</si>
  <si>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</si>
  <si>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</si>
  <si>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</si>
  <si>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</si>
  <si>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</si>
  <si>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</si>
  <si>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</si>
  <si>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</si>
  <si>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</si>
  <si>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</si>
  <si>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</si>
  <si>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</si>
  <si>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</si>
  <si>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</si>
  <si>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</si>
  <si>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</si>
  <si>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</si>
  <si>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</si>
  <si>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</si>
  <si>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</si>
  <si>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</si>
  <si>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</si>
  <si>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</si>
  <si>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</si>
  <si>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</si>
  <si>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</si>
  <si>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</si>
  <si>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</si>
  <si>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</si>
  <si>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</si>
  <si>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</si>
  <si>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</si>
  <si>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</si>
  <si>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</si>
  <si>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</si>
  <si>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</si>
  <si>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</si>
  <si>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</si>
  <si>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</si>
  <si>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</si>
  <si>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</si>
  <si>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</si>
  <si>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</si>
  <si>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</si>
  <si>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</si>
  <si>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</si>
  <si>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</si>
  <si>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</si>
  <si>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</si>
  <si>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</si>
  <si>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</si>
  <si>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</si>
  <si>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</si>
  <si>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</si>
  <si>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</si>
  <si>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</si>
  <si>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</si>
  <si>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</si>
  <si>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</si>
  <si>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</si>
  <si>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</si>
  <si>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</si>
  <si>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</si>
  <si>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</si>
  <si>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</si>
  <si>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</si>
  <si>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</si>
  <si>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</si>
  <si>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</si>
  <si>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</si>
  <si>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</si>
  <si>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</si>
  <si>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</si>
  <si>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</si>
  <si>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</si>
  <si>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</si>
  <si>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</si>
  <si>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</si>
  <si>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</si>
  <si>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</si>
  <si>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</si>
  <si>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</si>
  <si>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</si>
  <si>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</si>
  <si>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</si>
  <si>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</si>
  <si>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</si>
  <si>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</si>
  <si>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</si>
  <si>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</si>
  <si>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</si>
  <si>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</si>
  <si>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</si>
  <si>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</si>
  <si>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</si>
  <si>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</si>
  <si>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</si>
  <si>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</si>
  <si>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</si>
  <si>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</si>
  <si>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</si>
  <si>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</si>
  <si>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</si>
  <si>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</si>
  <si>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</si>
  <si>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</si>
  <si>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</si>
  <si>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</si>
  <si>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</si>
  <si>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</si>
  <si>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</si>
  <si>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</si>
  <si>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</si>
  <si>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</si>
  <si>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</si>
  <si>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</si>
  <si>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</si>
  <si>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</si>
  <si>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</si>
  <si>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</si>
  <si>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</si>
  <si>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</si>
  <si>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</si>
  <si>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</si>
  <si>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</si>
  <si>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</si>
  <si>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</si>
  <si>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</si>
  <si>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</si>
  <si>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</si>
  <si>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</si>
  <si>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</si>
  <si>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</si>
  <si>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</si>
  <si>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</si>
  <si>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</si>
  <si>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</si>
  <si>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</si>
  <si>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</si>
  <si>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</si>
  <si>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</si>
  <si>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</si>
  <si>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</si>
  <si>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</si>
  <si>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</si>
  <si>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</si>
  <si>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</si>
  <si>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</si>
  <si>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</si>
  <si>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</si>
  <si>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</si>
  <si>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</si>
  <si>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</si>
  <si>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</si>
  <si>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</si>
  <si>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</si>
  <si>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</si>
  <si>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</si>
  <si>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</si>
  <si>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</si>
  <si>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</si>
  <si>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</si>
  <si>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</si>
  <si>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</si>
  <si>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</si>
  <si>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</si>
  <si>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</si>
  <si>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</si>
  <si>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</si>
  <si>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</si>
  <si>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</si>
  <si>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</si>
  <si>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</si>
  <si>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</si>
  <si>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</si>
  <si>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</si>
  <si>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</si>
  <si>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</si>
  <si>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</si>
  <si>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</si>
  <si>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</si>
  <si>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</si>
  <si>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</si>
  <si>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</si>
  <si>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</si>
  <si>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</si>
  <si>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</si>
  <si>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</si>
  <si>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</si>
  <si>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</si>
  <si>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</si>
  <si>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</si>
  <si>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</si>
  <si>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</si>
  <si>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</si>
  <si>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</si>
  <si>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</si>
  <si>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</si>
  <si>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</si>
  <si>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</si>
  <si>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</si>
  <si>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</si>
  <si>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</si>
  <si>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</si>
  <si>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</si>
  <si>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</si>
  <si>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</si>
  <si>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</si>
  <si>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</si>
  <si>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</si>
  <si>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</si>
  <si>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</si>
  <si>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</si>
  <si>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</si>
  <si>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</si>
  <si>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</si>
  <si>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</si>
  <si>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</si>
  <si>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</si>
  <si>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</si>
  <si>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</si>
  <si>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</si>
  <si>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</si>
  <si>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</si>
  <si>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</si>
  <si>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</si>
  <si>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</si>
  <si>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</si>
  <si>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</si>
  <si>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</si>
  <si>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</si>
  <si>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</si>
  <si>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</si>
  <si>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</si>
  <si>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</si>
  <si>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</si>
  <si>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</si>
  <si>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</si>
  <si>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</si>
  <si>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</si>
  <si>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</si>
  <si>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</si>
  <si>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</si>
  <si>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</si>
  <si>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</si>
  <si>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</si>
  <si>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</si>
  <si>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</si>
  <si>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</si>
  <si>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</si>
  <si>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</si>
  <si>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</si>
  <si>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</si>
  <si>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</si>
  <si>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</si>
  <si>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</si>
  <si>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</si>
  <si>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</si>
  <si>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</si>
  <si>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</si>
  <si>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</si>
  <si>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</si>
  <si>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</si>
  <si>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</si>
  <si>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</si>
  <si>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</si>
  <si>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</si>
  <si>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</si>
  <si>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</si>
  <si>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</si>
  <si>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</si>
  <si>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</si>
  <si>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</si>
  <si>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</si>
  <si>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</si>
  <si>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</si>
  <si>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</si>
  <si>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</si>
  <si>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</si>
  <si>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</si>
  <si>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</si>
  <si>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</si>
  <si>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</si>
  <si>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</si>
  <si>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</si>
  <si>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</si>
  <si>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</si>
  <si>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</si>
  <si>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</si>
  <si>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</si>
  <si>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</si>
  <si>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</si>
  <si>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</si>
  <si>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</si>
  <si>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</si>
  <si>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</si>
  <si>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</si>
  <si>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</si>
  <si>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</si>
  <si>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</si>
  <si>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</si>
  <si>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</si>
  <si>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</si>
  <si>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</si>
  <si>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</si>
  <si>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</si>
  <si>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</si>
  <si>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</si>
  <si>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</si>
  <si>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</si>
  <si>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</si>
  <si>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</si>
  <si>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</si>
  <si>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</si>
  <si>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</si>
  <si>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</si>
  <si>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</si>
  <si>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</si>
  <si>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</si>
  <si>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</si>
  <si>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</si>
  <si>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</si>
  <si>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</si>
  <si>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</si>
  <si>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</si>
  <si>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</si>
  <si>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</si>
  <si>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</si>
  <si>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</si>
  <si>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</si>
  <si>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</si>
  <si>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</si>
  <si>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</si>
  <si>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</si>
  <si>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</si>
  <si>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</si>
  <si>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</si>
  <si>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</si>
  <si>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</si>
  <si>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</si>
  <si>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</si>
  <si>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</si>
  <si>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</si>
  <si>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</si>
  <si>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</si>
  <si>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</si>
  <si>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</si>
  <si>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</si>
  <si>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</si>
  <si>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</si>
  <si>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</si>
  <si>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</si>
  <si>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</si>
  <si>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</si>
  <si>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</si>
  <si>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</si>
  <si>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</si>
  <si>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</si>
  <si>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</si>
  <si>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</si>
  <si>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</si>
  <si>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</si>
  <si>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</si>
  <si>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</si>
  <si>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</si>
  <si>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</si>
  <si>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</si>
  <si>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</si>
  <si>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</si>
  <si>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</si>
  <si>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</si>
  <si>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</si>
  <si>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</si>
  <si>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</si>
  <si>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</si>
  <si>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</si>
  <si>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</si>
  <si>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</si>
  <si>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</si>
  <si>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</si>
  <si>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</si>
  <si>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</si>
  <si>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</si>
  <si>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</si>
  <si>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</si>
  <si>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</si>
  <si>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</si>
  <si>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</si>
  <si>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</si>
  <si>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</si>
  <si>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</si>
  <si>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</si>
  <si>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</si>
  <si>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</si>
  <si>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</si>
  <si>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</si>
  <si>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</si>
  <si>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</si>
  <si>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</si>
  <si>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</si>
  <si>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</si>
  <si>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</si>
  <si>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</si>
  <si>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</si>
  <si>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</si>
  <si>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</si>
  <si>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</si>
  <si>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</si>
  <si>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</si>
  <si>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</si>
  <si>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</si>
  <si>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</si>
  <si>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</si>
  <si>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</si>
  <si>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</si>
  <si>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</si>
  <si>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</si>
  <si>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</si>
  <si>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</si>
  <si>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</si>
  <si>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</si>
  <si>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</si>
  <si>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</si>
  <si>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</si>
  <si>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</si>
  <si>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</si>
  <si>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</si>
  <si>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</si>
  <si>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</si>
  <si>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</si>
  <si>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</si>
  <si>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</si>
  <si>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</si>
  <si>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</si>
  <si>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</si>
  <si>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</si>
  <si>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</si>
  <si>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</si>
  <si>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</si>
  <si>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</si>
  <si>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</si>
  <si>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</si>
  <si>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</si>
  <si>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</si>
  <si>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</si>
  <si>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</si>
  <si>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</si>
  <si>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</si>
  <si>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</si>
  <si>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</si>
  <si>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</si>
  <si>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</si>
  <si>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</si>
  <si>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</si>
  <si>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</si>
  <si>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</si>
  <si>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</si>
  <si>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</si>
  <si>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</si>
  <si>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</si>
  <si>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</si>
  <si>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</si>
  <si>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</si>
  <si>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</si>
  <si>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</si>
  <si>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</si>
  <si>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</si>
  <si>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</si>
  <si>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</si>
  <si>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</si>
  <si>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</si>
  <si>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</si>
  <si>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</si>
  <si>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</si>
  <si>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</si>
  <si>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</si>
  <si>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</si>
  <si>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</si>
  <si>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</si>
  <si>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</si>
  <si>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</si>
  <si>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</si>
  <si>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</si>
  <si>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</si>
  <si>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</si>
  <si>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</si>
  <si>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</si>
  <si>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</si>
  <si>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</si>
  <si>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</si>
  <si>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</si>
  <si>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</si>
  <si>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</si>
  <si>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</si>
  <si>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</si>
  <si>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</si>
  <si>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</si>
  <si>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</si>
  <si>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</si>
  <si>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</si>
  <si>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</si>
  <si>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</si>
  <si>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</si>
  <si>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</si>
  <si>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</si>
  <si>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</si>
  <si>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</si>
  <si>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</si>
  <si>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</si>
  <si>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</si>
  <si>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</si>
  <si>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</si>
  <si>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</si>
  <si>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</si>
  <si>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</si>
  <si>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</si>
  <si>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</si>
  <si>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</si>
  <si>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</si>
  <si>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</si>
  <si>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</si>
  <si>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</si>
  <si>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</si>
  <si>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</si>
  <si>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</si>
  <si>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</si>
  <si>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</si>
  <si>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</si>
  <si>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</si>
  <si>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</si>
  <si>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</si>
  <si>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</si>
  <si>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</si>
  <si>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</si>
  <si>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</si>
  <si>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</si>
  <si>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</si>
  <si>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</si>
  <si>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</si>
  <si>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</si>
  <si>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</si>
  <si>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</si>
  <si>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</si>
  <si>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</si>
  <si>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</si>
  <si>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</si>
  <si>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</si>
  <si>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</si>
  <si>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</si>
  <si>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</si>
  <si>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</si>
  <si>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</si>
  <si>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</si>
  <si>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</si>
  <si>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</si>
  <si>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</si>
  <si>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</si>
  <si>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</si>
  <si>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</si>
  <si>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</si>
  <si>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</si>
  <si>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</si>
  <si>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</si>
  <si>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</si>
  <si>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</si>
  <si>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</si>
  <si>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</si>
  <si>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</si>
  <si>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</si>
  <si>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</si>
  <si>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</si>
  <si>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</si>
  <si>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</si>
  <si>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</si>
  <si>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</si>
  <si>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</si>
  <si>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</si>
  <si>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</si>
  <si>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</si>
  <si>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</si>
  <si>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</si>
  <si>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</si>
  <si>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</si>
  <si>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</si>
  <si>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</si>
  <si>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</si>
  <si>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</si>
  <si>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</si>
  <si>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</si>
  <si>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</si>
  <si>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</si>
  <si>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</si>
  <si>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</si>
  <si>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</si>
  <si>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</si>
  <si>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</si>
  <si>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</si>
  <si>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</si>
  <si>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</si>
  <si>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</si>
  <si>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</si>
  <si>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</si>
  <si>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</si>
  <si>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</si>
  <si>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</si>
  <si>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</si>
  <si>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</si>
  <si>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</si>
  <si>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</si>
  <si>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</si>
  <si>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</si>
  <si>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</si>
  <si>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</si>
  <si>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</si>
  <si>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</si>
  <si>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</si>
  <si>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</si>
  <si>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</si>
  <si>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</si>
  <si>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</si>
  <si>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</si>
  <si>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</si>
  <si>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</si>
  <si>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</si>
  <si>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</si>
  <si>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</si>
  <si>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</si>
  <si>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</si>
  <si>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</si>
  <si>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</si>
  <si>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</si>
  <si>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</si>
  <si>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</si>
  <si>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</si>
  <si>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</si>
  <si>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</si>
  <si>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</si>
  <si>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</si>
  <si>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</si>
  <si>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</si>
  <si>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</si>
  <si>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</si>
  <si>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</si>
  <si>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</si>
  <si>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</si>
  <si>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</si>
  <si>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</si>
  <si>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</si>
  <si>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</si>
  <si>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</si>
  <si>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</si>
  <si>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</si>
  <si>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</si>
  <si>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</si>
  <si>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</si>
  <si>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</si>
  <si>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</si>
  <si>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</si>
  <si>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</si>
  <si>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</si>
  <si>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</si>
  <si>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</si>
  <si>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</si>
  <si>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</si>
  <si>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</si>
  <si>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</si>
  <si>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</si>
  <si>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</si>
  <si>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</si>
  <si>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</si>
  <si>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</si>
  <si>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</si>
  <si>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</si>
  <si>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</si>
  <si>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</si>
  <si>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</si>
  <si>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</si>
  <si>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</si>
  <si>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</si>
  <si>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</si>
  <si>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</si>
  <si>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</si>
  <si>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</si>
  <si>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</si>
  <si>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</si>
  <si>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</si>
  <si>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</si>
  <si>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</si>
  <si>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</si>
  <si>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</si>
  <si>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</si>
  <si>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</si>
  <si>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</si>
  <si>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</si>
  <si>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</si>
  <si>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</si>
  <si>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</si>
  <si>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</si>
  <si>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</si>
  <si>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</si>
  <si>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</si>
  <si>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</si>
  <si>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</si>
  <si>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</si>
  <si>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</si>
  <si>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</si>
  <si>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</si>
  <si>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</si>
  <si>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</si>
  <si>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</si>
  <si>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</si>
  <si>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</si>
  <si>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</si>
  <si>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</si>
  <si>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</si>
  <si>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</si>
  <si>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</si>
  <si>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</si>
  <si>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</si>
  <si>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</si>
  <si>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</si>
  <si>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</si>
  <si>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</si>
  <si>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</si>
  <si>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</si>
  <si>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</si>
  <si>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</si>
  <si>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</si>
  <si>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</si>
  <si>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</si>
  <si>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</si>
  <si>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</si>
  <si>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</si>
  <si>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</si>
  <si>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</si>
  <si>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</si>
  <si>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</si>
  <si>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</si>
  <si>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</si>
  <si>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</si>
  <si>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</si>
  <si>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</si>
  <si>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</si>
  <si>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</si>
  <si>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</si>
  <si>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</si>
  <si>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</si>
  <si>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</si>
  <si>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</si>
  <si>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</si>
  <si>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</si>
  <si>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</si>
  <si>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</si>
  <si>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</si>
  <si>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</si>
  <si>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</si>
  <si>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</si>
  <si>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</si>
  <si>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</si>
  <si>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</si>
  <si>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</si>
  <si>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</si>
  <si>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</si>
  <si>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</si>
  <si>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</si>
  <si>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</si>
  <si>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</si>
  <si>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</si>
  <si>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</si>
  <si>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</si>
  <si>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</si>
  <si>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</si>
  <si>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</si>
  <si>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</si>
  <si>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</si>
  <si>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</si>
  <si>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</si>
  <si>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</si>
  <si>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</si>
  <si>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</si>
  <si>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</si>
  <si>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</si>
  <si>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</si>
  <si>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</si>
  <si>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</si>
  <si>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</si>
  <si>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</si>
  <si>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</si>
  <si>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</si>
  <si>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</si>
  <si>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</si>
  <si>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</si>
  <si>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</si>
  <si>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</si>
  <si>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</si>
  <si>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</si>
  <si>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</si>
  <si>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</si>
  <si>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</si>
  <si>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</si>
  <si>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</si>
  <si>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</si>
  <si>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</si>
  <si>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</si>
  <si>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</si>
  <si>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</si>
  <si>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</si>
  <si>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</si>
  <si>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</si>
  <si>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</si>
  <si>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</si>
  <si>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</si>
  <si>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</si>
  <si>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</si>
  <si>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</si>
  <si>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</si>
  <si>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</si>
  <si>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</si>
  <si>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</si>
  <si>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</si>
  <si>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</si>
  <si>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</si>
  <si>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</si>
  <si>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</si>
  <si>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</si>
  <si>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</si>
  <si>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</si>
  <si>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</si>
  <si>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</si>
  <si>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</si>
  <si>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</si>
  <si>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</si>
  <si>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</si>
  <si>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</si>
  <si>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</si>
  <si>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</si>
  <si>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</si>
  <si>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</si>
  <si>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</si>
  <si>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</si>
  <si>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</si>
  <si>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</si>
  <si>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</si>
  <si>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</si>
  <si>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</si>
  <si>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</si>
  <si>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</si>
  <si>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</si>
  <si>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</si>
  <si>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</si>
  <si>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</si>
  <si>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</si>
  <si>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</si>
  <si>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</si>
  <si>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</si>
  <si>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</si>
  <si>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</si>
  <si>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</si>
  <si>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</si>
  <si>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</si>
  <si>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</si>
  <si>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</si>
  <si>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</si>
  <si>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</si>
  <si>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</si>
  <si>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</si>
  <si>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</si>
  <si>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</si>
  <si>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</si>
  <si>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</si>
  <si>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</si>
  <si>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</si>
  <si>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</si>
  <si>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</si>
  <si>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</si>
  <si>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</si>
  <si>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</si>
  <si>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</si>
  <si>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</si>
  <si>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</si>
  <si>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</si>
  <si>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</si>
  <si>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</si>
  <si>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</si>
  <si>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</si>
  <si>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</si>
  <si>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</si>
  <si>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</si>
  <si>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</si>
  <si>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</si>
  <si>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</si>
  <si>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</si>
  <si>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</si>
  <si>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</si>
  <si>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</si>
  <si>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</si>
  <si>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</si>
  <si>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</si>
  <si>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</si>
  <si>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</si>
  <si>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</si>
  <si>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</si>
  <si>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</si>
  <si>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</si>
  <si>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</si>
  <si>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</si>
  <si>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</si>
  <si>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</si>
  <si>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</si>
  <si>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</si>
  <si>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</si>
  <si>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</si>
  <si>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</si>
  <si>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</si>
  <si>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</si>
  <si>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</si>
  <si>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</si>
  <si>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</si>
  <si>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</si>
  <si>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</si>
  <si>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</si>
  <si>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</si>
  <si>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</si>
  <si>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</si>
  <si>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</si>
  <si>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</si>
  <si>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</si>
  <si>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</si>
  <si>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</si>
  <si>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</si>
  <si>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</si>
  <si>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</si>
  <si>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</si>
  <si>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</si>
  <si>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</si>
  <si>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</si>
  <si>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</si>
  <si>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</si>
  <si>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</si>
  <si>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</si>
  <si>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</si>
  <si>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</si>
  <si>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</si>
  <si>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</si>
  <si>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</si>
  <si>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</si>
  <si>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</si>
  <si>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</si>
  <si>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</si>
  <si>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</si>
  <si>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</si>
  <si>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</si>
  <si>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</si>
  <si>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</si>
  <si>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</si>
  <si>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</si>
  <si>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</si>
  <si>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</si>
  <si>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</si>
  <si>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</si>
  <si>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</si>
  <si>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</si>
  <si>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</si>
  <si>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</si>
  <si>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</si>
  <si>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</si>
  <si>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</si>
  <si>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</si>
  <si>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</si>
  <si>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</si>
  <si>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</si>
  <si>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</si>
  <si>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</si>
  <si>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</si>
  <si>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</si>
  <si>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</si>
  <si>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</si>
  <si>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</si>
  <si>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</si>
  <si>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</si>
  <si>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</si>
  <si>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</si>
  <si>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</si>
  <si>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</si>
  <si>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</si>
  <si>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</si>
  <si>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</si>
  <si>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</si>
  <si>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</si>
  <si>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</si>
  <si>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</si>
  <si>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</si>
  <si>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</si>
  <si>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</si>
  <si>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</si>
  <si>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</si>
  <si>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</si>
  <si>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</si>
  <si>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</si>
  <si>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</si>
  <si>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</si>
  <si>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</si>
  <si>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</si>
  <si>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</si>
  <si>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</si>
  <si>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</si>
  <si>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</si>
  <si>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</si>
  <si>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</si>
  <si>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</si>
  <si>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</si>
  <si>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</si>
  <si>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</si>
  <si>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</si>
  <si>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</si>
  <si>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</si>
  <si>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</si>
  <si>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</si>
  <si>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</si>
  <si>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</si>
  <si>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</si>
  <si>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</si>
  <si>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</si>
  <si>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</si>
  <si>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</si>
  <si>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</si>
  <si>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</si>
  <si>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</si>
  <si>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</si>
  <si>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</si>
  <si>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</si>
  <si>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</si>
  <si>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</si>
  <si>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</si>
  <si>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</si>
  <si>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</si>
  <si>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</si>
  <si>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</si>
  <si>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</si>
  <si>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</si>
  <si>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</si>
  <si>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</si>
  <si>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</si>
  <si>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</si>
  <si>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</si>
  <si>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</si>
  <si>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</si>
  <si>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</si>
  <si>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</si>
  <si>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</si>
  <si>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</si>
  <si>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</si>
  <si>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</si>
  <si>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</si>
  <si>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</si>
  <si>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</si>
  <si>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</si>
  <si>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</si>
  <si>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</si>
  <si>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</si>
  <si>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</si>
  <si>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</si>
  <si>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</si>
  <si>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</si>
  <si>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</si>
  <si>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</si>
  <si>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</si>
  <si>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</si>
  <si>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</si>
  <si>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</si>
  <si>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</si>
  <si>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</si>
  <si>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</si>
  <si>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</si>
  <si>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</si>
  <si>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</si>
  <si>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</si>
  <si>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</si>
  <si>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</si>
  <si>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</si>
  <si>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</si>
  <si>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</si>
  <si>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</si>
  <si>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</si>
  <si>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</si>
  <si>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</si>
  <si>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</si>
  <si>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</si>
  <si>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</si>
  <si>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</si>
  <si>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</si>
  <si>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</si>
  <si>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</si>
  <si>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</si>
  <si>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</si>
  <si>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</si>
  <si>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</si>
  <si>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</si>
  <si>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</si>
  <si>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</si>
  <si>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</si>
  <si>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</si>
  <si>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</si>
  <si>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</si>
  <si>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</si>
  <si>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</si>
  <si>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</si>
  <si>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</si>
  <si>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</si>
  <si>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</si>
  <si>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</si>
  <si>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</si>
  <si>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</si>
  <si>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</si>
  <si>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</si>
  <si>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</si>
  <si>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</si>
  <si>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</si>
  <si>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</si>
  <si>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</si>
  <si>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</si>
  <si>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</si>
  <si>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</si>
  <si>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</si>
  <si>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</si>
  <si>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</si>
  <si>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</si>
  <si>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</si>
  <si>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</si>
  <si>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</si>
  <si>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</si>
  <si>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</si>
  <si>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</si>
  <si>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</si>
  <si>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</si>
  <si>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</si>
  <si>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</si>
  <si>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</si>
  <si>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</si>
  <si>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</si>
  <si>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</si>
  <si>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</si>
  <si>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</si>
  <si>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</si>
  <si>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</si>
  <si>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</si>
  <si>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</si>
  <si>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</si>
  <si>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</si>
  <si>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</si>
  <si>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</si>
  <si>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</si>
  <si>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</si>
  <si>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</si>
  <si>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</si>
  <si>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</si>
  <si>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</si>
  <si>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</si>
  <si>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</si>
  <si>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</si>
  <si>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</si>
  <si>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</si>
  <si>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</si>
  <si>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</si>
  <si>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</si>
  <si>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</si>
  <si>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</si>
  <si>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</si>
  <si>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</si>
  <si>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</si>
  <si>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</si>
  <si>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</si>
  <si>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</si>
  <si>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</si>
  <si>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</si>
  <si>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</si>
  <si>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</si>
  <si>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</si>
  <si>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</si>
  <si>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</si>
  <si>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</si>
  <si>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</si>
  <si>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</si>
  <si>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</si>
  <si>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</si>
  <si>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</si>
  <si>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</si>
  <si>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</si>
  <si>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</si>
  <si>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</si>
  <si>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</si>
  <si>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</si>
  <si>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</si>
  <si>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</si>
  <si>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</si>
  <si>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</si>
  <si>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</si>
  <si>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</si>
  <si>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</si>
  <si>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</si>
  <si>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</si>
  <si>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</si>
  <si>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</si>
  <si>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</si>
  <si>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</si>
  <si>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</si>
  <si>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</si>
  <si>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</si>
  <si>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</si>
  <si>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</si>
  <si>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</si>
  <si>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</si>
  <si>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</si>
  <si>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</si>
  <si>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</si>
  <si>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</si>
  <si>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</si>
  <si>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</si>
  <si>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</si>
  <si>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</si>
  <si>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</si>
  <si>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</si>
  <si>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</si>
  <si>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</si>
  <si>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</si>
  <si>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</si>
  <si>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</si>
  <si>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</si>
  <si>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</si>
  <si>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</si>
  <si>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</si>
  <si>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</si>
  <si>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</si>
  <si>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</si>
  <si>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</si>
  <si>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</si>
  <si>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</si>
  <si>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</si>
  <si>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</si>
  <si>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</si>
  <si>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</si>
  <si>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</si>
  <si>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</si>
  <si>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</si>
  <si>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</si>
  <si>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</si>
  <si>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</si>
  <si>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</si>
  <si>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</si>
  <si>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</si>
  <si>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</si>
  <si>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</si>
  <si>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</si>
  <si>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</si>
  <si>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</si>
  <si>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</si>
  <si>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</si>
  <si>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</si>
  <si>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</si>
  <si>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</si>
  <si>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</si>
  <si>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</si>
  <si>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</si>
  <si>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</si>
  <si>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</si>
  <si>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</si>
  <si>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</si>
  <si>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</si>
  <si>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</si>
  <si>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</si>
  <si>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</si>
  <si>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</si>
  <si>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</si>
  <si>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</si>
  <si>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</si>
  <si>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</si>
  <si>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</si>
  <si>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</si>
  <si>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</si>
  <si>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</si>
  <si>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</si>
  <si>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</si>
  <si>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</si>
  <si>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</si>
  <si>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</si>
  <si>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</si>
  <si>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</si>
  <si>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</si>
  <si>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</si>
  <si>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</si>
  <si>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</si>
  <si>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</si>
  <si>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</si>
  <si>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</si>
  <si>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</si>
  <si>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</si>
  <si>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</si>
  <si>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</si>
  <si>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</si>
  <si>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</si>
  <si>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</si>
  <si>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</si>
  <si>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</si>
  <si>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</si>
  <si>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</si>
  <si>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</si>
  <si>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</si>
  <si>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</si>
  <si>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</si>
  <si>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</si>
  <si>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</si>
  <si>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</si>
  <si>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</si>
  <si>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</si>
  <si>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</si>
  <si>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</si>
  <si>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</si>
  <si>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</si>
  <si>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</si>
  <si>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</si>
  <si>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</si>
  <si>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</si>
  <si>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</si>
  <si>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</si>
  <si>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</si>
  <si>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</si>
  <si>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</si>
  <si>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</si>
  <si>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</si>
  <si>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</si>
  <si>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</si>
  <si>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</si>
  <si>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</si>
  <si>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</si>
  <si>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</si>
  <si>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</si>
  <si>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</si>
  <si>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</si>
  <si>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</si>
  <si>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</si>
  <si>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</si>
  <si>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</si>
  <si>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</si>
  <si>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</si>
  <si>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</si>
  <si>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</si>
  <si>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</si>
  <si>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</si>
  <si>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</si>
  <si>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</si>
  <si>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</si>
  <si>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</si>
  <si>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</si>
  <si>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</si>
  <si>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</si>
  <si>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</si>
  <si>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</si>
  <si>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</si>
  <si>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</si>
  <si>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</si>
  <si>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</si>
  <si>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</si>
  <si>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</si>
  <si>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</si>
  <si>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</si>
  <si>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</si>
  <si>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</si>
  <si>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</si>
  <si>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</si>
  <si>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</si>
  <si>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</si>
  <si>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</si>
  <si>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</si>
  <si>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</si>
  <si>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</si>
  <si>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</si>
  <si>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</si>
  <si>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</si>
  <si>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</si>
  <si>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</si>
  <si>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</si>
  <si>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</si>
  <si>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</si>
  <si>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</si>
  <si>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</si>
  <si>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</si>
  <si>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</si>
  <si>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</si>
  <si>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</si>
  <si>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</si>
  <si>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</si>
  <si>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</si>
  <si>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</si>
  <si>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</si>
  <si>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</si>
  <si>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</si>
  <si>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</si>
  <si>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</si>
  <si>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</si>
  <si>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</si>
  <si>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</si>
  <si>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</si>
  <si>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</si>
  <si>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</si>
  <si>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</si>
  <si>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</si>
  <si>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</si>
  <si>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</si>
  <si>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</si>
  <si>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</si>
  <si>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</si>
  <si>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</si>
  <si>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</si>
  <si>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</si>
  <si>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</si>
  <si>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</si>
  <si>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</si>
  <si>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</si>
  <si>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</si>
  <si>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</si>
  <si>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</si>
  <si>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</si>
  <si>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</si>
  <si>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</si>
  <si>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</si>
  <si>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</si>
  <si>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</si>
  <si>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</si>
  <si>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</si>
  <si>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</si>
  <si>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</si>
  <si>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</si>
  <si>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</si>
  <si>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</si>
  <si>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</si>
  <si>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</si>
  <si>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</si>
  <si>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</si>
  <si>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</si>
  <si>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</si>
  <si>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</si>
  <si>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</si>
  <si>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</si>
  <si>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</si>
  <si>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</si>
  <si>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</si>
  <si>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</si>
  <si>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</si>
  <si>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</si>
  <si>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</si>
  <si>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</si>
  <si>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</si>
  <si>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</si>
  <si>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</si>
  <si>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</si>
  <si>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</si>
  <si>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</si>
  <si>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</si>
  <si>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</si>
  <si>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</si>
  <si>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</si>
  <si>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</si>
  <si>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</si>
  <si>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</si>
  <si>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</si>
  <si>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</si>
  <si>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</si>
  <si>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</si>
  <si>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</si>
  <si>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</si>
  <si>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</si>
  <si>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</si>
  <si>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</si>
  <si>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</si>
  <si>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</si>
  <si>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</si>
  <si>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</si>
  <si>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</si>
  <si>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</si>
  <si>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</si>
  <si>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</si>
  <si>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</si>
  <si>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</si>
  <si>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</si>
  <si>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</si>
  <si>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</si>
  <si>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</si>
  <si>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</si>
  <si>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</si>
  <si>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</si>
  <si>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</si>
  <si>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</si>
  <si>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</si>
  <si>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</si>
  <si>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</si>
  <si>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</si>
  <si>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</si>
  <si>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</si>
  <si>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</si>
  <si>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</si>
  <si>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</si>
  <si>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</si>
  <si>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</si>
  <si>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</si>
  <si>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</si>
  <si>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</si>
  <si>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</si>
  <si>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</si>
  <si>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</si>
  <si>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</si>
  <si>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</si>
  <si>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</si>
  <si>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</si>
  <si>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</si>
  <si>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</si>
  <si>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</si>
  <si>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</si>
  <si>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</si>
  <si>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</si>
  <si>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</si>
  <si>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</si>
  <si>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</si>
  <si>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</si>
  <si>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</si>
  <si>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</si>
  <si>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</si>
  <si>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</si>
  <si>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</si>
  <si>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</si>
  <si>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</si>
  <si>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</si>
  <si>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</si>
  <si>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</si>
  <si>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</si>
  <si>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</si>
  <si>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</si>
  <si>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</si>
  <si>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</si>
  <si>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</si>
  <si>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</si>
  <si>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</si>
  <si>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</si>
  <si>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</si>
  <si>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</si>
  <si>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</si>
  <si>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</si>
  <si>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</si>
  <si>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</si>
  <si>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</si>
  <si>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</si>
  <si>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</si>
  <si>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</si>
  <si>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</si>
  <si>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</si>
  <si>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</si>
  <si>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</si>
  <si>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</si>
  <si>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</si>
  <si>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</si>
  <si>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</si>
  <si>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</si>
  <si>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</si>
  <si>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</si>
  <si>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</si>
  <si>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</si>
  <si>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</si>
  <si>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</si>
  <si>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</si>
  <si>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</si>
  <si>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</si>
  <si>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</si>
  <si>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</si>
  <si>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</si>
  <si>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</si>
  <si>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</si>
  <si>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</si>
  <si>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</si>
  <si>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</si>
  <si>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</si>
  <si>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</si>
  <si>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</si>
  <si>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</si>
  <si>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</si>
  <si>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</si>
  <si>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</si>
  <si>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</si>
  <si>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</si>
  <si>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</si>
  <si>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</si>
  <si>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</si>
  <si>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</si>
  <si>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</si>
  <si>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</si>
  <si>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</si>
  <si>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</si>
  <si>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</si>
  <si>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</si>
  <si>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</si>
  <si>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</si>
  <si>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</si>
  <si>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</si>
  <si>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</si>
  <si>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</si>
  <si>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</si>
  <si>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</si>
  <si>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</si>
  <si>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</si>
  <si>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</si>
  <si>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</si>
  <si>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</si>
  <si>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</si>
  <si>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</si>
  <si>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</si>
  <si>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</si>
  <si>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</si>
  <si>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</si>
  <si>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</si>
  <si>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</si>
  <si>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</si>
  <si>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</si>
  <si>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</si>
  <si>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</si>
  <si>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</si>
  <si>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</si>
  <si>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</si>
  <si>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</si>
  <si>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</si>
  <si>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</si>
  <si>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</si>
  <si>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</si>
  <si>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</si>
  <si>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</si>
  <si>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</si>
  <si>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</si>
  <si>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</si>
  <si>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</si>
  <si>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</si>
  <si>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</si>
  <si>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</si>
  <si>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</si>
  <si>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</si>
  <si>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</si>
  <si>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</si>
  <si>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</si>
  <si>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</si>
  <si>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</si>
  <si>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</si>
  <si>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</si>
  <si>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</si>
  <si>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</si>
  <si>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</si>
  <si>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</si>
  <si>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</si>
  <si>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</si>
  <si>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</si>
  <si>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</si>
  <si>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</si>
  <si>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</si>
  <si>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</si>
  <si>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</si>
  <si>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</si>
  <si>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</si>
  <si>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</si>
  <si>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</si>
  <si>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</si>
  <si>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</si>
  <si>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</si>
  <si>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</si>
  <si>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</si>
  <si>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</si>
  <si>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</si>
  <si>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</si>
  <si>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</si>
  <si>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</si>
  <si>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</si>
  <si>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</si>
  <si>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</si>
  <si>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</si>
  <si>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</si>
  <si>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</si>
  <si>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</si>
  <si>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</si>
  <si>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</si>
  <si>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</si>
  <si>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</si>
  <si>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</si>
  <si>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</si>
  <si>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</si>
  <si>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</si>
  <si>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</si>
  <si>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</si>
  <si>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</si>
  <si>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</si>
  <si>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</si>
  <si>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</si>
  <si>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</si>
  <si>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</si>
  <si>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</si>
  <si>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</si>
  <si>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</si>
  <si>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</si>
  <si>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</si>
  <si>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</si>
  <si>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</si>
  <si>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</si>
  <si>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</si>
  <si>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</si>
  <si>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</si>
  <si>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</si>
  <si>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</si>
  <si>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</si>
  <si>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</si>
  <si>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</si>
  <si>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</si>
  <si>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</si>
  <si>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</si>
  <si>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</si>
  <si>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</si>
  <si>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</si>
  <si>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</si>
  <si>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</si>
  <si>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</si>
  <si>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</si>
  <si>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</si>
  <si>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</si>
  <si>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</si>
  <si>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</si>
  <si>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</si>
  <si>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</si>
  <si>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</si>
  <si>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</si>
  <si>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</si>
  <si>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</si>
  <si>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</si>
  <si>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</si>
  <si>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</si>
  <si>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</si>
  <si>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</si>
  <si>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</si>
  <si>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</si>
  <si>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</si>
  <si>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</si>
  <si>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</si>
  <si>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</si>
  <si>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</si>
  <si>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</si>
  <si>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</si>
  <si>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</si>
  <si>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</si>
  <si>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</si>
  <si>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</si>
  <si>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</si>
  <si>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</si>
  <si>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</si>
  <si>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</si>
  <si>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</si>
  <si>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</si>
  <si>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</si>
  <si>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</si>
  <si>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</si>
  <si>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</si>
  <si>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</si>
  <si>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</si>
  <si>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</si>
  <si>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</si>
  <si>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</si>
  <si>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</si>
  <si>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</si>
  <si>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</si>
  <si>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</si>
  <si>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</si>
  <si>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</si>
  <si>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</si>
  <si>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</si>
  <si>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</si>
  <si>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</si>
  <si>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</si>
  <si>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</si>
  <si>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</si>
  <si>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</si>
  <si>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</si>
  <si>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</si>
  <si>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</si>
  <si>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</si>
  <si>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</si>
  <si>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</si>
  <si>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</si>
  <si>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</si>
  <si>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</si>
  <si>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</si>
  <si>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</si>
  <si>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</si>
  <si>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</si>
  <si>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</si>
  <si>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</si>
  <si>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</si>
  <si>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</si>
  <si>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</si>
  <si>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</si>
  <si>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</si>
  <si>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</si>
  <si>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</si>
  <si>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</si>
  <si>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</si>
  <si>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</si>
  <si>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</si>
  <si>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</si>
  <si>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</si>
  <si>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</si>
  <si>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</si>
  <si>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</si>
  <si>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</si>
  <si>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</si>
  <si>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</si>
  <si>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</si>
  <si>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</si>
  <si>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</si>
  <si>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</si>
  <si>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</si>
  <si>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</si>
  <si>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</si>
  <si>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</si>
  <si>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</si>
  <si>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</si>
  <si>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</si>
  <si>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</si>
  <si>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</si>
  <si>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</si>
  <si>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</si>
  <si>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</si>
  <si>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</si>
  <si>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</si>
  <si>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</si>
  <si>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</si>
  <si>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</si>
  <si>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</si>
  <si>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</si>
  <si>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</si>
  <si>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</si>
  <si>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</si>
  <si>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</si>
  <si>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</si>
  <si>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</si>
  <si>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</si>
  <si>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</si>
  <si>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</si>
  <si>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</si>
  <si>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</si>
  <si>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</si>
  <si>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</si>
  <si>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</si>
  <si>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</si>
  <si>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</si>
  <si>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</si>
  <si>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</si>
  <si>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</si>
  <si>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</si>
  <si>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</si>
  <si>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</si>
  <si>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</si>
  <si>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</si>
  <si>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</si>
  <si>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</si>
  <si>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</si>
  <si>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</si>
  <si>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</si>
  <si>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</si>
  <si>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</si>
  <si>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</si>
  <si>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</si>
  <si>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</si>
  <si>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</si>
  <si>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</si>
  <si>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</si>
  <si>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</si>
  <si>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</si>
  <si>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</si>
  <si>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</si>
  <si>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</si>
  <si>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</si>
  <si>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</si>
  <si>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</si>
  <si>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</si>
  <si>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</si>
  <si>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</si>
  <si>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</si>
  <si>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</si>
  <si>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</si>
  <si>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</si>
  <si>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</si>
  <si>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</si>
  <si>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</si>
  <si>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</si>
  <si>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</si>
  <si>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</si>
  <si>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</si>
  <si>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</si>
  <si>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</si>
  <si>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</si>
  <si>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</si>
  <si>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</si>
  <si>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</si>
  <si>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</si>
  <si>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</si>
  <si>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</si>
  <si>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</si>
  <si>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</si>
  <si>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</si>
  <si>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</si>
  <si>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</si>
  <si>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</si>
  <si>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</si>
  <si>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</si>
  <si>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</si>
  <si>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</si>
  <si>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</si>
  <si>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</si>
  <si>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</si>
  <si>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</si>
  <si>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</si>
  <si>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</si>
  <si>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</si>
  <si>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</si>
  <si>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</si>
  <si>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</si>
  <si>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</si>
  <si>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</si>
  <si>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</si>
  <si>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</si>
  <si>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</si>
  <si>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</si>
  <si>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</si>
  <si>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</si>
  <si>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</si>
  <si>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</si>
  <si>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</si>
  <si>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</si>
  <si>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</si>
  <si>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</si>
  <si>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</si>
  <si>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</si>
  <si>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</si>
  <si>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</si>
  <si>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</si>
  <si>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</si>
  <si>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</si>
  <si>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</si>
  <si>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</si>
  <si>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</si>
  <si>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</si>
  <si>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</si>
  <si>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</si>
  <si>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</si>
  <si>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</si>
  <si>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</si>
  <si>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</si>
  <si>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</si>
  <si>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</si>
  <si>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</si>
  <si>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</si>
  <si>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</si>
  <si>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</si>
  <si>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</si>
  <si>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</si>
  <si>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</si>
  <si>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</si>
  <si>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</si>
  <si>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</si>
  <si>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</si>
  <si>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</si>
  <si>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</si>
  <si>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</si>
  <si>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</si>
  <si>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</si>
  <si>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</si>
  <si>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</si>
  <si>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</si>
  <si>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</si>
  <si>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</si>
  <si>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</si>
  <si>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</si>
  <si>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</si>
  <si>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</si>
  <si>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</si>
  <si>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</si>
  <si>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</si>
  <si>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</si>
  <si>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</si>
  <si>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</si>
  <si>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</si>
  <si>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</si>
  <si>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</si>
  <si>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</si>
  <si>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</si>
  <si>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</si>
  <si>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</si>
  <si>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</si>
  <si>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</si>
  <si>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</si>
  <si>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</si>
  <si>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</si>
  <si>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</si>
  <si>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</si>
  <si>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</si>
  <si>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</si>
  <si>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</si>
  <si>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</si>
  <si>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</si>
  <si>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</si>
  <si>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</si>
  <si>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</si>
  <si>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</si>
  <si>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</si>
  <si>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</si>
  <si>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</si>
  <si>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</si>
  <si>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</si>
  <si>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</si>
  <si>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</si>
  <si>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</si>
  <si>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</si>
  <si>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</si>
  <si>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</si>
  <si>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</si>
  <si>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</si>
  <si>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</si>
  <si>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</si>
  <si>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</si>
  <si>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</si>
  <si>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</si>
  <si>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</si>
  <si>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</si>
  <si>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</si>
  <si>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</si>
  <si>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</si>
  <si>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</si>
  <si>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</si>
  <si>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</si>
  <si>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</si>
  <si>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</si>
  <si>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</si>
  <si>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</si>
  <si>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</si>
  <si>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</si>
  <si>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</si>
  <si>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</si>
  <si>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</si>
  <si>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</si>
  <si>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</si>
  <si>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</si>
  <si>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</si>
  <si>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</si>
  <si>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</si>
  <si>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</si>
  <si>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</si>
  <si>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</si>
  <si>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</si>
  <si>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</si>
  <si>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</si>
  <si>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</si>
  <si>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</si>
  <si>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</si>
  <si>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</si>
  <si>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</si>
  <si>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</si>
  <si>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</si>
  <si>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</si>
  <si>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</si>
  <si>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</si>
  <si>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</si>
  <si>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</si>
  <si>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</si>
  <si>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</si>
  <si>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</si>
  <si>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</si>
  <si>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</si>
  <si>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</si>
  <si>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</si>
  <si>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</si>
  <si>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</si>
  <si>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</si>
  <si>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</si>
  <si>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</si>
  <si>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</si>
  <si>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</si>
  <si>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</si>
  <si>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</si>
  <si>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</si>
  <si>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</si>
  <si>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</si>
  <si>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</si>
  <si>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</si>
  <si>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</si>
  <si>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</si>
  <si>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</si>
  <si>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</si>
  <si>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</si>
  <si>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</si>
  <si>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</si>
  <si>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</si>
  <si>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</si>
  <si>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</si>
  <si>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</si>
  <si>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</si>
  <si>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</si>
  <si>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</si>
  <si>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</si>
  <si>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</si>
  <si>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</si>
  <si>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</si>
  <si>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</si>
  <si>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</si>
  <si>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</si>
  <si>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</si>
  <si>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</si>
  <si>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</si>
  <si>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</si>
  <si>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</si>
  <si>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</si>
  <si>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</si>
  <si>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</si>
  <si>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</si>
  <si>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</si>
  <si>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</si>
  <si>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</si>
  <si>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</si>
  <si>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</si>
  <si>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</si>
  <si>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</si>
  <si>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</si>
  <si>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</si>
  <si>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</si>
  <si>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</si>
  <si>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</si>
  <si>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</si>
  <si>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</si>
  <si>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</si>
  <si>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</si>
  <si>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</si>
  <si>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</si>
  <si>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</si>
  <si>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</si>
  <si>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</si>
  <si>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</si>
  <si>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</si>
  <si>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</si>
  <si>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</si>
  <si>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</si>
  <si>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</si>
  <si>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</si>
  <si>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</si>
  <si>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</si>
  <si>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</si>
  <si>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</si>
  <si>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</si>
  <si>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</si>
  <si>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</si>
  <si>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</si>
  <si>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</si>
  <si>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</si>
  <si>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</si>
  <si>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</si>
  <si>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</si>
  <si>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</si>
  <si>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</si>
  <si>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</si>
  <si>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</si>
  <si>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</si>
  <si>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</si>
  <si>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</si>
  <si>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</si>
  <si>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</si>
  <si>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</si>
  <si>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</si>
  <si>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</si>
  <si>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</si>
  <si>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</si>
  <si>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</si>
  <si>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</si>
  <si>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</si>
  <si>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</si>
  <si>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</si>
  <si>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</si>
  <si>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</si>
  <si>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</si>
  <si>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</si>
  <si>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</si>
  <si>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</si>
  <si>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</si>
  <si>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</si>
  <si>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</si>
  <si>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</si>
  <si>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</si>
  <si>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</si>
  <si>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</si>
  <si>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</si>
  <si>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</si>
  <si>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</si>
  <si>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</si>
  <si>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</si>
  <si>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</si>
  <si>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</si>
  <si>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</si>
  <si>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</si>
  <si>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</si>
  <si>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</si>
  <si>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</si>
  <si>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</si>
  <si>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</si>
  <si>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</si>
  <si>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</si>
  <si>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</si>
  <si>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</si>
  <si>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</si>
  <si>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</si>
  <si>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</si>
  <si>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</si>
  <si>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</si>
  <si>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</si>
  <si>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</si>
  <si>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</si>
  <si>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</si>
  <si>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</si>
  <si>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</si>
  <si>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</si>
  <si>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</si>
  <si>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</si>
  <si>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</si>
  <si>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</si>
  <si>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</si>
  <si>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</si>
  <si>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</si>
  <si>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</si>
  <si>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</si>
  <si>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</si>
  <si>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</si>
  <si>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</si>
  <si>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</si>
  <si>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</si>
  <si>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</si>
  <si>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</si>
  <si>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</si>
  <si>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</si>
  <si>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</si>
  <si>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</si>
  <si>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</si>
  <si>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</si>
  <si>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</si>
  <si>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</si>
  <si>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</si>
  <si>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</si>
  <si>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</si>
  <si>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</si>
  <si>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</si>
  <si>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</si>
  <si>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</si>
  <si>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</si>
  <si>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</si>
  <si>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</si>
  <si>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</si>
  <si>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</si>
  <si>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</si>
  <si>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</si>
  <si>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</si>
  <si>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</si>
  <si>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</si>
  <si>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</si>
  <si>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</si>
  <si>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</si>
  <si>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</si>
  <si>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</si>
  <si>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</si>
  <si>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</si>
  <si>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</si>
  <si>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</si>
  <si>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</si>
  <si>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</si>
  <si>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</si>
  <si>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</si>
  <si>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</si>
  <si>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</si>
  <si>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</si>
  <si>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</si>
  <si>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</si>
  <si>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</si>
  <si>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</si>
  <si>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</si>
  <si>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</si>
  <si>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</si>
  <si>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</si>
  <si>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</si>
  <si>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</si>
  <si>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</si>
  <si>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</si>
  <si>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</si>
  <si>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</si>
  <si>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</si>
  <si>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</si>
  <si>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</si>
  <si>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</si>
  <si>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</si>
  <si>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</si>
  <si>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</si>
  <si>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</si>
  <si>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</si>
  <si>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</si>
  <si>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</si>
  <si>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</si>
  <si>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</si>
  <si>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</si>
  <si>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</si>
  <si>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</si>
  <si>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</si>
  <si>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</si>
  <si>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</si>
  <si>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</si>
  <si>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</si>
  <si>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</si>
  <si>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</si>
  <si>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</si>
  <si>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</si>
  <si>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</si>
  <si>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</si>
  <si>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</si>
  <si>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</si>
  <si>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</si>
  <si>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</si>
  <si>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</si>
  <si>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</si>
  <si>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</si>
  <si>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</si>
  <si>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</si>
  <si>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</si>
  <si>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</si>
  <si>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</si>
  <si>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</si>
  <si>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</si>
  <si>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</si>
  <si>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</si>
  <si>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</si>
  <si>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</si>
  <si>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</si>
  <si>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</si>
  <si>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</si>
  <si>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</si>
  <si>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</si>
  <si>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</si>
  <si>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</si>
  <si>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</si>
  <si>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</si>
  <si>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</si>
  <si>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</si>
  <si>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</si>
  <si>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</si>
  <si>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</si>
  <si>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</si>
  <si>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</si>
  <si>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</si>
  <si>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</si>
  <si>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</si>
  <si>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</si>
  <si>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</si>
  <si>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</si>
  <si>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</si>
  <si>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</si>
  <si>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</si>
  <si>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</si>
  <si>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</si>
  <si>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</si>
  <si>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</si>
  <si>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</si>
  <si>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</si>
  <si>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</si>
  <si>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</si>
  <si>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</si>
  <si>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</si>
  <si>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</si>
  <si>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</si>
  <si>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</si>
  <si>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</si>
  <si>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</si>
  <si>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</si>
  <si>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</si>
  <si>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</si>
  <si>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</si>
  <si>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</si>
  <si>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</si>
  <si>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</si>
  <si>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</si>
  <si>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</si>
  <si>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</si>
  <si>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</si>
  <si>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</si>
  <si>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</si>
  <si>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</si>
  <si>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</si>
  <si>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</si>
  <si>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</si>
  <si>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</si>
  <si>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</si>
  <si>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</si>
  <si>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</si>
  <si>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</si>
  <si>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</si>
  <si>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</si>
  <si>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</si>
  <si>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</si>
  <si>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</si>
  <si>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</si>
  <si>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</si>
  <si>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</si>
  <si>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</si>
  <si>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</si>
  <si>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</si>
  <si>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</si>
  <si>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</si>
  <si>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</si>
  <si>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</si>
  <si>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</si>
  <si>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</si>
  <si>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</si>
  <si>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</si>
  <si>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</si>
  <si>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</si>
  <si>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</si>
  <si>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</si>
  <si>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</si>
  <si>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</si>
  <si>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</si>
  <si>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</si>
  <si>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</si>
  <si>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</si>
  <si>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</si>
  <si>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</si>
  <si>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</si>
  <si>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</si>
  <si>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</si>
  <si>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</si>
  <si>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</si>
  <si>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</si>
  <si>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</si>
  <si>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</si>
  <si>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</si>
  <si>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</si>
  <si>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</si>
  <si>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</si>
  <si>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</si>
  <si>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</si>
  <si>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</si>
  <si>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</si>
  <si>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</si>
  <si>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</si>
  <si>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</si>
  <si>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</si>
  <si>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</si>
  <si>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</si>
  <si>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</si>
  <si>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</si>
  <si>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</si>
  <si>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</si>
  <si>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</si>
  <si>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</si>
  <si>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</si>
  <si>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</si>
  <si>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</si>
  <si>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</si>
  <si>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</si>
  <si>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</si>
  <si>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</si>
  <si>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</si>
  <si>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</si>
  <si>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</si>
  <si>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</si>
  <si>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</si>
  <si>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</si>
  <si>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</si>
  <si>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</si>
  <si>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</si>
  <si>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</si>
  <si>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</si>
  <si>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</si>
  <si>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</si>
  <si>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</si>
  <si>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</si>
  <si>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</si>
  <si>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</si>
  <si>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</si>
  <si>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</si>
  <si>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</si>
  <si>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</si>
  <si>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</si>
  <si>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</si>
  <si>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</si>
  <si>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</si>
  <si>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</si>
  <si>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</si>
  <si>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</si>
  <si>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</si>
  <si>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</si>
  <si>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</si>
  <si>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</si>
  <si>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</si>
  <si>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</si>
  <si>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</si>
  <si>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</si>
  <si>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</si>
  <si>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</si>
  <si>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</si>
  <si>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</si>
  <si>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</si>
  <si>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</si>
  <si>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</si>
  <si>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</si>
  <si>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</si>
  <si>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</si>
  <si>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</si>
  <si>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</si>
  <si>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</si>
  <si>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</si>
  <si>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</si>
  <si>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</si>
  <si>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</si>
  <si>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</si>
  <si>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</si>
  <si>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</si>
  <si>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</si>
  <si>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</si>
  <si>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</si>
  <si>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</si>
  <si>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</si>
  <si>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</si>
  <si>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</si>
  <si>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</si>
  <si>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</si>
  <si>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</si>
  <si>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</si>
  <si>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</si>
  <si>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</si>
  <si>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</si>
  <si>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</si>
  <si>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</si>
  <si>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</si>
  <si>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</si>
  <si>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</si>
  <si>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</si>
  <si>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</si>
  <si>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</si>
  <si>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</si>
  <si>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</si>
  <si>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</si>
  <si>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</si>
  <si>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</si>
  <si>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</si>
  <si>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</si>
  <si>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</si>
  <si>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</si>
  <si>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</si>
  <si>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</si>
  <si>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</si>
  <si>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</si>
  <si>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</si>
  <si>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</si>
  <si>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</si>
  <si>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</si>
  <si>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</si>
  <si>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</si>
  <si>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</si>
  <si>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</si>
  <si>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</si>
  <si>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</si>
  <si>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</si>
  <si>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</si>
  <si>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</si>
  <si>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</si>
  <si>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</si>
  <si>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</si>
  <si>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</si>
  <si>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</si>
  <si>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</si>
  <si>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</si>
  <si>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</si>
  <si>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</si>
  <si>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</si>
  <si>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</si>
  <si>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</si>
  <si>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</si>
  <si>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</si>
  <si>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</si>
  <si>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</si>
  <si>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</si>
  <si>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</si>
  <si>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</si>
  <si>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</si>
  <si>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</si>
  <si>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</si>
  <si>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</si>
  <si>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</si>
  <si>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</si>
  <si>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</si>
  <si>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</si>
  <si>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</si>
  <si>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</si>
  <si>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</si>
  <si>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</si>
  <si>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</si>
  <si>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</si>
  <si>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</si>
  <si>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</si>
  <si>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</si>
  <si>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</si>
  <si>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</si>
  <si>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</si>
  <si>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</si>
  <si>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</si>
  <si>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</si>
  <si>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</si>
  <si>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</si>
  <si>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</si>
  <si>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</si>
  <si>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</si>
  <si>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</si>
  <si>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</si>
  <si>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</si>
  <si>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</si>
  <si>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</si>
  <si>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</si>
  <si>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</si>
  <si>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</si>
  <si>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</si>
  <si>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</si>
  <si>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</si>
  <si>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</si>
  <si>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</si>
  <si>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</si>
  <si>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</si>
  <si>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</si>
  <si>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</si>
  <si>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</si>
  <si>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</si>
  <si>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</si>
  <si>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</si>
  <si>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</si>
  <si>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</si>
  <si>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</si>
  <si>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</si>
  <si>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</si>
  <si>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</si>
  <si>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</si>
  <si>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</si>
  <si>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</si>
  <si>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</si>
  <si>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</si>
  <si>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</si>
  <si>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</si>
  <si>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</si>
  <si>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</si>
  <si>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</si>
  <si>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</si>
  <si>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</si>
  <si>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</si>
  <si>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</si>
  <si>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</si>
  <si>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</si>
  <si>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</si>
  <si>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</si>
  <si>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</si>
  <si>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</si>
  <si>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</si>
  <si>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</si>
  <si>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</si>
  <si>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</si>
  <si>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</si>
  <si>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</si>
  <si>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</si>
  <si>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</si>
  <si>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</si>
  <si>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</si>
  <si>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</si>
  <si>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</si>
  <si>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</si>
  <si>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</si>
  <si>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</si>
  <si>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</si>
  <si>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</si>
  <si>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</si>
  <si>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</si>
  <si>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</si>
  <si>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</si>
  <si>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</si>
  <si>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</si>
  <si>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</si>
  <si>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</si>
  <si>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</si>
  <si>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</si>
  <si>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</si>
  <si>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</si>
  <si>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</si>
  <si>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</si>
  <si>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</si>
  <si>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</si>
  <si>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</si>
  <si>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</si>
  <si>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</si>
  <si>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</si>
  <si>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</si>
  <si>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</si>
  <si>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</si>
  <si>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</si>
  <si>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</si>
  <si>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</si>
  <si>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</si>
  <si>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</si>
  <si>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</si>
  <si>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</si>
  <si>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</si>
  <si>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</si>
  <si>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</si>
  <si>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</si>
  <si>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</si>
  <si>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</si>
  <si>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</si>
  <si>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</si>
  <si>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</si>
  <si>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</si>
  <si>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</si>
  <si>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</si>
  <si>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</si>
  <si>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</si>
  <si>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</si>
  <si>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</si>
  <si>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</si>
  <si>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</si>
  <si>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</si>
  <si>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</si>
  <si>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</si>
  <si>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</si>
  <si>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</si>
  <si>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</si>
  <si>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</si>
  <si>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</si>
  <si>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</si>
  <si>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</si>
  <si>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</si>
  <si>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</si>
  <si>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</si>
  <si>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</si>
  <si>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</si>
  <si>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</si>
  <si>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</si>
  <si>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</si>
  <si>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</si>
  <si>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</si>
  <si>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</si>
  <si>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</si>
  <si>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</si>
  <si>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</si>
  <si>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</si>
  <si>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</si>
  <si>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</si>
  <si>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</si>
  <si>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</si>
  <si>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</si>
  <si>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</si>
  <si>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</si>
  <si>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</si>
  <si>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</si>
  <si>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</si>
  <si>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</si>
  <si>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</si>
  <si>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</si>
  <si>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</si>
  <si>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</si>
  <si>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</si>
  <si>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</si>
  <si>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</si>
  <si>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</si>
  <si>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</si>
  <si>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</si>
  <si>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</si>
  <si>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</si>
  <si>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</si>
  <si>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</si>
  <si>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</si>
  <si>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</si>
  <si>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</si>
  <si>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</si>
  <si>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</si>
  <si>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</si>
  <si>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</si>
  <si>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</si>
  <si>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</si>
  <si>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</si>
  <si>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</si>
  <si>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</si>
  <si>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</si>
  <si>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</si>
  <si>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</si>
  <si>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</si>
  <si>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</si>
  <si>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</si>
  <si>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</si>
  <si>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</si>
  <si>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</si>
  <si>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</si>
  <si>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</si>
  <si>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</si>
  <si>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</si>
  <si>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</si>
  <si>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</si>
  <si>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</si>
  <si>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</si>
  <si>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</si>
  <si>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</si>
  <si>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</si>
  <si>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</si>
  <si>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</si>
  <si>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</si>
  <si>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</si>
  <si>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</si>
  <si>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</si>
  <si>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</si>
  <si>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</si>
  <si>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</si>
  <si>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</si>
  <si>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</si>
  <si>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</si>
  <si>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</si>
  <si>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</si>
  <si>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</si>
  <si>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</si>
  <si>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</si>
  <si>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</si>
  <si>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</si>
  <si>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</si>
  <si>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</si>
  <si>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</si>
  <si>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</si>
  <si>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</si>
  <si>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</si>
  <si>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</si>
  <si>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</si>
  <si>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</si>
  <si>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</si>
  <si>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</si>
  <si>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</si>
  <si>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</si>
  <si>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</si>
  <si>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</si>
  <si>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</si>
  <si>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</si>
  <si>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</si>
  <si>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</si>
  <si>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</si>
  <si>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</si>
  <si>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</si>
  <si>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</si>
  <si>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</si>
  <si>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</si>
  <si>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</si>
  <si>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</si>
  <si>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</si>
  <si>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</si>
  <si>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</si>
  <si>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</si>
  <si>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</si>
  <si>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</si>
  <si>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</si>
  <si>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</si>
  <si>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</si>
  <si>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</si>
  <si>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</si>
  <si>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</si>
  <si>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</si>
  <si>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</si>
  <si>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</si>
  <si>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</si>
  <si>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</si>
  <si>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</si>
  <si>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</si>
  <si>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</si>
  <si>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</si>
  <si>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</si>
  <si>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</si>
  <si>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</si>
  <si>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</si>
  <si>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</si>
  <si>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</si>
  <si>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</si>
  <si>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</si>
  <si>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</si>
  <si>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</si>
  <si>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</si>
  <si>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</si>
  <si>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</si>
  <si>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</si>
  <si>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</si>
  <si>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</si>
  <si>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</si>
  <si>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</si>
  <si>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</si>
  <si>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</si>
  <si>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</si>
  <si>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</si>
  <si>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</si>
  <si>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</si>
  <si>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</si>
  <si>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</si>
  <si>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</si>
  <si>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</si>
  <si>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</si>
  <si>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</si>
  <si>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</si>
  <si>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</si>
  <si>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</si>
  <si>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</si>
  <si>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</si>
  <si>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</si>
  <si>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</si>
  <si>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</si>
  <si>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</si>
  <si>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</si>
  <si>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</si>
  <si>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</si>
  <si>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</si>
  <si>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</si>
  <si>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</si>
  <si>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</si>
  <si>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</si>
  <si>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</si>
  <si>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</si>
  <si>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</si>
  <si>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</si>
  <si>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</si>
  <si>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</si>
  <si>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</si>
  <si>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</si>
  <si>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</si>
  <si>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</si>
  <si>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</si>
  <si>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</si>
  <si>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</si>
  <si>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</si>
  <si>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</si>
  <si>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</si>
  <si>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</si>
  <si>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</si>
  <si>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</si>
  <si>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</si>
  <si>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</si>
  <si>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</si>
  <si>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</si>
  <si>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</si>
  <si>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</si>
  <si>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</si>
  <si>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</si>
  <si>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</si>
  <si>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</si>
  <si>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</si>
  <si>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</si>
  <si>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</si>
  <si>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</si>
  <si>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</si>
  <si>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</si>
  <si>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</si>
  <si>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</si>
  <si>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</si>
  <si>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</si>
  <si>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</si>
  <si>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</si>
  <si>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</si>
  <si>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</si>
  <si>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</si>
  <si>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</si>
  <si>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</si>
  <si>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</si>
  <si>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</si>
  <si>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</si>
  <si>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</si>
  <si>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</si>
  <si>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</si>
  <si>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</si>
  <si>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</si>
  <si>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</si>
  <si>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</si>
  <si>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</si>
  <si>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</si>
  <si>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</si>
  <si>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</si>
  <si>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</si>
  <si>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</si>
  <si>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</si>
  <si>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</si>
  <si>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</si>
  <si>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</si>
  <si>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</si>
  <si>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</si>
  <si>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</si>
  <si>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</si>
  <si>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</si>
  <si>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</si>
  <si>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</si>
  <si>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</si>
  <si>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</si>
  <si>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</si>
  <si>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</si>
  <si>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</si>
  <si>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</si>
  <si>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</si>
  <si>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</si>
  <si>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</si>
  <si>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</si>
  <si>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</si>
  <si>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</si>
  <si>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</si>
  <si>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</si>
  <si>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</si>
  <si>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</si>
  <si>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</si>
  <si>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</si>
  <si>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</si>
  <si>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</si>
  <si>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</si>
  <si>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</si>
  <si>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</si>
  <si>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</si>
  <si>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</si>
  <si>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</si>
  <si>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</si>
  <si>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</si>
  <si>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</si>
  <si>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</si>
  <si>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</si>
  <si>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</si>
  <si>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</si>
  <si>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</si>
  <si>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</si>
  <si>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</si>
  <si>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</si>
  <si>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</si>
  <si>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</si>
  <si>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</si>
  <si>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</si>
  <si>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</si>
  <si>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</si>
  <si>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</si>
  <si>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</si>
  <si>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</si>
  <si>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</si>
  <si>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</si>
  <si>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</si>
  <si>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</si>
  <si>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</si>
  <si>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</si>
  <si>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</si>
  <si>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</si>
  <si>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</si>
  <si>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</si>
  <si>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</si>
  <si>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</si>
  <si>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</si>
  <si>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</si>
  <si>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</si>
  <si>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</si>
  <si>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</si>
  <si>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</si>
  <si>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</si>
  <si>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</si>
  <si>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</si>
  <si>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</si>
  <si>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</si>
  <si>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</si>
  <si>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</si>
  <si>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</si>
  <si>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</si>
  <si>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</si>
  <si>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</si>
  <si>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</si>
  <si>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</si>
  <si>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</si>
  <si>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</si>
  <si>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</si>
  <si>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</si>
  <si>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</si>
  <si>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</si>
  <si>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</si>
  <si>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</si>
  <si>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</si>
  <si>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</si>
  <si>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</si>
  <si>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</si>
  <si>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</si>
  <si>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</si>
  <si>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</si>
  <si>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</si>
  <si>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</si>
  <si>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</si>
  <si>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</si>
  <si>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</si>
  <si>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</si>
  <si>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</si>
  <si>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</si>
  <si>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</si>
  <si>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</si>
  <si>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</si>
  <si>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</si>
  <si>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</si>
  <si>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</si>
  <si>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</si>
  <si>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</si>
  <si>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</si>
  <si>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</si>
  <si>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</si>
  <si>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</si>
  <si>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</si>
  <si>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</si>
  <si>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</si>
  <si>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</si>
  <si>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</si>
  <si>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</si>
  <si>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</si>
  <si>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</si>
  <si>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</si>
  <si>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</si>
  <si>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</si>
  <si>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</si>
  <si>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</si>
  <si>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</si>
  <si>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</si>
  <si>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</si>
  <si>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</si>
  <si>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</si>
  <si>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</si>
  <si>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</si>
  <si>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</si>
  <si>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</si>
  <si>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</si>
  <si>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</si>
  <si>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</si>
  <si>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</si>
  <si>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</si>
  <si>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</si>
  <si>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</si>
  <si>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</si>
  <si>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</si>
  <si>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</si>
  <si>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</si>
  <si>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</si>
  <si>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</si>
  <si>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</si>
  <si>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</si>
  <si>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</si>
  <si>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</si>
  <si>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</si>
  <si>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</si>
  <si>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</si>
  <si>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</si>
  <si>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</si>
  <si>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</si>
  <si>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</si>
  <si>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</si>
  <si>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</si>
  <si>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</si>
  <si>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</si>
  <si>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</si>
  <si>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</si>
  <si>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</si>
  <si>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</si>
  <si>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</si>
  <si>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</si>
  <si>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</si>
  <si>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</si>
  <si>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</si>
  <si>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</si>
  <si>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</si>
  <si>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</si>
  <si>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</si>
  <si>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</si>
  <si>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</si>
  <si>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</si>
  <si>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</si>
  <si>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</si>
  <si>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</si>
  <si>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</si>
  <si>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</si>
  <si>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</si>
  <si>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</si>
  <si>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</si>
  <si>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</si>
  <si>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</si>
  <si>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</si>
  <si>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</si>
  <si>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</si>
  <si>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</si>
  <si>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</si>
  <si>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</si>
  <si>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</si>
  <si>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</si>
  <si>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</si>
  <si>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</si>
  <si>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</si>
  <si>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</si>
  <si>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</si>
  <si>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</si>
  <si>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</si>
  <si>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</si>
  <si>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</si>
  <si>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</si>
  <si>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</si>
  <si>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</si>
  <si>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</si>
  <si>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</si>
  <si>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</si>
  <si>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</si>
  <si>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</si>
  <si>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</si>
  <si>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</si>
  <si>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</si>
  <si>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</si>
  <si>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</si>
  <si>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</si>
  <si>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</si>
  <si>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</si>
  <si>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</si>
  <si>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</si>
  <si>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</si>
  <si>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</si>
  <si>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</si>
  <si>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</si>
  <si>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</si>
  <si>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</si>
  <si>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</si>
  <si>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</si>
  <si>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</si>
  <si>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</si>
  <si>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</si>
  <si>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</si>
  <si>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</si>
  <si>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</si>
  <si>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</si>
  <si>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</si>
  <si>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</si>
  <si>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</si>
  <si>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</si>
  <si>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</si>
  <si>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</si>
  <si>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</si>
  <si>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</si>
  <si>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</si>
  <si>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</si>
  <si>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</si>
  <si>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</si>
  <si>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</si>
  <si>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</si>
  <si>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</si>
  <si>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</si>
  <si>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</si>
  <si>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</si>
  <si>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</si>
  <si>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</si>
  <si>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</si>
  <si>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</si>
  <si>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</si>
  <si>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</si>
  <si>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</si>
  <si>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</si>
  <si>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</si>
  <si>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</si>
  <si>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</si>
  <si>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</si>
  <si>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</si>
  <si>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</si>
  <si>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</si>
  <si>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</si>
  <si>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</si>
  <si>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</si>
  <si>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</si>
  <si>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</si>
  <si>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</si>
  <si>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</si>
  <si>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</si>
  <si>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</si>
  <si>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</si>
  <si>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</si>
  <si>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</si>
  <si>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</si>
  <si>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</si>
  <si>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</si>
  <si>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</si>
  <si>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</si>
  <si>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</si>
  <si>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</si>
  <si>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</si>
  <si>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</si>
  <si>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</si>
  <si>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</si>
  <si>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</si>
  <si>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</si>
  <si>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</si>
  <si>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</si>
  <si>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</si>
  <si>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</si>
  <si>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</si>
  <si>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</si>
  <si>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</si>
  <si>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</si>
  <si>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</si>
  <si>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</si>
  <si>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</si>
  <si>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</si>
  <si>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</si>
  <si>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</si>
  <si>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</si>
  <si>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</si>
  <si>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</si>
  <si>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</si>
  <si>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</si>
  <si>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</si>
  <si>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</si>
  <si>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</si>
  <si>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</si>
  <si>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</si>
  <si>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</si>
  <si>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</si>
  <si>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</si>
  <si>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</si>
  <si>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</si>
  <si>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</si>
  <si>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</si>
  <si>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</si>
  <si>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</si>
  <si>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</si>
  <si>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</si>
  <si>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</si>
  <si>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</si>
  <si>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</si>
  <si>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</si>
  <si>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</si>
  <si>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</si>
  <si>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</si>
  <si>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</si>
  <si>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</si>
  <si>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</si>
  <si>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</si>
  <si>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</si>
  <si>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</si>
  <si>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</si>
  <si>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</si>
  <si>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</si>
  <si>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</si>
  <si>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</si>
  <si>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</si>
  <si>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</si>
  <si>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</si>
  <si>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</si>
  <si>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</si>
  <si>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</si>
  <si>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</si>
  <si>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</si>
  <si>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</si>
  <si>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</si>
  <si>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</si>
  <si>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</si>
  <si>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</si>
  <si>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</si>
  <si>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</si>
  <si>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</si>
  <si>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</si>
  <si>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</si>
  <si>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</si>
  <si>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</si>
  <si>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</si>
  <si>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</si>
  <si>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</si>
  <si>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</si>
  <si>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</si>
  <si>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</si>
  <si>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</si>
  <si>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</si>
  <si>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</si>
  <si>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</si>
  <si>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</si>
  <si>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</si>
  <si>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</si>
  <si>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</si>
  <si>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</si>
  <si>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</si>
  <si>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</si>
  <si>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</si>
  <si>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</si>
  <si>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</si>
  <si>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</si>
  <si>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</si>
  <si>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</si>
  <si>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</si>
  <si>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</si>
  <si>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</si>
  <si>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</si>
  <si>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</si>
  <si>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</si>
  <si>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</si>
  <si>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</si>
  <si>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</si>
  <si>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</si>
  <si>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</si>
  <si>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</si>
  <si>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</si>
  <si>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</si>
  <si>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</si>
  <si>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</si>
  <si>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</si>
  <si>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</si>
  <si>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</si>
  <si>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</si>
  <si>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</si>
  <si>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</si>
  <si>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</si>
  <si>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</si>
  <si>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</si>
  <si>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</si>
  <si>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</si>
  <si>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</si>
  <si>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</si>
  <si>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</si>
  <si>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</si>
  <si>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</si>
  <si>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</si>
  <si>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</si>
  <si>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</si>
  <si>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</si>
  <si>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</si>
  <si>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</si>
  <si>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</si>
  <si>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</si>
  <si>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</si>
  <si>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</si>
  <si>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</si>
  <si>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</si>
  <si>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</si>
  <si>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</si>
  <si>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</si>
  <si>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</si>
  <si>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</si>
  <si>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</si>
  <si>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</si>
  <si>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</si>
  <si>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</si>
  <si>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</si>
  <si>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</si>
  <si>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</si>
  <si>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</si>
  <si>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</si>
  <si>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</si>
  <si>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</si>
  <si>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</si>
  <si>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</si>
  <si>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</si>
  <si>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</si>
  <si>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</si>
  <si>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</si>
  <si>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</si>
  <si>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</si>
  <si>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</si>
  <si>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</si>
  <si>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</si>
  <si>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</si>
  <si>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</si>
  <si>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</si>
  <si>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</si>
  <si>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</si>
  <si>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</si>
  <si>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</si>
  <si>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</si>
  <si>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</si>
  <si>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</si>
  <si>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</si>
  <si>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</si>
  <si>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</si>
  <si>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</si>
  <si>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</si>
  <si>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</si>
  <si>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</si>
  <si>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</si>
  <si>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</si>
  <si>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</si>
  <si>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</si>
  <si>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</si>
  <si>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</si>
  <si>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</si>
  <si>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</si>
  <si>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</si>
  <si>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</si>
  <si>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</si>
  <si>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</si>
  <si>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</si>
  <si>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</si>
  <si>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</si>
  <si>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</si>
  <si>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</si>
  <si>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</si>
  <si>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</si>
  <si>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</si>
  <si>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</si>
  <si>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</si>
  <si>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</si>
  <si>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</si>
  <si>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</si>
  <si>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</si>
  <si>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</si>
  <si>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</si>
  <si>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</si>
  <si>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</si>
  <si>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</si>
  <si>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</si>
  <si>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</si>
  <si>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</si>
  <si>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</si>
  <si>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</si>
  <si>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</si>
  <si>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</si>
  <si>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</si>
  <si>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</si>
  <si>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</si>
  <si>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</si>
  <si>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</si>
  <si>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</si>
  <si>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</si>
  <si>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</si>
  <si>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</si>
  <si>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</si>
  <si>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</si>
  <si>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</si>
  <si>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</si>
  <si>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</si>
  <si>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</si>
  <si>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</si>
  <si>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</si>
  <si>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</si>
  <si>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</si>
  <si>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</si>
  <si>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</si>
  <si>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</si>
  <si>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</si>
  <si>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</si>
  <si>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</si>
  <si>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</si>
  <si>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</si>
  <si>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</si>
  <si>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</si>
  <si>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</si>
  <si>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</si>
  <si>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</si>
  <si>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</si>
  <si>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</si>
  <si>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</si>
  <si>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</si>
  <si>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</si>
  <si>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</si>
  <si>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</si>
  <si>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</si>
  <si>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</si>
  <si>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</si>
  <si>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</si>
  <si>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</si>
  <si>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</si>
  <si>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</si>
  <si>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</si>
  <si>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</si>
  <si>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</si>
  <si>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</si>
  <si>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</si>
  <si>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</si>
  <si>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</si>
  <si>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</si>
  <si>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</si>
  <si>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</si>
  <si>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</si>
  <si>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</si>
  <si>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</si>
  <si>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</si>
  <si>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</si>
  <si>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</si>
  <si>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</si>
  <si>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</si>
  <si>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</si>
  <si>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</si>
  <si>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</si>
  <si>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</si>
  <si>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</si>
  <si>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</si>
  <si>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</si>
  <si>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</si>
  <si>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</si>
  <si>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</si>
  <si>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</si>
  <si>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</si>
  <si>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</si>
  <si>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</si>
  <si>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</si>
  <si>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</si>
  <si>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</si>
  <si>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</si>
  <si>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</si>
  <si>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</si>
  <si>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</si>
  <si>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</si>
  <si>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</si>
  <si>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</si>
  <si>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</si>
  <si>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</si>
  <si>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</si>
  <si>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</si>
  <si>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</si>
  <si>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</si>
  <si>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</si>
  <si>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</si>
  <si>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</si>
  <si>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</si>
  <si>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</si>
  <si>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</si>
  <si>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</si>
  <si>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</si>
  <si>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</si>
  <si>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</si>
  <si>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</si>
  <si>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</si>
  <si>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</si>
  <si>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</si>
  <si>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</si>
  <si>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</si>
  <si>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</si>
  <si>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</si>
  <si>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</si>
  <si>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</si>
  <si>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</si>
  <si>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</si>
  <si>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</si>
  <si>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</si>
  <si>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</si>
  <si>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</si>
  <si>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</si>
  <si>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</si>
  <si>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</si>
  <si>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</si>
  <si>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</si>
  <si>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</si>
  <si>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</si>
  <si>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</si>
  <si>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</si>
  <si>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</si>
  <si>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</si>
  <si>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</si>
  <si>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</si>
  <si>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</si>
  <si>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</si>
  <si>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</si>
  <si>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</si>
  <si>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</si>
  <si>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</si>
  <si>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</si>
  <si>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</si>
  <si>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</si>
  <si>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</si>
  <si>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</si>
  <si>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</si>
  <si>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</si>
  <si>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</si>
  <si>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</si>
  <si>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</si>
  <si>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</si>
  <si>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</si>
  <si>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</si>
  <si>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</si>
  <si>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</si>
  <si>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</si>
  <si>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</si>
  <si>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</si>
  <si>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</si>
  <si>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</si>
  <si>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</si>
  <si>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</si>
  <si>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</si>
  <si>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</si>
  <si>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</si>
  <si>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</si>
  <si>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</si>
  <si>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</si>
  <si>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</si>
  <si>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</si>
  <si>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</si>
  <si>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</si>
  <si>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</si>
  <si>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</si>
  <si>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</si>
  <si>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</si>
  <si>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</si>
  <si>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</si>
  <si>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</si>
  <si>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</si>
  <si>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</si>
  <si>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</si>
  <si>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</si>
  <si>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</si>
  <si>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</si>
  <si>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</si>
  <si>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</si>
  <si>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</si>
  <si>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</si>
  <si>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</si>
  <si>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</si>
  <si>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</si>
  <si>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</si>
  <si>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</si>
  <si>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</si>
  <si>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</si>
  <si>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</si>
  <si>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</si>
  <si>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</si>
  <si>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</si>
  <si>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</si>
  <si>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</si>
  <si>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</si>
  <si>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</si>
  <si>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</si>
  <si>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</si>
  <si>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</si>
  <si>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</si>
  <si>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</si>
  <si>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</si>
  <si>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</si>
  <si>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</si>
  <si>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</si>
  <si>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</si>
  <si>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</si>
  <si>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</si>
  <si>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</si>
  <si>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</si>
  <si>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</si>
  <si>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</si>
  <si>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</si>
  <si>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</si>
  <si>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</si>
  <si>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</si>
  <si>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</si>
  <si>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</si>
  <si>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</si>
  <si>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</si>
  <si>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</si>
  <si>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</si>
  <si>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</si>
  <si>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</si>
  <si>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</si>
  <si>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</si>
  <si>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</si>
  <si>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</si>
  <si>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</si>
  <si>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</si>
  <si>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</si>
  <si>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</si>
  <si>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</si>
  <si>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</si>
  <si>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</si>
  <si>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</si>
  <si>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</si>
  <si>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</si>
  <si>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</si>
  <si>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</si>
  <si>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</si>
  <si>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</si>
  <si>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</si>
  <si>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</si>
  <si>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</si>
  <si>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</si>
  <si>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</si>
  <si>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</si>
  <si>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</si>
  <si>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</si>
  <si>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</si>
  <si>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</si>
  <si>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</si>
  <si>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</si>
  <si>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</si>
  <si>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</si>
  <si>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</si>
  <si>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</si>
  <si>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</si>
  <si>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</si>
  <si>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</si>
  <si>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</si>
  <si>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</si>
  <si>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</si>
  <si>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</si>
  <si>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</si>
  <si>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</si>
  <si>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</si>
  <si>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</si>
  <si>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</si>
  <si>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</si>
  <si>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</si>
  <si>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</si>
  <si>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</si>
  <si>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</si>
  <si>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</si>
  <si>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</si>
  <si>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</si>
  <si>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</si>
  <si>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</si>
  <si>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</si>
  <si>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</si>
  <si>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</si>
  <si>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</si>
  <si>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</si>
  <si>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</si>
  <si>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</si>
  <si>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</si>
  <si>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</si>
  <si>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</si>
  <si>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</si>
  <si>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</si>
  <si>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</si>
  <si>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</si>
  <si>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</si>
  <si>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</si>
  <si>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</si>
  <si>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</si>
  <si>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</si>
  <si>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</si>
  <si>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</si>
  <si>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</si>
  <si>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</si>
  <si>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</si>
  <si>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</si>
  <si>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</si>
  <si>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</si>
  <si>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</si>
  <si>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</si>
  <si>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</si>
  <si>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</si>
  <si>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</si>
  <si>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</si>
  <si>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</si>
  <si>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</si>
  <si>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</si>
  <si>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</si>
  <si>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</si>
  <si>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</si>
  <si>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</si>
  <si>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</si>
  <si>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</si>
  <si>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</si>
  <si>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</si>
  <si>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</si>
  <si>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</si>
  <si>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</si>
  <si>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</si>
  <si>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</si>
  <si>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</si>
  <si>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</si>
  <si>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</si>
  <si>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</si>
  <si>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</si>
  <si>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</si>
  <si>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</si>
  <si>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</si>
  <si>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</si>
  <si>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</si>
  <si>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</si>
  <si>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</si>
  <si>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</si>
  <si>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</si>
  <si>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</si>
  <si>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</si>
  <si>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</si>
  <si>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</si>
  <si>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</si>
  <si>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</si>
  <si>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</si>
  <si>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</si>
  <si>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</si>
  <si>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</si>
  <si>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</si>
  <si>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</si>
  <si>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</si>
  <si>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</si>
  <si>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</si>
  <si>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</si>
  <si>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</si>
  <si>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</si>
  <si>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</si>
  <si>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</si>
  <si>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</si>
  <si>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</si>
  <si>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</si>
  <si>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</si>
  <si>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</si>
  <si>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</si>
  <si>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</si>
  <si>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</si>
  <si>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</si>
  <si>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</si>
  <si>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</si>
  <si>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</si>
  <si>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</si>
  <si>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</si>
  <si>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</si>
  <si>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</si>
  <si>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</si>
  <si>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</si>
  <si>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</si>
  <si>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</si>
  <si>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</si>
  <si>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</si>
  <si>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</si>
  <si>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</si>
  <si>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</si>
  <si>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</si>
  <si>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</si>
  <si>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</si>
  <si>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</si>
  <si>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</si>
  <si>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</si>
  <si>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</si>
  <si>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</si>
  <si>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</si>
  <si>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</si>
  <si>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</si>
  <si>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</si>
  <si>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</si>
  <si>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</si>
  <si>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</si>
  <si>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</si>
  <si>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</si>
  <si>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</si>
  <si>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</si>
  <si>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</si>
  <si>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</si>
  <si>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</si>
  <si>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</si>
  <si>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</si>
  <si>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</si>
  <si>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</si>
  <si>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</si>
  <si>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</si>
  <si>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</si>
  <si>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</si>
  <si>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</si>
  <si>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</si>
  <si>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</si>
  <si>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</si>
  <si>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</si>
  <si>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</si>
  <si>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</si>
  <si>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</si>
  <si>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</si>
  <si>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</si>
  <si>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</si>
  <si>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</si>
  <si>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</si>
  <si>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</si>
  <si>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</si>
  <si>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</si>
  <si>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</si>
  <si>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</si>
  <si>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</si>
  <si>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</si>
  <si>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</si>
  <si>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</si>
  <si>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</si>
  <si>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</si>
  <si>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</si>
  <si>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</si>
  <si>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</si>
  <si>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</si>
  <si>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</si>
  <si>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</si>
  <si>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</si>
  <si>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</si>
  <si>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</si>
  <si>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</si>
  <si>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</si>
  <si>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</si>
  <si>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</si>
  <si>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</si>
  <si>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</si>
  <si>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</si>
  <si>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</si>
  <si>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</si>
  <si>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</si>
  <si>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</si>
  <si>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</si>
  <si>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</si>
  <si>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</si>
  <si>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</si>
  <si>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</si>
  <si>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</si>
  <si>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</si>
  <si>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</si>
  <si>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</si>
  <si>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</si>
  <si>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</si>
  <si>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</si>
  <si>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</si>
  <si>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</si>
  <si>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</si>
  <si>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</si>
  <si>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</si>
  <si>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</si>
  <si>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</si>
  <si>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</si>
  <si>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</si>
  <si>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</si>
  <si>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</si>
  <si>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</si>
  <si>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</si>
  <si>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</si>
  <si>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</si>
  <si>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</si>
  <si>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</si>
  <si>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</si>
  <si>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</si>
  <si>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</si>
  <si>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</si>
  <si>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</si>
  <si>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</si>
  <si>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</si>
  <si>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</si>
  <si>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</si>
  <si>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</si>
  <si>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</si>
  <si>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</si>
  <si>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</si>
  <si>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</si>
  <si>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</si>
  <si>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</si>
  <si>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</si>
  <si>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</si>
  <si>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</si>
  <si>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</si>
  <si>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</si>
  <si>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</si>
  <si>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</si>
  <si>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</si>
  <si>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</si>
  <si>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</si>
  <si>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</si>
  <si>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</si>
  <si>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</si>
  <si>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</si>
  <si>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</si>
  <si>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</si>
  <si>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</si>
  <si>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</si>
  <si>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</si>
  <si>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</si>
  <si>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</si>
  <si>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</si>
  <si>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</si>
  <si>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</si>
  <si>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</si>
  <si>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</si>
  <si>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</si>
  <si>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</si>
  <si>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</si>
  <si>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</si>
  <si>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</si>
  <si>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</si>
  <si>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</si>
  <si>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</si>
  <si>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</si>
  <si>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</si>
  <si>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</si>
  <si>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</si>
  <si>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</si>
  <si>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</si>
  <si>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</si>
  <si>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</si>
  <si>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</si>
  <si>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</si>
  <si>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</si>
  <si>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</si>
  <si>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</si>
  <si>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</si>
  <si>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</si>
  <si>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</si>
  <si>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</si>
  <si>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</si>
  <si>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</si>
  <si>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</si>
  <si>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</si>
  <si>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</si>
  <si>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</si>
  <si>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</si>
  <si>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</si>
  <si>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</si>
  <si>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</si>
  <si>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</si>
  <si>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</si>
  <si>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</si>
  <si>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</si>
  <si>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</si>
  <si>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</si>
  <si>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</si>
  <si>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</si>
  <si>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</si>
  <si>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</si>
  <si>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</si>
  <si>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</si>
  <si>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</si>
  <si>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</si>
  <si>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</si>
  <si>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</si>
  <si>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</si>
  <si>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</si>
  <si>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</si>
  <si>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</si>
  <si>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</si>
  <si>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</si>
  <si>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</si>
  <si>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</si>
  <si>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</si>
  <si>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</si>
  <si>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</si>
  <si>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</si>
  <si>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</si>
  <si>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</si>
  <si>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</si>
  <si>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</si>
  <si>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</si>
  <si>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</si>
  <si>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</si>
  <si>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</si>
  <si>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</si>
  <si>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</si>
  <si>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</si>
  <si>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</si>
  <si>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</si>
  <si>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</si>
  <si>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</si>
  <si>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</si>
  <si>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</si>
  <si>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</si>
  <si>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</si>
  <si>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</si>
  <si>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</si>
  <si>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</si>
  <si>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</si>
  <si>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</si>
  <si>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</si>
  <si>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</si>
  <si>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</si>
  <si>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</si>
  <si>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</si>
  <si>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</si>
  <si>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</si>
  <si>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</si>
  <si>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</si>
  <si>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</si>
  <si>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</si>
  <si>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</si>
  <si>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</si>
  <si>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</si>
  <si>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</si>
  <si>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</si>
  <si>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</si>
  <si>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</si>
  <si>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</si>
  <si>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</si>
  <si>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</si>
  <si>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</si>
  <si>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</si>
  <si>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</si>
  <si>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</si>
  <si>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</si>
  <si>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</si>
  <si>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</si>
  <si>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</si>
  <si>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</si>
  <si>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</si>
  <si>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</si>
  <si>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</si>
  <si>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</si>
  <si>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</si>
  <si>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</si>
  <si>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</si>
  <si>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</si>
  <si>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</si>
  <si>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</si>
  <si>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</si>
  <si>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</si>
  <si>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</si>
  <si>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</si>
  <si>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</si>
  <si>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</si>
  <si>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</si>
  <si>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</si>
  <si>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</si>
  <si>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</si>
  <si>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</si>
  <si>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</si>
  <si>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</si>
  <si>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K2 Piston</t>
  </si>
  <si>
    <t>금성오토(광주)_260212_192340.xlsx</t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</si>
  <si>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</si>
  <si>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</si>
  <si>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</si>
  <si>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</si>
  <si>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</si>
  <si>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</si>
  <si>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</si>
  <si>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</si>
  <si>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현금처리</t>
  </si>
  <si>
    <t>송현</t>
  </si>
  <si>
    <t>대명</t>
  </si>
  <si>
    <t>정인호오토샵(김천)_260213_113438.xlsx</t>
  </si>
  <si>
    <t>10R80-0017-OEM</t>
  </si>
  <si>
    <t>10R80_Solenoid</t>
    <phoneticPr fontId="2" type="noConversion"/>
  </si>
  <si>
    <t>신일오토(부산)_260213_172304.xlsx</t>
  </si>
  <si>
    <t>정인호오토샵(김천)_260213_172346.xlsx</t>
  </si>
  <si>
    <t>대성오토(일산)_260213_172443.xlsx</t>
  </si>
  <si>
    <t>진홍오토(대구)_260213_172517.xlsx</t>
  </si>
  <si>
    <t>문환규</t>
  </si>
  <si>
    <t>DAS_AUTO(부산)</t>
    <phoneticPr fontId="2" type="noConversion"/>
  </si>
  <si>
    <t>0HK_TCU</t>
    <phoneticPr fontId="2" type="noConversion"/>
  </si>
  <si>
    <t>0HK927156B</t>
    <phoneticPr fontId="2" type="noConversion"/>
  </si>
  <si>
    <t>0CK_Filter</t>
    <phoneticPr fontId="2" type="noConversion"/>
  </si>
  <si>
    <t>0DN325421</t>
    <phoneticPr fontId="2" type="noConversion"/>
  </si>
  <si>
    <t>전주오토(전주)</t>
    <phoneticPr fontId="2" type="noConversion"/>
  </si>
  <si>
    <t>MPS6_Clone</t>
    <phoneticPr fontId="2" type="noConversion"/>
  </si>
  <si>
    <t>대륙오토(대구)</t>
    <phoneticPr fontId="2" type="noConversion"/>
  </si>
  <si>
    <t>카드결재</t>
    <phoneticPr fontId="2" type="noConversion"/>
  </si>
  <si>
    <t>0B5 클러치</t>
    <phoneticPr fontId="2" type="noConversion"/>
  </si>
  <si>
    <t>부가세발행</t>
    <phoneticPr fontId="2" type="noConversion"/>
  </si>
  <si>
    <t xml:space="preserve">서울 GLS 차량 </t>
  </si>
  <si>
    <t>미르오토(대구)_260214_140534.xlsx</t>
  </si>
  <si>
    <t>0B5 클러치</t>
  </si>
  <si>
    <t>0BH_Valvebody</t>
    <phoneticPr fontId="2" type="noConversion"/>
  </si>
  <si>
    <t>윤마스터</t>
    <phoneticPr fontId="2" type="noConversion"/>
  </si>
  <si>
    <t>전진불가</t>
    <phoneticPr fontId="2" type="noConversion"/>
  </si>
  <si>
    <t>현진미션(남대구)</t>
    <phoneticPr fontId="2" type="noConversion"/>
  </si>
  <si>
    <t>이시아오토(대구)_260219_192050.xlsx</t>
  </si>
  <si>
    <t>TFK-0601</t>
    <phoneticPr fontId="2" type="noConversion"/>
  </si>
  <si>
    <t>ATC35L_Repair_Kit</t>
  </si>
  <si>
    <t>매드모터스(광주)_260219_192148.xlsx</t>
  </si>
  <si>
    <t>미르오토(대구)_260219_192214.xlsx</t>
  </si>
  <si>
    <t>서승민(대구)_260219_192235.xlsx</t>
  </si>
  <si>
    <t>김해오토(김해)_260219_192417.xlsx</t>
  </si>
  <si>
    <t>TFK-1900</t>
    <phoneticPr fontId="2" type="noConversion"/>
  </si>
  <si>
    <t>스카이오토미션(천안)_260219_192452.xlsx</t>
  </si>
  <si>
    <t>진영오토(남양주)_260220_180325.xlsx</t>
  </si>
  <si>
    <t>경남오토미션(창원)_260220_180426.xlsx</t>
  </si>
  <si>
    <t>매드모터스(광주)_260220_180451.xlsx</t>
  </si>
  <si>
    <t>루모터스(신평점)_260220_180513.xlsx</t>
  </si>
  <si>
    <t>미르오토(대구)_260220_180622.xlsx</t>
  </si>
  <si>
    <t>대륙오토(대구)_260220_180650.xlsx</t>
  </si>
  <si>
    <t>엠모터스(구미)_260220_180733.xlsx</t>
  </si>
  <si>
    <t>STC모터스(통영)_260220_180806.xlsx</t>
  </si>
  <si>
    <t>농협 3520106511413</t>
    <phoneticPr fontId="2" type="noConversion"/>
  </si>
  <si>
    <t>한국오토(일산)_260221_120012.xlsx</t>
  </si>
  <si>
    <t>o</t>
    <phoneticPr fontId="2" type="noConversion"/>
  </si>
  <si>
    <t>진홍</t>
  </si>
  <si>
    <t>2026-02-23</t>
  </si>
  <si>
    <t>부산비엔비(부산)_260223_094208.xlsx</t>
  </si>
  <si>
    <t>진영오토(남양주)_260223_165836.xlsx</t>
  </si>
  <si>
    <t>SJ모터스(부산)_260223_165921.xlsx</t>
  </si>
  <si>
    <t>마이스터(대구)_260223_165957.xlsx</t>
  </si>
  <si>
    <t>현진미션(남대구)_260223_170019.xlsx</t>
  </si>
  <si>
    <t>혜광오토(부산)_260223_170043.xlsx</t>
  </si>
  <si>
    <t>은현자동차공업소(용인)_260223_170115.xlsx</t>
  </si>
  <si>
    <t>TFK-07011209111300</t>
    <phoneticPr fontId="2" type="noConversion"/>
  </si>
  <si>
    <t>김해오토(김해)_260223_170153.xlsx</t>
  </si>
  <si>
    <t>경남오토미션(창원)_260223_170239.xlsx</t>
  </si>
  <si>
    <t>현진미션(남대구)_260223_170308.xlsx</t>
  </si>
  <si>
    <t>대구 수성구 파동로 183</t>
    <phoneticPr fontId="2" type="noConversion"/>
  </si>
  <si>
    <t>010-5100-1818</t>
    <phoneticPr fontId="2" type="noConversion"/>
  </si>
  <si>
    <t>P07B700</t>
  </si>
  <si>
    <t>제일오토(대구)_260223_170340.xlsx</t>
  </si>
  <si>
    <t>제일오토(대구)_260223_170340.xlsx</t>
    <phoneticPr fontId="2" type="noConversion"/>
  </si>
  <si>
    <t>금성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</si>
</sst>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20" fontId="0" fillId="0" borderId="0" xfId="0" applyNumberFormat="1">
      <alignment vertical="center"/>
    </xf>
    <xf numFmtId="187" fontId="0" fillId="0" borderId="0" xfId="0" applyNumberFormat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4">
    <dxf>
      <fill>
        <patternFill>
          <bgColor rgb="FFFFC00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6080000</c:v>
                </c:pt>
                <c:pt idx="1">
                  <c:v>4400000</c:v>
                </c:pt>
                <c:pt idx="2">
                  <c:v>1870000</c:v>
                </c:pt>
                <c:pt idx="3">
                  <c:v>480000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2720000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2</c:v>
                      </c:pt>
                      <c:pt idx="2">
                        <c:v>18</c:v>
                      </c:pt>
                      <c:pt idx="3">
                        <c:v>41</c:v>
                      </c:pt>
                      <c:pt idx="4">
                        <c:v>12</c:v>
                      </c:pt>
                      <c:pt idx="5">
                        <c:v>42</c:v>
                      </c:pt>
                      <c:pt idx="6">
                        <c:v>44</c:v>
                      </c:pt>
                      <c:pt idx="7">
                        <c:v>8</c:v>
                      </c:pt>
                      <c:pt idx="8">
                        <c:v>49</c:v>
                      </c:pt>
                      <c:pt idx="9">
                        <c:v>49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D19" sqref="AD1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5111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46076</v>
      </c>
      <c r="U2" s="319"/>
    </row>
    <row r="3" spans="1:21" ht="24.95" customHeight="1" x14ac:dyDescent="0.3">
      <c r="A3" s="386" t="s">
        <v>1162</v>
      </c>
      <c r="B3" s="37" t="s">
        <v>59</v>
      </c>
      <c r="C3" s="389" t="s">
        <v>1325</v>
      </c>
      <c r="D3" s="390"/>
      <c r="E3" s="390"/>
      <c r="F3" s="390"/>
      <c r="G3" s="390"/>
      <c r="H3" s="390"/>
      <c r="I3" s="390"/>
      <c r="J3" s="391"/>
      <c r="K3" s="392" t="s">
        <v>1163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 x14ac:dyDescent="0.3">
      <c r="A5" s="387"/>
      <c r="B5" s="38" t="s">
        <v>10</v>
      </c>
      <c r="C5" s="401" t="s">
        <v>5127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 x14ac:dyDescent="0.3">
      <c r="A6" s="388"/>
      <c r="B6" s="38" t="s">
        <v>75</v>
      </c>
      <c r="C6" s="401" t="s">
        <v>5128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25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 x14ac:dyDescent="0.3">
      <c r="A8" s="427" t="s">
        <v>1213</v>
      </c>
      <c r="B8" s="428"/>
      <c r="C8" s="428"/>
      <c r="D8" s="428"/>
      <c r="E8" s="429"/>
      <c r="F8" s="430" t="s">
        <v>2152</v>
      </c>
      <c r="G8" s="431"/>
      <c r="H8" s="431"/>
      <c r="I8" s="432"/>
      <c r="J8" s="438">
        <v>1200000</v>
      </c>
      <c r="K8" s="438"/>
      <c r="L8" s="438"/>
      <c r="M8" s="438"/>
      <c r="N8" s="438"/>
      <c r="O8" s="439">
        <v>1</v>
      </c>
      <c r="P8" s="439"/>
      <c r="Q8" s="433">
        <v>120000</v>
      </c>
      <c r="R8" s="434"/>
      <c r="S8" s="435"/>
      <c r="T8" s="436">
        <v>1320000</v>
      </c>
      <c r="U8" s="437"/>
    </row>
    <row r="9" spans="1:21" ht="15.6" customHeight="1" x14ac:dyDescent="0.3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 x14ac:dyDescent="0.3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 x14ac:dyDescent="0.3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 x14ac:dyDescent="0.3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 x14ac:dyDescent="0.3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 x14ac:dyDescent="0.3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 x14ac:dyDescent="0.35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 x14ac:dyDescent="0.3">
      <c r="A16" s="336" t="s">
        <v>2307</v>
      </c>
      <c r="B16" s="337"/>
      <c r="C16" s="337"/>
      <c r="D16" s="337"/>
      <c r="E16" s="338"/>
      <c r="F16" s="345" t="s">
        <v>5129</v>
      </c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 x14ac:dyDescent="0.3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 x14ac:dyDescent="0.3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 x14ac:dyDescent="0.3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 x14ac:dyDescent="0.3">
      <c r="A20" s="320" t="s">
        <v>80</v>
      </c>
      <c r="B20" s="321"/>
      <c r="C20" s="321"/>
      <c r="D20" s="321"/>
      <c r="E20" s="321"/>
      <c r="F20" s="322">
        <v>0</v>
      </c>
      <c r="G20" s="322"/>
      <c r="H20" s="322"/>
      <c r="I20" s="323"/>
      <c r="J20" s="359">
        <f>SUM(J8:N19)</f>
        <v>1200000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120000</v>
      </c>
      <c r="R20" s="322"/>
      <c r="S20" s="323"/>
      <c r="T20" s="322">
        <f>SUM(T8:U15)</f>
        <v>1320000</v>
      </c>
      <c r="U20" s="363"/>
    </row>
    <row r="21" spans="1:21" ht="20.100000000000001" customHeight="1" thickBot="1" x14ac:dyDescent="0.35">
      <c r="A21" s="325" t="s">
        <v>90</v>
      </c>
      <c r="B21" s="326"/>
      <c r="C21" s="326"/>
      <c r="D21" s="326"/>
      <c r="E21" s="326"/>
      <c r="F21" s="327">
        <f>F20+T20</f>
        <v>1320000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제일오토(대구)</v>
      </c>
      <c r="R21" s="330"/>
      <c r="S21" s="330"/>
      <c r="T21" s="330"/>
      <c r="U21" s="382"/>
    </row>
    <row r="22" spans="1:21" ht="20.100000000000001" customHeight="1" x14ac:dyDescent="0.3">
      <c r="A22" s="309" t="s">
        <v>5131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1192</v>
      </c>
      <c r="R24" s="333"/>
      <c r="S24" s="334">
        <f>S1</f>
        <v>0</v>
      </c>
      <c r="T24" s="334"/>
      <c r="U24" s="335"/>
    </row>
    <row r="25" spans="1:21" x14ac:dyDescent="0.3">
      <c r="A25" s="311" t="s">
        <v>65</v>
      </c>
      <c r="B25" s="312"/>
      <c r="C25" s="313" t="str">
        <f>C2</f>
        <v>농협 3520106511413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46076</v>
      </c>
      <c r="U25" s="319"/>
    </row>
    <row r="26" spans="1:21" ht="24.95" customHeight="1" x14ac:dyDescent="0.3">
      <c r="A26" s="386" t="s">
        <v>1162</v>
      </c>
      <c r="B26" s="37" t="s">
        <v>59</v>
      </c>
      <c r="C26" s="389" t="str">
        <f>C3</f>
        <v>제일오토(대구)</v>
      </c>
      <c r="D26" s="390"/>
      <c r="E26" s="390"/>
      <c r="F26" s="390"/>
      <c r="G26" s="390"/>
      <c r="H26" s="390"/>
      <c r="I26" s="390"/>
      <c r="J26" s="391"/>
      <c r="K26" s="392" t="s">
        <v>1163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 x14ac:dyDescent="0.3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 x14ac:dyDescent="0.3">
      <c r="A28" s="387"/>
      <c r="B28" s="38" t="s">
        <v>10</v>
      </c>
      <c r="C28" s="401" t="str">
        <f>C5</f>
        <v>대구 수성구 파동로 183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 x14ac:dyDescent="0.3">
      <c r="A29" s="388"/>
      <c r="B29" s="38" t="s">
        <v>75</v>
      </c>
      <c r="C29" s="401" t="str">
        <f>C6</f>
        <v>010-5100-1818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 t="str">
        <f>T6</f>
        <v>대구</v>
      </c>
      <c r="U29" s="404"/>
    </row>
    <row r="30" spans="1:21" ht="15.6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 x14ac:dyDescent="0.3">
      <c r="A31" s="376" t="str">
        <f>A8</f>
        <v>VGSNAG3</v>
      </c>
      <c r="B31" s="377"/>
      <c r="C31" s="377"/>
      <c r="D31" s="377"/>
      <c r="E31" s="377"/>
      <c r="F31" s="377" t="str">
        <f>F8</f>
        <v>A7252709011-1</v>
      </c>
      <c r="G31" s="377"/>
      <c r="H31" s="377"/>
      <c r="I31" s="377"/>
      <c r="J31" s="381">
        <f>J8</f>
        <v>1200000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120000</v>
      </c>
      <c r="R31" s="378"/>
      <c r="S31" s="378"/>
      <c r="T31" s="379">
        <f>T8</f>
        <v>1320000</v>
      </c>
      <c r="U31" s="380"/>
    </row>
    <row r="32" spans="1:21" ht="15.6" customHeight="1" x14ac:dyDescent="0.3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 x14ac:dyDescent="0.3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 x14ac:dyDescent="0.3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 x14ac:dyDescent="0.3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 x14ac:dyDescent="0.3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 x14ac:dyDescent="0.3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 x14ac:dyDescent="0.35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 x14ac:dyDescent="0.3">
      <c r="A39" s="336" t="s">
        <v>2307</v>
      </c>
      <c r="B39" s="337"/>
      <c r="C39" s="337"/>
      <c r="D39" s="337"/>
      <c r="E39" s="338"/>
      <c r="F39" s="345" t="str">
        <f>F16</f>
        <v>P07B700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 x14ac:dyDescent="0.3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 x14ac:dyDescent="0.3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 x14ac:dyDescent="0.3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 x14ac:dyDescent="0.3">
      <c r="A43" s="320" t="s">
        <v>80</v>
      </c>
      <c r="B43" s="321"/>
      <c r="C43" s="321"/>
      <c r="D43" s="321"/>
      <c r="E43" s="321"/>
      <c r="F43" s="322">
        <f>F20</f>
        <v>0</v>
      </c>
      <c r="G43" s="322"/>
      <c r="H43" s="322"/>
      <c r="I43" s="323"/>
      <c r="J43" s="359">
        <f>J20</f>
        <v>1200000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120000</v>
      </c>
      <c r="R43" s="322"/>
      <c r="S43" s="322"/>
      <c r="T43" s="322">
        <f>T20</f>
        <v>1320000</v>
      </c>
      <c r="U43" s="363"/>
    </row>
    <row r="44" spans="1:21" ht="20.100000000000001" customHeight="1" thickBot="1" x14ac:dyDescent="0.35">
      <c r="A44" s="325" t="s">
        <v>90</v>
      </c>
      <c r="B44" s="326"/>
      <c r="C44" s="326"/>
      <c r="D44" s="326"/>
      <c r="E44" s="326"/>
      <c r="F44" s="327">
        <f>F21</f>
        <v>1320000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제일오토(대구)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5115</v>
      </c>
      <c r="C2" s="47" t="s">
        <v>1440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5" t="s">
        <v>49</v>
      </c>
      <c r="C4" s="446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3" t="s">
        <v>1549</v>
      </c>
      <c r="F6" s="453"/>
      <c r="G6" s="453"/>
      <c r="H6" s="453"/>
      <c r="I6" s="453"/>
      <c r="J6" s="453"/>
      <c r="K6" s="453"/>
    </row>
    <row r="7" spans="5:11" x14ac:dyDescent="0.3"/>
    <row r="8" spans="5:11" x14ac:dyDescent="0.3"/>
    <row r="9" spans="5:11" x14ac:dyDescent="0.3">
      <c r="G9" s="450"/>
      <c r="H9" s="450"/>
      <c r="I9" s="450"/>
      <c r="J9" s="450"/>
    </row>
    <row r="10" spans="5:11" ht="33" customHeight="1" x14ac:dyDescent="0.3">
      <c r="F10" s="117"/>
      <c r="G10" s="451"/>
      <c r="H10" s="452"/>
      <c r="I10" s="452"/>
      <c r="J10" s="452"/>
    </row>
    <row r="11" spans="5:11" x14ac:dyDescent="0.3"/>
    <row r="12" spans="5:11" ht="32.25" customHeight="1" x14ac:dyDescent="0.3">
      <c r="F12" s="118"/>
      <c r="G12" s="451" t="s">
        <v>1550</v>
      </c>
      <c r="H12" s="452"/>
      <c r="I12" s="452"/>
      <c r="J12" s="452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96"/>
  <sheetViews>
    <sheetView workbookViewId="0">
      <pane xSplit="1" ySplit="1" topLeftCell="B3060" activePane="bottomRight" state="frozen"/>
      <selection activeCell="N26" sqref="N26"/>
      <selection pane="topRight" activeCell="N26" sqref="N26"/>
      <selection pane="bottomLeft" activeCell="N26" sqref="N26"/>
      <selection pane="bottomRight" activeCell="B3077" sqref="B307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3098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4560</v>
      </c>
    </row>
    <row r="2140" spans="1:14" x14ac:dyDescent="0.3">
      <c r="A2140" s="58">
        <v>2140</v>
      </c>
      <c r="B2140" s="264">
        <v>45964</v>
      </c>
      <c r="C2140" s="292" t="s">
        <v>4715</v>
      </c>
      <c r="D2140" s="295" t="s">
        <v>4073</v>
      </c>
      <c r="E2140" s="292" t="s">
        <v>4718</v>
      </c>
      <c r="F2140" s="269" t="s">
        <v>4719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4560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4560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4560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4560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4560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4560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4560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4560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4560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4560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4560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4560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4560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4560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4560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4560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4560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4560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4560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4560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4560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4560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4560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4560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4560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4560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4560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4560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4560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4560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4560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4560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4560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4560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4560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4560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4560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4560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4560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4560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4560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4560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4560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4560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4560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4560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4560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4560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4560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4560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4560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4560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4560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4560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4560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4560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4560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4560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4560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4560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4560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4560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4560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4560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4560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4560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4560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4560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4560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4560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4560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4560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4560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4560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4560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4560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4560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4560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4560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4560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4560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4560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4560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4560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4560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4560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4560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4560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4560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4560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4560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4560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4560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4560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4560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4560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4560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4560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4560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4560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4560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4560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4560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4560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4560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4560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4560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4560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4427</v>
      </c>
      <c r="E2313" s="292" t="s">
        <v>4428</v>
      </c>
      <c r="F2313" s="269" t="s">
        <v>4429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4560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4560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4560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4560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4560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4560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4560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4560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4560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4560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4560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4560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4560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4560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4560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4560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4572</v>
      </c>
    </row>
    <row r="2343" spans="1:14" x14ac:dyDescent="0.3">
      <c r="A2343" s="58">
        <v>2343</v>
      </c>
      <c r="B2343" s="264">
        <v>45985</v>
      </c>
      <c r="C2343" s="292" t="s">
        <v>4427</v>
      </c>
      <c r="E2343" s="292" t="s">
        <v>4430</v>
      </c>
      <c r="F2343" s="269" t="s">
        <v>4431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4432</v>
      </c>
      <c r="N2343" t="s">
        <v>4560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4560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4560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4572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4560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4560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4560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4560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4413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4560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4572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4572</v>
      </c>
    </row>
    <row r="2361" spans="1:14" x14ac:dyDescent="0.3">
      <c r="A2361" s="58">
        <v>2361</v>
      </c>
      <c r="B2361" s="264">
        <v>45986</v>
      </c>
      <c r="C2361" s="292" t="s">
        <v>4420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4572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4572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4420</v>
      </c>
      <c r="E2365" s="292" t="s">
        <v>4425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4572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4572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4572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4572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4572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4572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4439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4444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4572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4572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4572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4572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4572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4572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4572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4572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4572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4572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4572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4572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4572</v>
      </c>
    </row>
    <row r="2390" spans="1:14" x14ac:dyDescent="0.3">
      <c r="A2390" s="58">
        <v>2390</v>
      </c>
      <c r="B2390" s="264">
        <v>45988</v>
      </c>
      <c r="C2390" s="292" t="s">
        <v>4444</v>
      </c>
      <c r="E2390" s="292" t="s">
        <v>4455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4572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4572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4572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4572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4572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4572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4572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4459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4572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4572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4572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4413</v>
      </c>
      <c r="E2408" s="292" t="s">
        <v>4464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4466</v>
      </c>
      <c r="N2409" t="s">
        <v>4560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4736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4736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4736</v>
      </c>
    </row>
    <row r="2416" spans="1:14" x14ac:dyDescent="0.3">
      <c r="A2416" s="58">
        <v>2416</v>
      </c>
      <c r="B2416" s="264">
        <v>45992</v>
      </c>
      <c r="C2416" s="292" t="s">
        <v>4468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4736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4468</v>
      </c>
      <c r="E2421" s="292" t="s">
        <v>4474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4476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4736</v>
      </c>
    </row>
    <row r="2426" spans="1:14" x14ac:dyDescent="0.3">
      <c r="A2426" s="58">
        <v>2426</v>
      </c>
      <c r="B2426" s="264">
        <v>45993</v>
      </c>
      <c r="C2426" s="292" t="s">
        <v>4494</v>
      </c>
      <c r="E2426" s="292" t="s">
        <v>4495</v>
      </c>
      <c r="F2426" s="269" t="s">
        <v>4496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4736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4736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4736</v>
      </c>
    </row>
    <row r="2429" spans="1:14" x14ac:dyDescent="0.3">
      <c r="A2429" s="58">
        <v>2429</v>
      </c>
      <c r="B2429" s="264">
        <v>45993</v>
      </c>
      <c r="C2429" s="292" t="s">
        <v>4476</v>
      </c>
      <c r="E2429" s="292" t="s">
        <v>4482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4736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4736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4736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4736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4736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4736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4736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4736</v>
      </c>
    </row>
    <row r="2438" spans="1:14" x14ac:dyDescent="0.3">
      <c r="A2438" s="58">
        <v>2438</v>
      </c>
      <c r="B2438" s="264">
        <v>45994</v>
      </c>
      <c r="C2438" s="292" t="s">
        <v>4715</v>
      </c>
      <c r="D2438" s="295" t="s">
        <v>4073</v>
      </c>
      <c r="E2438" s="292" t="s">
        <v>4716</v>
      </c>
      <c r="F2438" s="269" t="s">
        <v>4717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4736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4736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4736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4493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4736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4736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4736</v>
      </c>
    </row>
    <row r="2448" spans="1:14" x14ac:dyDescent="0.3">
      <c r="A2448" s="58">
        <v>2448</v>
      </c>
      <c r="B2448" s="264">
        <v>45995</v>
      </c>
      <c r="C2448" s="292" t="s">
        <v>4497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4736</v>
      </c>
    </row>
    <row r="2449" spans="1:14" x14ac:dyDescent="0.3">
      <c r="A2449" s="58">
        <v>2449</v>
      </c>
      <c r="B2449" s="264">
        <v>45995</v>
      </c>
      <c r="C2449" s="292" t="s">
        <v>4497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4503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4506</v>
      </c>
      <c r="G2452" s="265">
        <v>600000</v>
      </c>
      <c r="H2452" s="269">
        <v>1</v>
      </c>
      <c r="K2452" s="265">
        <v>600000</v>
      </c>
      <c r="N2452" t="s">
        <v>4736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4736</v>
      </c>
    </row>
    <row r="2454" spans="1:14" x14ac:dyDescent="0.3">
      <c r="A2454" s="58">
        <v>2454</v>
      </c>
      <c r="B2454" s="264">
        <v>45996</v>
      </c>
      <c r="C2454" s="292" t="s">
        <v>4558</v>
      </c>
      <c r="E2454" s="292" t="s">
        <v>4559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4736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4440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4736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4514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4736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4736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4736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4736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4521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4522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4736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4736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4736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4736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4736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4736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4736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4736</v>
      </c>
    </row>
    <row r="2477" spans="1:14" x14ac:dyDescent="0.3">
      <c r="A2477" s="58">
        <v>2477</v>
      </c>
      <c r="B2477" s="264">
        <v>46000</v>
      </c>
      <c r="C2477" s="292" t="s">
        <v>4554</v>
      </c>
      <c r="E2477" s="292" t="s">
        <v>4555</v>
      </c>
      <c r="F2477" s="269" t="s">
        <v>4556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4736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4736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4736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4521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4736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4736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4736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4736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4736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4736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4736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4736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4546</v>
      </c>
      <c r="F2499" s="269" t="s">
        <v>4545</v>
      </c>
      <c r="G2499" s="265">
        <v>850000</v>
      </c>
      <c r="H2499" s="269">
        <v>1</v>
      </c>
      <c r="K2499" s="265">
        <v>850000</v>
      </c>
      <c r="N2499" t="s">
        <v>4736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4736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4549</v>
      </c>
      <c r="N2501" t="s">
        <v>4736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4552</v>
      </c>
      <c r="N2504" t="s">
        <v>4736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4736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4563</v>
      </c>
      <c r="F2509" s="269" t="s">
        <v>4562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4736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4736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4736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4736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4736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4736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4736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4736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4736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4576</v>
      </c>
      <c r="G2521" s="265">
        <v>850000</v>
      </c>
      <c r="H2521" s="269">
        <v>1</v>
      </c>
      <c r="K2521" s="265">
        <v>850000</v>
      </c>
      <c r="N2521" t="s">
        <v>4736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4583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4584</v>
      </c>
      <c r="G2524" s="265">
        <v>250000</v>
      </c>
      <c r="H2524" s="269">
        <v>1</v>
      </c>
      <c r="K2524" s="265">
        <v>250000</v>
      </c>
      <c r="N2524" t="s">
        <v>4736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4736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4736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4736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4736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4736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4736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4736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4736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4736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4736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4736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4736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4736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4736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4736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4736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4596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4736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4736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4736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4602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4736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4603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4736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4736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4736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4736</v>
      </c>
    </row>
    <row r="2553" spans="1:14" x14ac:dyDescent="0.3">
      <c r="A2553" s="58">
        <v>2553</v>
      </c>
      <c r="B2553" s="264">
        <v>46008</v>
      </c>
      <c r="C2553" s="292" t="s">
        <v>4624</v>
      </c>
      <c r="D2553" s="295" t="s">
        <v>4073</v>
      </c>
      <c r="E2553" s="292" t="s">
        <v>4625</v>
      </c>
      <c r="F2553" s="269" t="s">
        <v>4626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4736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4736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4736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4736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4736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4736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4611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4612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4613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4736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4736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4736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4736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4736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4736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4736</v>
      </c>
    </row>
    <row r="2569" spans="1:14" x14ac:dyDescent="0.3">
      <c r="A2569" s="58">
        <v>2569</v>
      </c>
      <c r="B2569" s="264">
        <v>46009</v>
      </c>
      <c r="C2569" s="292" t="s">
        <v>4613</v>
      </c>
      <c r="E2569" s="292" t="s">
        <v>4622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4629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4736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4736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4736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4736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4736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4639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4641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4736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4736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4736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4645</v>
      </c>
      <c r="F2588" s="269" t="s">
        <v>4644</v>
      </c>
      <c r="G2588" s="265">
        <v>22000</v>
      </c>
      <c r="H2588" s="269">
        <v>1</v>
      </c>
      <c r="K2588" s="265">
        <v>22000</v>
      </c>
      <c r="N2588" t="s">
        <v>4736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4961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4736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4736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4736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4647</v>
      </c>
      <c r="G2592" s="265">
        <v>10000</v>
      </c>
      <c r="H2592" s="269">
        <v>2</v>
      </c>
      <c r="K2592" s="265">
        <v>20000</v>
      </c>
      <c r="N2592" t="s">
        <v>4736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4736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4736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4736</v>
      </c>
    </row>
    <row r="2596" spans="1:14" x14ac:dyDescent="0.3">
      <c r="A2596" s="58">
        <v>2596</v>
      </c>
      <c r="B2596" s="264">
        <v>46013</v>
      </c>
      <c r="C2596" s="292" t="s">
        <v>4613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4736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4736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4653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4736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4736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4736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4736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4659</v>
      </c>
      <c r="F2607" s="269" t="s">
        <v>4658</v>
      </c>
      <c r="G2607" s="265">
        <v>600000</v>
      </c>
      <c r="H2607" s="269">
        <v>1</v>
      </c>
      <c r="K2607" s="265">
        <v>600000</v>
      </c>
      <c r="N2607" t="s">
        <v>4736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4736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4736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4736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4736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4668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4613</v>
      </c>
      <c r="E2613" s="292" t="s">
        <v>4669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4670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4671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4672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4736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4736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4736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4736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4677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4583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4678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4679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4521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4736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4736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4736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4683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4736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4736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4686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4687</v>
      </c>
      <c r="N2634" t="s">
        <v>4736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4736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4689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4690</v>
      </c>
      <c r="N2636" t="s">
        <v>4736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4691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4736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4736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4736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4694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4695</v>
      </c>
      <c r="N2640" t="s">
        <v>4736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4697</v>
      </c>
      <c r="N2641" t="s">
        <v>4736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4736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4960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4736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4736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4736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4704</v>
      </c>
      <c r="N2650" t="s">
        <v>4736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4706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4439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4707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4708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4709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4710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4711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4713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4714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4440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4467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4720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4990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4990</v>
      </c>
    </row>
    <row r="2670" spans="1:14" x14ac:dyDescent="0.3">
      <c r="A2670" s="58">
        <v>2670</v>
      </c>
      <c r="B2670" s="264">
        <v>46024</v>
      </c>
      <c r="C2670" s="292" t="s">
        <v>4723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4990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4990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4990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4990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4990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4990</v>
      </c>
    </row>
    <row r="2676" spans="1:14" x14ac:dyDescent="0.3">
      <c r="A2676" s="58">
        <v>2676</v>
      </c>
      <c r="B2676" s="264">
        <v>46024</v>
      </c>
      <c r="C2676" s="292" t="s">
        <v>4750</v>
      </c>
      <c r="E2676" s="292" t="s">
        <v>4751</v>
      </c>
      <c r="F2676" s="269" t="s">
        <v>4752</v>
      </c>
      <c r="G2676" s="265">
        <v>950000</v>
      </c>
      <c r="H2676" s="269">
        <v>1</v>
      </c>
      <c r="K2676" s="265">
        <v>950000</v>
      </c>
      <c r="N2676" t="s">
        <v>4990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4990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4990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4990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4990</v>
      </c>
    </row>
    <row r="2681" spans="1:14" x14ac:dyDescent="0.3">
      <c r="A2681" s="58">
        <v>2681</v>
      </c>
      <c r="B2681" s="264">
        <v>46024</v>
      </c>
      <c r="C2681" s="292" t="s">
        <v>4720</v>
      </c>
      <c r="E2681" s="292" t="s">
        <v>4733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4723</v>
      </c>
      <c r="E2682" s="292" t="s">
        <v>4734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5081</v>
      </c>
      <c r="E2683" s="292" t="s">
        <v>5082</v>
      </c>
      <c r="G2683" s="265">
        <v>150000</v>
      </c>
      <c r="H2683" s="269">
        <v>1</v>
      </c>
      <c r="K2683" s="265">
        <v>150000</v>
      </c>
      <c r="N2683" t="s">
        <v>4990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4745</v>
      </c>
      <c r="E2685" s="292" t="s">
        <v>4746</v>
      </c>
      <c r="F2685" s="269" t="s">
        <v>4747</v>
      </c>
      <c r="G2685" s="265">
        <v>1200000</v>
      </c>
      <c r="H2685" s="269">
        <v>1</v>
      </c>
      <c r="K2685" s="265">
        <v>1200000</v>
      </c>
      <c r="N2685" t="s">
        <v>4990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4990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4990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4990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4741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4990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4990</v>
      </c>
    </row>
    <row r="2691" spans="1:14" x14ac:dyDescent="0.3">
      <c r="A2691" s="58">
        <v>2691</v>
      </c>
      <c r="B2691" s="264">
        <v>46027</v>
      </c>
      <c r="C2691" s="292" t="s">
        <v>4979</v>
      </c>
      <c r="E2691" s="292" t="s">
        <v>4980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4990</v>
      </c>
    </row>
    <row r="2692" spans="1:14" x14ac:dyDescent="0.3">
      <c r="A2692" s="58">
        <v>2692</v>
      </c>
      <c r="B2692" s="264">
        <v>46027</v>
      </c>
      <c r="C2692" s="292" t="s">
        <v>4979</v>
      </c>
      <c r="E2692" s="292" t="s">
        <v>4981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4990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4748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4749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4753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4990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4990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4990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4990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4990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4760</v>
      </c>
      <c r="F2704" s="269" t="s">
        <v>4759</v>
      </c>
      <c r="G2704" s="265">
        <v>1400000</v>
      </c>
      <c r="H2704" s="269">
        <v>1</v>
      </c>
      <c r="K2704" s="265">
        <v>1400000</v>
      </c>
      <c r="N2704" t="s">
        <v>4990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4990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4990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4532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4763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4613</v>
      </c>
      <c r="E2710" s="292" t="s">
        <v>4160</v>
      </c>
      <c r="F2710" s="269" t="s">
        <v>4765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4990</v>
      </c>
    </row>
    <row r="2711" spans="1:14" x14ac:dyDescent="0.3">
      <c r="A2711" s="58">
        <v>2711</v>
      </c>
      <c r="B2711" s="264">
        <v>46029</v>
      </c>
      <c r="C2711" s="292" t="s">
        <v>4613</v>
      </c>
      <c r="E2711" s="292" t="s">
        <v>4766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4990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4990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4825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4770</v>
      </c>
      <c r="G2717" s="265">
        <v>1550000</v>
      </c>
      <c r="H2717" s="269">
        <v>1</v>
      </c>
      <c r="K2717" s="265">
        <v>1550000</v>
      </c>
      <c r="N2717" t="s">
        <v>4990</v>
      </c>
    </row>
    <row r="2718" spans="1:14" x14ac:dyDescent="0.3">
      <c r="A2718" s="58">
        <v>2718</v>
      </c>
      <c r="B2718" s="264">
        <v>46029</v>
      </c>
      <c r="C2718" s="292" t="s">
        <v>4613</v>
      </c>
      <c r="E2718" s="292" t="s">
        <v>4772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4776</v>
      </c>
      <c r="L2720" s="265">
        <v>-300000</v>
      </c>
      <c r="N2720" t="s">
        <v>4990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4990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4990</v>
      </c>
    </row>
    <row r="2723" spans="1:14" x14ac:dyDescent="0.3">
      <c r="A2723" s="58">
        <v>2723</v>
      </c>
      <c r="B2723" s="264">
        <v>46030</v>
      </c>
      <c r="C2723" s="292" t="s">
        <v>4788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4990</v>
      </c>
    </row>
    <row r="2724" spans="1:14" x14ac:dyDescent="0.3">
      <c r="A2724" s="58">
        <v>2724</v>
      </c>
      <c r="B2724" s="264">
        <v>46030</v>
      </c>
      <c r="C2724" s="292" t="s">
        <v>4788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4990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4990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4990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4990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4990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4990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4780</v>
      </c>
      <c r="G2730" s="265">
        <v>10000</v>
      </c>
      <c r="H2730" s="269">
        <v>3</v>
      </c>
      <c r="K2730" s="265">
        <v>30000</v>
      </c>
      <c r="N2730" t="s">
        <v>4990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4990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4783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4786</v>
      </c>
      <c r="E2735" s="292" t="s">
        <v>4789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4791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4990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4794</v>
      </c>
      <c r="F2738" s="269" t="s">
        <v>4793</v>
      </c>
      <c r="G2738" s="265">
        <v>1000000</v>
      </c>
      <c r="H2738" s="269">
        <v>1</v>
      </c>
      <c r="K2738" s="265">
        <v>1000000</v>
      </c>
      <c r="N2738" t="s">
        <v>4990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4825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4990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4990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4865</v>
      </c>
      <c r="D2742" s="295" t="s">
        <v>4073</v>
      </c>
      <c r="E2742" s="292" t="s">
        <v>4866</v>
      </c>
      <c r="F2742" s="269" t="s">
        <v>4867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4990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4990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4990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4990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4990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4763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4806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4990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4825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4990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4990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4602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4990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4603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4990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4990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4990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4990</v>
      </c>
    </row>
    <row r="2761" spans="1:14" x14ac:dyDescent="0.3">
      <c r="A2761" s="58">
        <v>2761</v>
      </c>
      <c r="B2761" s="264">
        <v>46034</v>
      </c>
      <c r="C2761" s="292" t="s">
        <v>4801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4990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4990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4990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4689</v>
      </c>
      <c r="G2766" s="265">
        <v>1000000</v>
      </c>
      <c r="H2766" s="269">
        <v>1</v>
      </c>
      <c r="K2766" s="265">
        <v>1000000</v>
      </c>
      <c r="N2766" t="s">
        <v>4990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4990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4990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4821</v>
      </c>
      <c r="L2769" s="265">
        <v>-500000</v>
      </c>
      <c r="N2769" t="s">
        <v>4990</v>
      </c>
    </row>
    <row r="2770" spans="1:14" x14ac:dyDescent="0.3">
      <c r="A2770" s="58">
        <v>2770</v>
      </c>
      <c r="B2770" s="264">
        <v>46035</v>
      </c>
      <c r="C2770" s="292" t="s">
        <v>4843</v>
      </c>
      <c r="E2770" s="292" t="s">
        <v>4844</v>
      </c>
      <c r="F2770" s="269" t="s">
        <v>4845</v>
      </c>
      <c r="G2770" s="265">
        <v>900000</v>
      </c>
      <c r="H2770" s="269">
        <v>1</v>
      </c>
      <c r="K2770" s="265">
        <v>900000</v>
      </c>
      <c r="N2770" t="s">
        <v>4990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4990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4823</v>
      </c>
      <c r="G2772" s="265">
        <v>220000</v>
      </c>
      <c r="H2772" s="269">
        <v>1</v>
      </c>
      <c r="K2772" s="265">
        <v>220000</v>
      </c>
      <c r="N2772" t="s">
        <v>4990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4990</v>
      </c>
    </row>
    <row r="2776" spans="1:14" x14ac:dyDescent="0.3">
      <c r="A2776" s="58">
        <v>2776</v>
      </c>
      <c r="B2776" s="264">
        <v>46036</v>
      </c>
      <c r="C2776" s="292" t="s">
        <v>4801</v>
      </c>
      <c r="E2776" s="292" t="s">
        <v>4827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4828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4990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4990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4832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4990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4834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4960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4848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4990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4990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4990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4990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4734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4990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4990</v>
      </c>
    </row>
    <row r="2797" spans="1:14" x14ac:dyDescent="0.3">
      <c r="A2797" s="58">
        <v>2797</v>
      </c>
      <c r="B2797" s="264">
        <v>46038</v>
      </c>
      <c r="C2797" s="292" t="s">
        <v>4868</v>
      </c>
      <c r="D2797" s="295" t="s">
        <v>4073</v>
      </c>
      <c r="E2797" s="292" t="s">
        <v>4869</v>
      </c>
      <c r="F2797" s="270">
        <v>1094302044</v>
      </c>
      <c r="H2797" s="269">
        <v>1</v>
      </c>
      <c r="N2797" t="s">
        <v>4990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4990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4990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4990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4990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4857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4859</v>
      </c>
      <c r="N2803" t="s">
        <v>4990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4668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4990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4990</v>
      </c>
    </row>
    <row r="2807" spans="1:14" x14ac:dyDescent="0.3">
      <c r="A2807" s="58">
        <v>2807</v>
      </c>
      <c r="B2807" s="264">
        <v>46041</v>
      </c>
      <c r="C2807" s="292" t="s">
        <v>4979</v>
      </c>
      <c r="E2807" s="292" t="s">
        <v>4982</v>
      </c>
      <c r="F2807" s="269" t="s">
        <v>4983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4990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4493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4671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4990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4990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4990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4990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4990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4990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4990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4880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4881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4990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4883</v>
      </c>
      <c r="F2822" s="269" t="s">
        <v>4891</v>
      </c>
      <c r="G2822" s="265">
        <v>1200000</v>
      </c>
      <c r="H2822" s="269">
        <v>1</v>
      </c>
      <c r="K2822" s="265">
        <v>1200000</v>
      </c>
      <c r="M2822" s="292" t="s">
        <v>4884</v>
      </c>
      <c r="N2822" t="s">
        <v>4990</v>
      </c>
    </row>
    <row r="2823" spans="1:14" x14ac:dyDescent="0.3">
      <c r="A2823" s="58">
        <v>2823</v>
      </c>
      <c r="B2823" s="264">
        <v>46043</v>
      </c>
      <c r="C2823" s="292" t="s">
        <v>4468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4887</v>
      </c>
      <c r="N2823" t="s">
        <v>4990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4990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4990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4990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4990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4990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4960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4990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4990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4990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4990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4990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4990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4990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4990</v>
      </c>
    </row>
    <row r="2837" spans="1:14" x14ac:dyDescent="0.3">
      <c r="A2837" s="58">
        <v>2837</v>
      </c>
      <c r="B2837" s="264">
        <v>46045</v>
      </c>
      <c r="C2837" s="292" t="s">
        <v>4895</v>
      </c>
      <c r="E2837" s="292" t="s">
        <v>4960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4990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4770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4902</v>
      </c>
      <c r="N2838" t="s">
        <v>4990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4904</v>
      </c>
      <c r="N2839" t="s">
        <v>4990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4990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4990</v>
      </c>
    </row>
    <row r="2842" spans="1:14" x14ac:dyDescent="0.3">
      <c r="A2842" s="58">
        <v>2842</v>
      </c>
      <c r="B2842" s="264">
        <v>46045</v>
      </c>
      <c r="C2842" s="292" t="s">
        <v>4906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4990</v>
      </c>
    </row>
    <row r="2843" spans="1:14" x14ac:dyDescent="0.3">
      <c r="A2843" s="58">
        <v>2843</v>
      </c>
      <c r="B2843" s="264">
        <v>46045</v>
      </c>
      <c r="C2843" s="292" t="s">
        <v>4906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4990</v>
      </c>
    </row>
    <row r="2844" spans="1:14" x14ac:dyDescent="0.3">
      <c r="A2844" s="58">
        <v>2844</v>
      </c>
      <c r="B2844" s="264">
        <v>46045</v>
      </c>
      <c r="C2844" s="292" t="s">
        <v>4895</v>
      </c>
      <c r="E2844" s="292" t="s">
        <v>4908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4783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4909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4910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4911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4912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4468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4990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4990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4463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4990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4990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4990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4990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4990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4990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4990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4990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4920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4990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4990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4924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4522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4925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4926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4990</v>
      </c>
    </row>
    <row r="2874" spans="1:14" x14ac:dyDescent="0.3">
      <c r="A2874" s="58">
        <v>2874</v>
      </c>
      <c r="B2874" s="264">
        <v>46049</v>
      </c>
      <c r="C2874" s="292" t="s">
        <v>4926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4990</v>
      </c>
    </row>
    <row r="2875" spans="1:14" x14ac:dyDescent="0.3">
      <c r="A2875" s="58">
        <v>2875</v>
      </c>
      <c r="B2875" s="264">
        <v>46049</v>
      </c>
      <c r="C2875" s="292" t="s">
        <v>4926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4990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4760</v>
      </c>
      <c r="F2876" s="269" t="s">
        <v>4759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4990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4930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4990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4990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4990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4960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4990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4990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4990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4990</v>
      </c>
    </row>
    <row r="2884" spans="1:14" x14ac:dyDescent="0.3">
      <c r="A2884" s="58">
        <v>2884</v>
      </c>
      <c r="B2884" s="264">
        <v>46049</v>
      </c>
      <c r="C2884" s="292" t="s">
        <v>4926</v>
      </c>
      <c r="E2884" s="292" t="s">
        <v>4936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4937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4906</v>
      </c>
      <c r="E2886" s="292" t="s">
        <v>4939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4990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4990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4990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4990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4832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4990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4990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4763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4946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4948</v>
      </c>
      <c r="N2900" t="s">
        <v>4990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4962</v>
      </c>
      <c r="G2901" s="265">
        <v>1500000</v>
      </c>
      <c r="H2901" s="269">
        <v>1</v>
      </c>
      <c r="K2901" s="265">
        <v>1500000</v>
      </c>
      <c r="N2901" t="s">
        <v>4990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4760</v>
      </c>
      <c r="F2902" s="269" t="s">
        <v>4759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4990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4990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4990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4990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4990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4953</v>
      </c>
      <c r="G2907" s="265">
        <v>12000</v>
      </c>
      <c r="H2907" s="269">
        <v>1</v>
      </c>
      <c r="K2907" s="265">
        <v>12000</v>
      </c>
      <c r="N2907" t="s">
        <v>4990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4956</v>
      </c>
      <c r="F2908" s="269" t="s">
        <v>4955</v>
      </c>
      <c r="G2908" s="265">
        <v>400000</v>
      </c>
      <c r="H2908" s="269">
        <v>1</v>
      </c>
      <c r="K2908" s="265">
        <v>400000</v>
      </c>
      <c r="N2908" t="s">
        <v>4990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4958</v>
      </c>
      <c r="F2909" s="269" t="s">
        <v>4957</v>
      </c>
      <c r="G2909" s="265">
        <v>400000</v>
      </c>
      <c r="H2909" s="269">
        <v>1</v>
      </c>
      <c r="K2909" s="265">
        <v>400000</v>
      </c>
      <c r="N2909" t="s">
        <v>4990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4964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4966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4683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4967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4968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4984</v>
      </c>
      <c r="E2917" s="292" t="s">
        <v>4985</v>
      </c>
      <c r="F2917" s="269" t="s">
        <v>4986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4987</v>
      </c>
      <c r="N2917" t="s">
        <v>4990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4467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4970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4842</v>
      </c>
      <c r="F2932" s="269" t="s">
        <v>4976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4988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4991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4992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4998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4999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5005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5007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5009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4551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5012</v>
      </c>
      <c r="E2963" s="292" t="s">
        <v>5016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5012</v>
      </c>
      <c r="E2964" s="292" t="s">
        <v>5018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4842</v>
      </c>
      <c r="F2966" s="269" t="s">
        <v>4976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5021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5022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5024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5076</v>
      </c>
      <c r="E2983" s="292" t="s">
        <v>5079</v>
      </c>
      <c r="F2983" s="269" t="s">
        <v>5080</v>
      </c>
      <c r="G2983" s="265">
        <v>50000</v>
      </c>
      <c r="H2983" s="269">
        <v>1</v>
      </c>
      <c r="J2983" s="266">
        <v>5000</v>
      </c>
      <c r="K2983" s="265">
        <v>55000</v>
      </c>
    </row>
    <row r="2984" spans="1:11" x14ac:dyDescent="0.3">
      <c r="A2984" s="58">
        <v>2984</v>
      </c>
      <c r="B2984" s="264">
        <v>46062</v>
      </c>
      <c r="C2984" s="292" t="s">
        <v>5076</v>
      </c>
      <c r="E2984" s="292" t="s">
        <v>5077</v>
      </c>
      <c r="F2984" s="269" t="s">
        <v>5078</v>
      </c>
      <c r="G2984" s="265">
        <v>1950000</v>
      </c>
      <c r="H2984" s="269">
        <v>1</v>
      </c>
      <c r="J2984" s="266">
        <v>195000</v>
      </c>
      <c r="K2984" s="265">
        <v>2145000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4563</v>
      </c>
      <c r="F2985" s="269" t="s">
        <v>4562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4770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4689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5038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5042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5043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5044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5045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5046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2986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2986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2986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2986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2986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5051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5055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2" x14ac:dyDescent="0.3">
      <c r="A3025" s="58">
        <v>3025</v>
      </c>
      <c r="B3025" s="264">
        <v>46065</v>
      </c>
      <c r="C3025" s="292" t="s">
        <v>2135</v>
      </c>
      <c r="E3025" s="292" t="s">
        <v>2020</v>
      </c>
      <c r="G3025" s="265">
        <v>80000</v>
      </c>
      <c r="H3025" s="269">
        <v>1</v>
      </c>
      <c r="K3025" s="265">
        <v>80000</v>
      </c>
    </row>
    <row r="3026" spans="1:12" x14ac:dyDescent="0.3">
      <c r="A3026" s="58">
        <v>3026</v>
      </c>
      <c r="B3026" s="264">
        <v>46065</v>
      </c>
      <c r="C3026" s="292" t="s">
        <v>2777</v>
      </c>
      <c r="E3026" s="292" t="s">
        <v>1198</v>
      </c>
      <c r="F3026" s="269" t="s">
        <v>1743</v>
      </c>
      <c r="G3026" s="265">
        <v>1150000</v>
      </c>
      <c r="H3026" s="269">
        <v>1</v>
      </c>
      <c r="K3026" s="265">
        <v>1150000</v>
      </c>
    </row>
    <row r="3027" spans="1:12" x14ac:dyDescent="0.3">
      <c r="A3027" s="58">
        <v>3027</v>
      </c>
      <c r="B3027" s="264">
        <v>46065</v>
      </c>
      <c r="C3027" s="292" t="s">
        <v>1016</v>
      </c>
      <c r="E3027" s="292" t="s">
        <v>3882</v>
      </c>
      <c r="F3027" s="269">
        <v>1068327224</v>
      </c>
      <c r="G3027" s="265">
        <v>80000</v>
      </c>
      <c r="H3027" s="269">
        <v>1</v>
      </c>
      <c r="K3027" s="265">
        <v>80000</v>
      </c>
    </row>
    <row r="3028" spans="1:12" x14ac:dyDescent="0.3">
      <c r="A3028" s="58">
        <v>3028</v>
      </c>
      <c r="B3028" s="264">
        <v>46065</v>
      </c>
      <c r="C3028" s="292" t="s">
        <v>5060</v>
      </c>
      <c r="E3028" s="292" t="s">
        <v>2094</v>
      </c>
      <c r="F3028" s="269">
        <v>1087427173</v>
      </c>
      <c r="G3028" s="265">
        <v>1200000</v>
      </c>
      <c r="H3028" s="269">
        <v>1</v>
      </c>
      <c r="K3028" s="265">
        <v>1200000</v>
      </c>
    </row>
    <row r="3029" spans="1:12" x14ac:dyDescent="0.3">
      <c r="A3029" s="58">
        <v>3029</v>
      </c>
      <c r="B3029" s="264">
        <v>46065</v>
      </c>
      <c r="C3029" s="292" t="s">
        <v>5060</v>
      </c>
      <c r="E3029" s="292" t="s">
        <v>2401</v>
      </c>
      <c r="F3029" s="269">
        <v>1087298441</v>
      </c>
      <c r="G3029" s="265">
        <v>50000</v>
      </c>
      <c r="H3029" s="269">
        <v>1</v>
      </c>
      <c r="K3029" s="265">
        <v>50000</v>
      </c>
    </row>
    <row r="3030" spans="1:12" x14ac:dyDescent="0.3">
      <c r="A3030" s="58">
        <v>3030</v>
      </c>
      <c r="B3030" s="264">
        <v>46065</v>
      </c>
      <c r="C3030" s="292" t="s">
        <v>1568</v>
      </c>
      <c r="E3030" s="292" t="s">
        <v>1198</v>
      </c>
      <c r="F3030" s="269" t="s">
        <v>1743</v>
      </c>
      <c r="G3030" s="265">
        <v>1200000</v>
      </c>
      <c r="H3030" s="269">
        <v>1</v>
      </c>
      <c r="J3030" s="266">
        <v>120000</v>
      </c>
      <c r="K3030" s="265">
        <v>1320000</v>
      </c>
    </row>
    <row r="3031" spans="1:12" x14ac:dyDescent="0.3">
      <c r="A3031" s="58">
        <v>3031</v>
      </c>
      <c r="B3031" s="264">
        <v>46065</v>
      </c>
      <c r="C3031" s="292" t="s">
        <v>1568</v>
      </c>
      <c r="E3031" s="292" t="s">
        <v>1696</v>
      </c>
      <c r="F3031" s="269" t="s">
        <v>1695</v>
      </c>
      <c r="G3031" s="265">
        <v>50000</v>
      </c>
      <c r="H3031" s="269">
        <v>1</v>
      </c>
      <c r="K3031" s="265">
        <v>50000</v>
      </c>
    </row>
    <row r="3032" spans="1:12" x14ac:dyDescent="0.3">
      <c r="A3032" s="58">
        <v>3032</v>
      </c>
      <c r="B3032" s="264">
        <v>46065</v>
      </c>
      <c r="C3032" s="292" t="s">
        <v>2777</v>
      </c>
      <c r="E3032" s="292" t="s">
        <v>5065</v>
      </c>
      <c r="L3032" s="265">
        <v>-1150000</v>
      </c>
    </row>
    <row r="3033" spans="1:12" x14ac:dyDescent="0.3">
      <c r="A3033" s="58">
        <v>3033</v>
      </c>
      <c r="B3033" s="264">
        <v>46065</v>
      </c>
      <c r="C3033" s="292" t="s">
        <v>1803</v>
      </c>
      <c r="E3033" s="292" t="s">
        <v>5066</v>
      </c>
      <c r="L3033" s="265">
        <v>-1150000</v>
      </c>
    </row>
    <row r="3034" spans="1:12" x14ac:dyDescent="0.3">
      <c r="A3034" s="58">
        <v>3034</v>
      </c>
      <c r="B3034" s="264">
        <v>46065</v>
      </c>
      <c r="C3034" s="292" t="s">
        <v>1803</v>
      </c>
      <c r="E3034" s="292" t="s">
        <v>5066</v>
      </c>
      <c r="L3034" s="265">
        <v>-555000</v>
      </c>
    </row>
    <row r="3035" spans="1:12" x14ac:dyDescent="0.3">
      <c r="A3035" s="58">
        <v>3035</v>
      </c>
      <c r="B3035" s="264">
        <v>46065</v>
      </c>
      <c r="C3035" s="292" t="s">
        <v>1458</v>
      </c>
      <c r="E3035" s="292" t="s">
        <v>5067</v>
      </c>
      <c r="L3035" s="265">
        <v>-1485000</v>
      </c>
    </row>
    <row r="3036" spans="1:12" x14ac:dyDescent="0.3">
      <c r="A3036" s="58">
        <v>3036</v>
      </c>
      <c r="B3036" s="264">
        <v>46065</v>
      </c>
      <c r="C3036" s="292" t="s">
        <v>1449</v>
      </c>
      <c r="E3036" s="292" t="s">
        <v>4909</v>
      </c>
      <c r="L3036" s="265">
        <v>-1250000</v>
      </c>
    </row>
    <row r="3037" spans="1:12" x14ac:dyDescent="0.3">
      <c r="A3037" s="58">
        <v>3037</v>
      </c>
      <c r="B3037" s="264">
        <v>46066</v>
      </c>
      <c r="C3037" s="292" t="s">
        <v>1364</v>
      </c>
      <c r="E3037" s="292" t="s">
        <v>1793</v>
      </c>
      <c r="F3037" s="269" t="s">
        <v>1985</v>
      </c>
      <c r="G3037" s="265">
        <v>1550000</v>
      </c>
      <c r="H3037" s="269">
        <v>1</v>
      </c>
      <c r="K3037" s="265">
        <v>1550000</v>
      </c>
    </row>
    <row r="3038" spans="1:12" x14ac:dyDescent="0.3">
      <c r="A3038" s="58">
        <v>3038</v>
      </c>
      <c r="B3038" s="264">
        <v>46066</v>
      </c>
      <c r="C3038" s="292" t="s">
        <v>1852</v>
      </c>
      <c r="E3038" s="292" t="s">
        <v>1696</v>
      </c>
      <c r="F3038" s="269" t="s">
        <v>1695</v>
      </c>
      <c r="G3038" s="265">
        <v>50000</v>
      </c>
      <c r="H3038" s="269">
        <v>5</v>
      </c>
      <c r="K3038" s="265">
        <v>250000</v>
      </c>
    </row>
    <row r="3039" spans="1:12" x14ac:dyDescent="0.3">
      <c r="A3039" s="58">
        <v>3039</v>
      </c>
      <c r="B3039" s="264">
        <v>46066</v>
      </c>
      <c r="C3039" s="292" t="s">
        <v>3884</v>
      </c>
      <c r="E3039" s="292" t="s">
        <v>2028</v>
      </c>
      <c r="F3039" s="269" t="s">
        <v>3647</v>
      </c>
      <c r="G3039" s="265">
        <v>1100000</v>
      </c>
      <c r="H3039" s="269">
        <v>1</v>
      </c>
      <c r="J3039" s="266">
        <v>110000</v>
      </c>
      <c r="K3039" s="265">
        <v>1210000</v>
      </c>
    </row>
    <row r="3040" spans="1:12" x14ac:dyDescent="0.3">
      <c r="A3040" s="58">
        <v>3040</v>
      </c>
      <c r="B3040" s="264">
        <v>46066</v>
      </c>
      <c r="C3040" s="292" t="s">
        <v>2135</v>
      </c>
      <c r="E3040" s="292" t="s">
        <v>1198</v>
      </c>
      <c r="F3040" s="269" t="s">
        <v>1743</v>
      </c>
      <c r="G3040" s="265">
        <v>1200000</v>
      </c>
      <c r="H3040" s="269">
        <v>1</v>
      </c>
      <c r="K3040" s="265">
        <v>1200000</v>
      </c>
    </row>
    <row r="3041" spans="1:13" x14ac:dyDescent="0.3">
      <c r="A3041" s="58">
        <v>3041</v>
      </c>
      <c r="B3041" s="264">
        <v>46066</v>
      </c>
      <c r="C3041" s="292" t="s">
        <v>2135</v>
      </c>
      <c r="E3041" s="292" t="s">
        <v>1487</v>
      </c>
      <c r="F3041" s="269" t="s">
        <v>2667</v>
      </c>
      <c r="G3041" s="265">
        <v>350000</v>
      </c>
      <c r="H3041" s="269">
        <v>1</v>
      </c>
      <c r="K3041" s="265">
        <v>350000</v>
      </c>
    </row>
    <row r="3042" spans="1:13" x14ac:dyDescent="0.3">
      <c r="A3042" s="58">
        <v>3042</v>
      </c>
      <c r="B3042" s="264">
        <v>46066</v>
      </c>
      <c r="C3042" s="292" t="s">
        <v>5060</v>
      </c>
      <c r="E3042" s="292" t="s">
        <v>5075</v>
      </c>
      <c r="L3042" s="265">
        <v>-1250000</v>
      </c>
    </row>
    <row r="3043" spans="1:13" x14ac:dyDescent="0.3">
      <c r="A3043" s="58">
        <v>3043</v>
      </c>
      <c r="B3043" s="264">
        <v>46066</v>
      </c>
      <c r="C3043" s="292" t="s">
        <v>2546</v>
      </c>
      <c r="E3043" s="292" t="s">
        <v>4521</v>
      </c>
      <c r="L3043" s="265">
        <v>-1100000</v>
      </c>
    </row>
    <row r="3044" spans="1:13" x14ac:dyDescent="0.3">
      <c r="A3044" s="58">
        <v>3044</v>
      </c>
      <c r="B3044" s="264">
        <v>46066</v>
      </c>
      <c r="C3044" s="292" t="s">
        <v>1577</v>
      </c>
      <c r="E3044" s="292" t="s">
        <v>4440</v>
      </c>
      <c r="L3044" s="265">
        <v>-1705000</v>
      </c>
    </row>
    <row r="3045" spans="1:13" x14ac:dyDescent="0.3">
      <c r="A3045" s="58">
        <v>3045</v>
      </c>
      <c r="B3045" s="264">
        <v>46066</v>
      </c>
      <c r="C3045" s="292" t="s">
        <v>1781</v>
      </c>
      <c r="E3045" s="292" t="s">
        <v>4109</v>
      </c>
      <c r="L3045" s="265">
        <v>-2110000</v>
      </c>
    </row>
    <row r="3046" spans="1:13" x14ac:dyDescent="0.3">
      <c r="A3046" s="58">
        <v>3046</v>
      </c>
      <c r="B3046" s="264">
        <v>46067</v>
      </c>
      <c r="C3046" s="292" t="s">
        <v>4011</v>
      </c>
      <c r="E3046" s="292" t="s">
        <v>1791</v>
      </c>
      <c r="L3046" s="265">
        <v>-2200000</v>
      </c>
    </row>
    <row r="3047" spans="1:13" x14ac:dyDescent="0.3">
      <c r="A3047" s="58">
        <v>3047</v>
      </c>
      <c r="B3047" s="264">
        <v>46067</v>
      </c>
      <c r="C3047" s="292" t="s">
        <v>1044</v>
      </c>
      <c r="E3047" s="292" t="s">
        <v>1791</v>
      </c>
      <c r="L3047" s="265">
        <v>-150000</v>
      </c>
    </row>
    <row r="3048" spans="1:13" x14ac:dyDescent="0.3">
      <c r="A3048" s="58">
        <v>3048</v>
      </c>
      <c r="B3048" s="264">
        <v>46067</v>
      </c>
      <c r="C3048" s="292" t="s">
        <v>5083</v>
      </c>
      <c r="E3048" s="292" t="s">
        <v>5084</v>
      </c>
      <c r="L3048" s="265">
        <v>-4000000</v>
      </c>
    </row>
    <row r="3049" spans="1:13" x14ac:dyDescent="0.3">
      <c r="A3049" s="58">
        <v>3049</v>
      </c>
      <c r="B3049" s="264">
        <v>46067</v>
      </c>
      <c r="C3049" s="292" t="s">
        <v>5083</v>
      </c>
      <c r="E3049" s="292" t="s">
        <v>5085</v>
      </c>
      <c r="L3049" s="265">
        <v>-600000</v>
      </c>
    </row>
    <row r="3050" spans="1:13" x14ac:dyDescent="0.3">
      <c r="A3050" s="58">
        <v>3050</v>
      </c>
      <c r="B3050" s="264">
        <v>46067</v>
      </c>
      <c r="C3050" s="292" t="s">
        <v>5083</v>
      </c>
      <c r="E3050" s="292" t="s">
        <v>5084</v>
      </c>
      <c r="L3050" s="265">
        <v>-8000000</v>
      </c>
    </row>
    <row r="3051" spans="1:13" x14ac:dyDescent="0.3">
      <c r="A3051" s="58">
        <v>3051</v>
      </c>
      <c r="B3051" s="264">
        <v>46067</v>
      </c>
      <c r="C3051" s="292" t="s">
        <v>5083</v>
      </c>
      <c r="E3051" s="292" t="s">
        <v>5086</v>
      </c>
      <c r="L3051" s="265">
        <v>-2183000</v>
      </c>
    </row>
    <row r="3052" spans="1:13" x14ac:dyDescent="0.3">
      <c r="A3052" s="58">
        <v>3052</v>
      </c>
      <c r="B3052" s="264">
        <v>46067</v>
      </c>
      <c r="C3052" s="292" t="s">
        <v>1390</v>
      </c>
      <c r="E3052" s="292" t="s">
        <v>1198</v>
      </c>
      <c r="F3052" s="269" t="s">
        <v>1743</v>
      </c>
      <c r="G3052" s="265">
        <v>1200000</v>
      </c>
      <c r="H3052" s="269">
        <v>1</v>
      </c>
      <c r="K3052" s="265">
        <v>1200000</v>
      </c>
      <c r="M3052" s="292" t="s">
        <v>5087</v>
      </c>
    </row>
    <row r="3053" spans="1:13" x14ac:dyDescent="0.3">
      <c r="A3053" s="58">
        <v>3053</v>
      </c>
      <c r="B3053" s="264">
        <v>46067</v>
      </c>
      <c r="C3053" s="292" t="s">
        <v>1390</v>
      </c>
      <c r="E3053" s="292" t="s">
        <v>2828</v>
      </c>
      <c r="F3053" s="269">
        <v>5961308248</v>
      </c>
      <c r="G3053" s="265">
        <v>130000</v>
      </c>
      <c r="H3053" s="269">
        <v>1</v>
      </c>
      <c r="K3053" s="265">
        <v>130000</v>
      </c>
    </row>
    <row r="3054" spans="1:13" x14ac:dyDescent="0.3">
      <c r="A3054" s="58">
        <v>3054</v>
      </c>
      <c r="B3054" s="264">
        <v>46072</v>
      </c>
      <c r="C3054" s="292" t="s">
        <v>5093</v>
      </c>
      <c r="E3054" s="292" t="s">
        <v>3875</v>
      </c>
      <c r="L3054" s="265">
        <v>-2170000</v>
      </c>
    </row>
    <row r="3055" spans="1:13" x14ac:dyDescent="0.3">
      <c r="A3055" s="58">
        <v>3055</v>
      </c>
      <c r="B3055" s="264">
        <v>46072</v>
      </c>
      <c r="C3055" s="292" t="s">
        <v>1460</v>
      </c>
      <c r="E3055" s="292" t="s">
        <v>2170</v>
      </c>
      <c r="F3055" s="269" t="s">
        <v>1196</v>
      </c>
      <c r="G3055" s="265">
        <v>1550000</v>
      </c>
      <c r="H3055" s="269">
        <v>1</v>
      </c>
      <c r="K3055" s="265">
        <v>1550000</v>
      </c>
    </row>
    <row r="3056" spans="1:13" x14ac:dyDescent="0.3">
      <c r="A3056" s="58">
        <v>3056</v>
      </c>
      <c r="B3056" s="264">
        <v>46072</v>
      </c>
      <c r="C3056" s="292" t="s">
        <v>1460</v>
      </c>
      <c r="E3056" s="292" t="s">
        <v>2171</v>
      </c>
      <c r="F3056" s="269" t="s">
        <v>1794</v>
      </c>
      <c r="G3056" s="265">
        <v>50000</v>
      </c>
      <c r="H3056" s="269">
        <v>1</v>
      </c>
      <c r="K3056" s="265">
        <v>50000</v>
      </c>
      <c r="M3056" s="292" t="s">
        <v>5095</v>
      </c>
    </row>
    <row r="3057" spans="1:13" x14ac:dyDescent="0.3">
      <c r="A3057" s="58">
        <v>3057</v>
      </c>
      <c r="B3057" s="264">
        <v>46072</v>
      </c>
      <c r="C3057" s="292" t="s">
        <v>1369</v>
      </c>
      <c r="E3057" s="292" t="s">
        <v>5096</v>
      </c>
      <c r="G3057" s="265">
        <v>350000</v>
      </c>
      <c r="H3057" s="269">
        <v>1</v>
      </c>
      <c r="K3057" s="265">
        <v>350000</v>
      </c>
    </row>
    <row r="3058" spans="1:13" x14ac:dyDescent="0.3">
      <c r="A3058" s="58">
        <v>3058</v>
      </c>
      <c r="B3058" s="264">
        <v>46072</v>
      </c>
      <c r="C3058" s="292" t="s">
        <v>1390</v>
      </c>
      <c r="E3058" s="292" t="s">
        <v>1735</v>
      </c>
      <c r="F3058" s="269">
        <v>2830501</v>
      </c>
      <c r="G3058" s="265">
        <v>1550000</v>
      </c>
      <c r="H3058" s="269">
        <v>1</v>
      </c>
      <c r="K3058" s="265">
        <v>1550000</v>
      </c>
    </row>
    <row r="3059" spans="1:13" x14ac:dyDescent="0.3">
      <c r="A3059" s="58">
        <v>3059</v>
      </c>
      <c r="B3059" s="264">
        <v>46072</v>
      </c>
      <c r="C3059" s="292" t="s">
        <v>4413</v>
      </c>
      <c r="E3059" s="292" t="s">
        <v>1708</v>
      </c>
      <c r="F3059" s="269">
        <v>27107593440</v>
      </c>
      <c r="G3059" s="265">
        <v>150000</v>
      </c>
      <c r="H3059" s="269">
        <v>1</v>
      </c>
      <c r="K3059" s="265">
        <v>150000</v>
      </c>
    </row>
    <row r="3060" spans="1:13" x14ac:dyDescent="0.3">
      <c r="A3060" s="58">
        <v>3060</v>
      </c>
      <c r="B3060" s="264">
        <v>46072</v>
      </c>
      <c r="C3060" s="292" t="s">
        <v>1800</v>
      </c>
      <c r="E3060" s="292" t="s">
        <v>2170</v>
      </c>
      <c r="F3060" s="269" t="s">
        <v>1196</v>
      </c>
      <c r="G3060" s="265">
        <v>1550000</v>
      </c>
      <c r="H3060" s="269">
        <v>1</v>
      </c>
      <c r="K3060" s="265">
        <v>1550000</v>
      </c>
      <c r="M3060" s="292" t="s">
        <v>5101</v>
      </c>
    </row>
    <row r="3061" spans="1:13" x14ac:dyDescent="0.3">
      <c r="A3061" s="58">
        <v>3061</v>
      </c>
      <c r="B3061" s="264">
        <v>46072</v>
      </c>
      <c r="C3061" s="292" t="s">
        <v>1800</v>
      </c>
      <c r="E3061" s="292" t="s">
        <v>2171</v>
      </c>
      <c r="F3061" s="269" t="s">
        <v>1794</v>
      </c>
      <c r="G3061" s="265">
        <v>50000</v>
      </c>
      <c r="H3061" s="269">
        <v>1</v>
      </c>
      <c r="K3061" s="265">
        <v>50000</v>
      </c>
    </row>
    <row r="3062" spans="1:13" x14ac:dyDescent="0.3">
      <c r="A3062" s="58">
        <v>3062</v>
      </c>
      <c r="B3062" s="264">
        <v>46072</v>
      </c>
      <c r="C3062" s="292" t="s">
        <v>1589</v>
      </c>
      <c r="E3062" s="292" t="s">
        <v>1198</v>
      </c>
      <c r="F3062" s="269" t="s">
        <v>1743</v>
      </c>
      <c r="G3062" s="265">
        <v>1000000</v>
      </c>
      <c r="H3062" s="269">
        <v>1</v>
      </c>
      <c r="J3062" s="266">
        <v>100000</v>
      </c>
      <c r="K3062" s="265">
        <v>1100000</v>
      </c>
    </row>
    <row r="3063" spans="1:13" x14ac:dyDescent="0.3">
      <c r="A3063" s="58">
        <v>3063</v>
      </c>
      <c r="B3063" s="264">
        <v>46072</v>
      </c>
      <c r="C3063" s="292" t="s">
        <v>1589</v>
      </c>
      <c r="E3063" s="292" t="s">
        <v>1791</v>
      </c>
      <c r="L3063" s="265">
        <v>-1100000</v>
      </c>
    </row>
    <row r="3064" spans="1:13" x14ac:dyDescent="0.3">
      <c r="A3064" s="58">
        <v>3064</v>
      </c>
      <c r="B3064" s="264">
        <v>46073</v>
      </c>
      <c r="C3064" s="292" t="s">
        <v>1464</v>
      </c>
      <c r="E3064" s="292" t="s">
        <v>2177</v>
      </c>
      <c r="F3064" s="269" t="s">
        <v>1202</v>
      </c>
      <c r="G3064" s="265">
        <v>620000</v>
      </c>
      <c r="H3064" s="269">
        <v>1</v>
      </c>
      <c r="K3064" s="265">
        <v>620000</v>
      </c>
    </row>
    <row r="3065" spans="1:13" x14ac:dyDescent="0.3">
      <c r="A3065" s="58">
        <v>3065</v>
      </c>
      <c r="B3065" s="264">
        <v>46073</v>
      </c>
      <c r="C3065" s="292" t="s">
        <v>1781</v>
      </c>
      <c r="E3065" s="292" t="s">
        <v>2289</v>
      </c>
      <c r="F3065" s="269" t="s">
        <v>1743</v>
      </c>
      <c r="G3065" s="265">
        <v>650000</v>
      </c>
      <c r="H3065" s="269">
        <v>1</v>
      </c>
      <c r="K3065" s="265">
        <v>650000</v>
      </c>
    </row>
    <row r="3066" spans="1:13" x14ac:dyDescent="0.3">
      <c r="A3066" s="58">
        <v>3066</v>
      </c>
      <c r="B3066" s="264">
        <v>46073</v>
      </c>
      <c r="C3066" s="292" t="s">
        <v>1781</v>
      </c>
      <c r="E3066" s="292" t="s">
        <v>1510</v>
      </c>
      <c r="G3066" s="265">
        <v>10000</v>
      </c>
      <c r="H3066" s="269">
        <v>1</v>
      </c>
      <c r="K3066" s="265">
        <v>10000</v>
      </c>
    </row>
    <row r="3067" spans="1:13" x14ac:dyDescent="0.3">
      <c r="A3067" s="58">
        <v>3067</v>
      </c>
      <c r="B3067" s="264">
        <v>46073</v>
      </c>
      <c r="C3067" s="292" t="s">
        <v>1369</v>
      </c>
      <c r="E3067" s="292" t="s">
        <v>1708</v>
      </c>
      <c r="F3067" s="269">
        <v>27107593440</v>
      </c>
      <c r="G3067" s="265">
        <v>170000</v>
      </c>
      <c r="H3067" s="269">
        <v>2</v>
      </c>
      <c r="K3067" s="265">
        <v>340000</v>
      </c>
    </row>
    <row r="3068" spans="1:13" x14ac:dyDescent="0.3">
      <c r="A3068" s="58">
        <v>3068</v>
      </c>
      <c r="B3068" s="264">
        <v>46073</v>
      </c>
      <c r="C3068" s="292" t="s">
        <v>2771</v>
      </c>
      <c r="E3068" s="292" t="s">
        <v>2177</v>
      </c>
      <c r="F3068" s="269" t="s">
        <v>1202</v>
      </c>
      <c r="G3068" s="265">
        <v>620000</v>
      </c>
      <c r="H3068" s="269">
        <v>1</v>
      </c>
      <c r="K3068" s="265">
        <v>620000</v>
      </c>
    </row>
    <row r="3069" spans="1:13" x14ac:dyDescent="0.3">
      <c r="A3069" s="58">
        <v>3069</v>
      </c>
      <c r="B3069" s="264">
        <v>46073</v>
      </c>
      <c r="C3069" s="292" t="s">
        <v>1390</v>
      </c>
      <c r="E3069" s="292" t="s">
        <v>2001</v>
      </c>
      <c r="G3069" s="265">
        <v>1850000</v>
      </c>
      <c r="H3069" s="269">
        <v>1</v>
      </c>
      <c r="K3069" s="265">
        <v>1850000</v>
      </c>
    </row>
    <row r="3070" spans="1:13" x14ac:dyDescent="0.3">
      <c r="A3070" s="58">
        <v>3070</v>
      </c>
      <c r="B3070" s="264">
        <v>46073</v>
      </c>
      <c r="C3070" s="292" t="s">
        <v>1435</v>
      </c>
      <c r="E3070" s="292" t="s">
        <v>1487</v>
      </c>
      <c r="F3070" s="269" t="s">
        <v>2667</v>
      </c>
      <c r="G3070" s="265">
        <v>350000</v>
      </c>
      <c r="H3070" s="269">
        <v>1</v>
      </c>
      <c r="K3070" s="265">
        <v>350000</v>
      </c>
    </row>
    <row r="3071" spans="1:13" x14ac:dyDescent="0.3">
      <c r="A3071" s="58">
        <v>3071</v>
      </c>
      <c r="B3071" s="264">
        <v>46073</v>
      </c>
      <c r="C3071" s="292" t="s">
        <v>1435</v>
      </c>
      <c r="E3071" s="292" t="s">
        <v>2828</v>
      </c>
      <c r="F3071" s="269">
        <v>5961308248</v>
      </c>
      <c r="G3071" s="265">
        <v>130000</v>
      </c>
      <c r="H3071" s="269">
        <v>1</v>
      </c>
      <c r="K3071" s="265">
        <v>130000</v>
      </c>
    </row>
    <row r="3072" spans="1:13" x14ac:dyDescent="0.3">
      <c r="A3072" s="58">
        <v>3072</v>
      </c>
      <c r="B3072" s="264">
        <v>46073</v>
      </c>
      <c r="C3072" s="292" t="s">
        <v>1144</v>
      </c>
      <c r="E3072" s="292" t="s">
        <v>1708</v>
      </c>
      <c r="F3072" s="269">
        <v>27107593440</v>
      </c>
      <c r="G3072" s="265">
        <v>150000</v>
      </c>
      <c r="H3072" s="269">
        <v>2</v>
      </c>
      <c r="K3072" s="265">
        <v>300000</v>
      </c>
    </row>
    <row r="3073" spans="1:13" x14ac:dyDescent="0.3">
      <c r="A3073" s="58">
        <v>3073</v>
      </c>
      <c r="B3073" s="264">
        <v>46073</v>
      </c>
      <c r="C3073" s="292" t="s">
        <v>3256</v>
      </c>
      <c r="E3073" s="292" t="s">
        <v>1734</v>
      </c>
      <c r="G3073" s="265">
        <v>1100000</v>
      </c>
      <c r="H3073" s="269">
        <v>1</v>
      </c>
      <c r="K3073" s="265">
        <v>1100000</v>
      </c>
    </row>
    <row r="3074" spans="1:13" x14ac:dyDescent="0.3">
      <c r="A3074" s="58">
        <v>3074</v>
      </c>
      <c r="B3074" s="264">
        <v>46073</v>
      </c>
      <c r="C3074" s="292" t="s">
        <v>3256</v>
      </c>
      <c r="E3074" s="292" t="s">
        <v>1510</v>
      </c>
      <c r="G3074" s="265">
        <v>30000</v>
      </c>
      <c r="H3074" s="269">
        <v>1</v>
      </c>
      <c r="K3074" s="265">
        <v>30000</v>
      </c>
    </row>
    <row r="3075" spans="1:13" x14ac:dyDescent="0.3">
      <c r="A3075" s="58">
        <v>3075</v>
      </c>
      <c r="B3075" s="264">
        <v>46074</v>
      </c>
      <c r="C3075" s="292" t="s">
        <v>1577</v>
      </c>
      <c r="E3075" s="292" t="s">
        <v>3039</v>
      </c>
      <c r="F3075" s="269" t="s">
        <v>1943</v>
      </c>
      <c r="G3075" s="265">
        <v>1000000</v>
      </c>
      <c r="H3075" s="269">
        <v>1</v>
      </c>
      <c r="J3075" s="266">
        <v>100000</v>
      </c>
      <c r="K3075" s="265">
        <v>1100000</v>
      </c>
    </row>
    <row r="3076" spans="1:13" x14ac:dyDescent="0.3">
      <c r="A3076" s="58">
        <v>3076</v>
      </c>
      <c r="B3076" s="264">
        <v>46074</v>
      </c>
      <c r="C3076" s="292" t="s">
        <v>1369</v>
      </c>
      <c r="E3076" s="292" t="s">
        <v>4175</v>
      </c>
      <c r="L3076" s="265">
        <v>-690000</v>
      </c>
    </row>
    <row r="3077" spans="1:13" x14ac:dyDescent="0.3">
      <c r="A3077" s="58">
        <v>3078</v>
      </c>
      <c r="B3077" s="264">
        <v>46076</v>
      </c>
      <c r="C3077" s="292" t="s">
        <v>2135</v>
      </c>
      <c r="E3077" s="292" t="s">
        <v>5114</v>
      </c>
      <c r="L3077" s="265">
        <v>-1680000</v>
      </c>
    </row>
    <row r="3078" spans="1:13" x14ac:dyDescent="0.3">
      <c r="A3078" s="58">
        <v>3079</v>
      </c>
      <c r="B3078" s="264">
        <v>46074</v>
      </c>
      <c r="C3078" s="292" t="s">
        <v>1545</v>
      </c>
      <c r="E3078" s="292" t="s">
        <v>4794</v>
      </c>
      <c r="F3078" s="269" t="s">
        <v>4793</v>
      </c>
      <c r="G3078" s="265">
        <v>1000000</v>
      </c>
      <c r="H3078" s="269">
        <v>1</v>
      </c>
      <c r="K3078" s="265">
        <v>1000000</v>
      </c>
    </row>
    <row r="3079" spans="1:13" x14ac:dyDescent="0.3">
      <c r="A3079" s="58">
        <v>3080</v>
      </c>
      <c r="B3079" s="264">
        <v>46074</v>
      </c>
      <c r="C3079" s="292" t="s">
        <v>1545</v>
      </c>
      <c r="E3079" s="292" t="s">
        <v>2127</v>
      </c>
      <c r="F3079" s="269">
        <v>2830502</v>
      </c>
      <c r="G3079" s="265">
        <v>1900000</v>
      </c>
      <c r="H3079" s="269">
        <v>1</v>
      </c>
      <c r="K3079" s="265">
        <v>1900000</v>
      </c>
    </row>
    <row r="3080" spans="1:13" x14ac:dyDescent="0.3">
      <c r="A3080" s="58">
        <v>3081</v>
      </c>
      <c r="B3080" s="264">
        <v>46076</v>
      </c>
      <c r="C3080" s="292" t="s">
        <v>1464</v>
      </c>
      <c r="E3080" s="292" t="s">
        <v>2177</v>
      </c>
      <c r="F3080" s="269" t="s">
        <v>1202</v>
      </c>
      <c r="G3080" s="265">
        <v>620000</v>
      </c>
      <c r="H3080" s="269">
        <v>1</v>
      </c>
      <c r="K3080" s="265">
        <v>620000</v>
      </c>
    </row>
    <row r="3081" spans="1:13" x14ac:dyDescent="0.3">
      <c r="A3081" s="58">
        <v>3082</v>
      </c>
      <c r="B3081" s="264">
        <v>46076</v>
      </c>
      <c r="C3081" s="292" t="s">
        <v>1464</v>
      </c>
      <c r="E3081" s="292" t="s">
        <v>4493</v>
      </c>
      <c r="L3081" s="265">
        <v>-1240000</v>
      </c>
    </row>
    <row r="3082" spans="1:13" x14ac:dyDescent="0.3">
      <c r="A3082" s="58">
        <v>3083</v>
      </c>
      <c r="B3082" s="264">
        <v>46076</v>
      </c>
      <c r="C3082" s="292" t="s">
        <v>1968</v>
      </c>
      <c r="E3082" s="292" t="s">
        <v>1487</v>
      </c>
      <c r="F3082" s="269" t="s">
        <v>2667</v>
      </c>
      <c r="G3082" s="265">
        <v>350000</v>
      </c>
      <c r="H3082" s="269">
        <v>1</v>
      </c>
      <c r="J3082" s="266">
        <v>35000</v>
      </c>
      <c r="K3082" s="265">
        <v>385000</v>
      </c>
    </row>
    <row r="3083" spans="1:13" x14ac:dyDescent="0.3">
      <c r="A3083" s="58">
        <v>3084</v>
      </c>
      <c r="B3083" s="264">
        <v>46076</v>
      </c>
      <c r="C3083" s="292" t="s">
        <v>1885</v>
      </c>
      <c r="E3083" s="292" t="s">
        <v>1198</v>
      </c>
      <c r="F3083" s="269" t="s">
        <v>1743</v>
      </c>
      <c r="G3083" s="265">
        <v>1200000</v>
      </c>
      <c r="H3083" s="269">
        <v>1</v>
      </c>
      <c r="K3083" s="265">
        <v>1200000</v>
      </c>
    </row>
    <row r="3084" spans="1:13" x14ac:dyDescent="0.3">
      <c r="A3084" s="58">
        <v>3085</v>
      </c>
      <c r="B3084" s="264">
        <v>46076</v>
      </c>
      <c r="C3084" s="292" t="s">
        <v>1885</v>
      </c>
      <c r="E3084" s="292" t="s">
        <v>1487</v>
      </c>
      <c r="F3084" s="269" t="s">
        <v>2667</v>
      </c>
      <c r="G3084" s="265">
        <v>350000</v>
      </c>
      <c r="H3084" s="269">
        <v>1</v>
      </c>
      <c r="K3084" s="265">
        <v>350000</v>
      </c>
    </row>
    <row r="3085" spans="1:13" x14ac:dyDescent="0.3">
      <c r="A3085" s="58">
        <v>3086</v>
      </c>
      <c r="B3085" s="264">
        <v>46076</v>
      </c>
      <c r="C3085" s="292" t="s">
        <v>1016</v>
      </c>
      <c r="E3085" s="292" t="s">
        <v>1734</v>
      </c>
      <c r="G3085" s="265">
        <v>650000</v>
      </c>
      <c r="H3085" s="269">
        <v>1</v>
      </c>
      <c r="K3085" s="265">
        <v>650000</v>
      </c>
    </row>
    <row r="3086" spans="1:13" x14ac:dyDescent="0.3">
      <c r="A3086" s="58">
        <v>3087</v>
      </c>
      <c r="B3086" s="264">
        <v>46076</v>
      </c>
      <c r="C3086" s="292" t="s">
        <v>1051</v>
      </c>
      <c r="E3086" s="292" t="s">
        <v>2177</v>
      </c>
      <c r="F3086" s="269" t="s">
        <v>1202</v>
      </c>
      <c r="G3086" s="265">
        <v>620000</v>
      </c>
      <c r="H3086" s="269">
        <v>1</v>
      </c>
      <c r="K3086" s="265">
        <v>620000</v>
      </c>
    </row>
    <row r="3087" spans="1:13" x14ac:dyDescent="0.3">
      <c r="A3087" s="58">
        <v>3088</v>
      </c>
      <c r="B3087" s="264">
        <v>46076</v>
      </c>
      <c r="C3087" s="292" t="s">
        <v>2484</v>
      </c>
      <c r="E3087" s="292" t="s">
        <v>2018</v>
      </c>
      <c r="F3087" s="269" t="s">
        <v>1210</v>
      </c>
      <c r="G3087" s="265">
        <v>1500000</v>
      </c>
      <c r="H3087" s="269">
        <v>1</v>
      </c>
      <c r="J3087" s="266">
        <v>150000</v>
      </c>
      <c r="K3087" s="265">
        <v>1650000</v>
      </c>
      <c r="M3087" s="292" t="s">
        <v>5123</v>
      </c>
    </row>
    <row r="3088" spans="1:13" x14ac:dyDescent="0.3">
      <c r="A3088" s="58">
        <v>3089</v>
      </c>
      <c r="B3088" s="264">
        <v>46076</v>
      </c>
      <c r="C3088" s="292" t="s">
        <v>1800</v>
      </c>
      <c r="E3088" s="292" t="s">
        <v>1487</v>
      </c>
      <c r="F3088" s="269" t="s">
        <v>2667</v>
      </c>
      <c r="G3088" s="265">
        <v>350000</v>
      </c>
      <c r="H3088" s="269">
        <v>2</v>
      </c>
      <c r="K3088" s="265">
        <v>700000</v>
      </c>
    </row>
    <row r="3089" spans="1:12" x14ac:dyDescent="0.3">
      <c r="A3089" s="58">
        <v>3090</v>
      </c>
      <c r="B3089" s="264">
        <v>46076</v>
      </c>
      <c r="C3089" s="292" t="s">
        <v>1781</v>
      </c>
      <c r="E3089" s="292" t="s">
        <v>1734</v>
      </c>
      <c r="G3089" s="265">
        <v>1100000</v>
      </c>
      <c r="H3089" s="269">
        <v>1</v>
      </c>
      <c r="K3089" s="265">
        <v>1100000</v>
      </c>
    </row>
    <row r="3090" spans="1:12" x14ac:dyDescent="0.3">
      <c r="A3090" s="58">
        <v>3091</v>
      </c>
      <c r="B3090" s="264">
        <v>46076</v>
      </c>
      <c r="C3090" s="292" t="s">
        <v>1781</v>
      </c>
      <c r="E3090" s="292" t="s">
        <v>1734</v>
      </c>
      <c r="G3090" s="265">
        <v>650000</v>
      </c>
      <c r="H3090" s="269">
        <v>1</v>
      </c>
      <c r="K3090" s="265">
        <v>650000</v>
      </c>
    </row>
    <row r="3091" spans="1:12" x14ac:dyDescent="0.3">
      <c r="A3091" s="58">
        <v>3092</v>
      </c>
      <c r="B3091" s="264">
        <v>46076</v>
      </c>
      <c r="C3091" s="292" t="s">
        <v>1781</v>
      </c>
      <c r="E3091" s="292" t="s">
        <v>1510</v>
      </c>
      <c r="G3091" s="265">
        <v>30000</v>
      </c>
      <c r="H3091" s="269">
        <v>1</v>
      </c>
      <c r="K3091" s="265">
        <v>30000</v>
      </c>
    </row>
    <row r="3092" spans="1:12" x14ac:dyDescent="0.3">
      <c r="A3092" s="58">
        <v>3093</v>
      </c>
      <c r="B3092" s="264">
        <v>46076</v>
      </c>
      <c r="C3092" s="292" t="s">
        <v>1016</v>
      </c>
      <c r="E3092" s="292" t="s">
        <v>2907</v>
      </c>
      <c r="F3092" s="269">
        <v>415090409</v>
      </c>
      <c r="G3092" s="265">
        <v>584000</v>
      </c>
      <c r="H3092" s="269">
        <v>1</v>
      </c>
      <c r="K3092" s="265">
        <v>584000</v>
      </c>
    </row>
    <row r="3093" spans="1:12" x14ac:dyDescent="0.3">
      <c r="A3093" s="58">
        <v>3094</v>
      </c>
      <c r="B3093" s="264">
        <v>46076</v>
      </c>
      <c r="C3093" s="292" t="s">
        <v>1016</v>
      </c>
      <c r="E3093" s="292" t="s">
        <v>2182</v>
      </c>
      <c r="F3093" s="269" t="s">
        <v>1813</v>
      </c>
      <c r="G3093" s="265">
        <v>10000</v>
      </c>
      <c r="H3093" s="269">
        <v>1</v>
      </c>
      <c r="K3093" s="265">
        <v>10000</v>
      </c>
    </row>
    <row r="3094" spans="1:12" x14ac:dyDescent="0.3">
      <c r="A3094" s="58">
        <v>3095</v>
      </c>
      <c r="B3094" s="264">
        <v>46076</v>
      </c>
      <c r="C3094" s="292" t="s">
        <v>1440</v>
      </c>
      <c r="E3094" s="292" t="s">
        <v>1198</v>
      </c>
      <c r="F3094" s="269" t="s">
        <v>1743</v>
      </c>
      <c r="G3094" s="265">
        <v>1200000</v>
      </c>
      <c r="H3094" s="269">
        <v>1</v>
      </c>
      <c r="J3094" s="266">
        <v>120000</v>
      </c>
      <c r="K3094" s="265">
        <v>1320000</v>
      </c>
    </row>
    <row r="3095" spans="1:12" x14ac:dyDescent="0.3">
      <c r="A3095" s="58">
        <v>3096</v>
      </c>
      <c r="B3095" s="264">
        <v>46076</v>
      </c>
      <c r="C3095" s="292" t="s">
        <v>1587</v>
      </c>
      <c r="E3095" s="292" t="s">
        <v>5132</v>
      </c>
      <c r="L3095" s="265">
        <v>-1649000</v>
      </c>
    </row>
    <row r="3096" spans="1:12" x14ac:dyDescent="0.3">
      <c r="A3096" s="58">
        <v>3097</v>
      </c>
      <c r="B3096" s="264">
        <v>46076</v>
      </c>
      <c r="C3096" s="292" t="s">
        <v>1968</v>
      </c>
      <c r="E3096" s="292" t="s">
        <v>4117</v>
      </c>
      <c r="L3096" s="265">
        <v>-385000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O27" sqref="O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46074</v>
      </c>
      <c r="B3" s="235" t="s">
        <v>1123</v>
      </c>
      <c r="C3" s="286">
        <f>SUMIF($B:$B,A3,I:I)</f>
        <v>4000000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1728000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83419000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4970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4842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4988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4991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4998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4999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5009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4551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5012</v>
      </c>
      <c r="D53" s="113" t="s">
        <v>5016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5012</v>
      </c>
      <c r="D54" s="113" t="s">
        <v>5018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4842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5021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5022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5024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H73" s="126">
        <v>5000</v>
      </c>
      <c r="I73" s="80">
        <v>55000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H74" s="126">
        <v>195000</v>
      </c>
      <c r="I74" s="80">
        <v>2145000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4563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5038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5042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5043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5044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5045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5046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2986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2986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2986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2986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2986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10" ht="18" customHeight="1" x14ac:dyDescent="0.3">
      <c r="A113" s="82">
        <v>3023</v>
      </c>
      <c r="B113" s="93">
        <v>46065</v>
      </c>
      <c r="C113" s="83" t="s">
        <v>1587</v>
      </c>
      <c r="D113" s="113" t="s">
        <v>5055</v>
      </c>
      <c r="F113" s="80">
        <v>50000</v>
      </c>
      <c r="G113" s="120">
        <v>1</v>
      </c>
      <c r="I113" s="80">
        <v>50000</v>
      </c>
    </row>
    <row r="114" spans="1:10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10" ht="18" customHeight="1" x14ac:dyDescent="0.3">
      <c r="A115" s="82">
        <v>3025</v>
      </c>
      <c r="B115" s="93">
        <v>46065</v>
      </c>
      <c r="C115" s="83" t="s">
        <v>2135</v>
      </c>
      <c r="D115" s="113" t="s">
        <v>2020</v>
      </c>
      <c r="F115" s="80">
        <v>80000</v>
      </c>
      <c r="G115" s="120">
        <v>1</v>
      </c>
      <c r="I115" s="80">
        <v>80000</v>
      </c>
    </row>
    <row r="116" spans="1:10" ht="18" customHeight="1" x14ac:dyDescent="0.3">
      <c r="A116" s="82">
        <v>3026</v>
      </c>
      <c r="B116" s="93">
        <v>46065</v>
      </c>
      <c r="C116" s="83" t="s">
        <v>2777</v>
      </c>
      <c r="D116" s="113" t="s">
        <v>1198</v>
      </c>
      <c r="F116" s="80">
        <v>1150000</v>
      </c>
      <c r="G116" s="120">
        <v>1</v>
      </c>
      <c r="I116" s="80">
        <v>1150000</v>
      </c>
    </row>
    <row r="117" spans="1:10" ht="18" customHeight="1" x14ac:dyDescent="0.3">
      <c r="A117" s="82">
        <v>3027</v>
      </c>
      <c r="B117" s="93">
        <v>46065</v>
      </c>
      <c r="C117" s="83" t="s">
        <v>1016</v>
      </c>
      <c r="D117" s="113" t="s">
        <v>3882</v>
      </c>
      <c r="F117" s="80">
        <v>80000</v>
      </c>
      <c r="G117" s="120">
        <v>1</v>
      </c>
      <c r="I117" s="80">
        <v>80000</v>
      </c>
    </row>
    <row r="118" spans="1:10" ht="18" customHeight="1" x14ac:dyDescent="0.3">
      <c r="A118" s="82">
        <v>3028</v>
      </c>
      <c r="B118" s="93">
        <v>46065</v>
      </c>
      <c r="C118" s="83" t="s">
        <v>5060</v>
      </c>
      <c r="D118" s="113" t="s">
        <v>2094</v>
      </c>
      <c r="F118" s="80">
        <v>1200000</v>
      </c>
      <c r="G118" s="120">
        <v>1</v>
      </c>
      <c r="I118" s="80">
        <v>1200000</v>
      </c>
    </row>
    <row r="119" spans="1:10" ht="18" customHeight="1" x14ac:dyDescent="0.3">
      <c r="A119" s="82">
        <v>3029</v>
      </c>
      <c r="B119" s="93">
        <v>46065</v>
      </c>
      <c r="C119" s="83" t="s">
        <v>5060</v>
      </c>
      <c r="D119" s="113" t="s">
        <v>2401</v>
      </c>
      <c r="F119" s="80">
        <v>50000</v>
      </c>
      <c r="G119" s="120">
        <v>1</v>
      </c>
      <c r="I119" s="80">
        <v>50000</v>
      </c>
    </row>
    <row r="120" spans="1:10" ht="18" customHeight="1" x14ac:dyDescent="0.3">
      <c r="A120" s="82">
        <v>3030</v>
      </c>
      <c r="B120" s="93">
        <v>46065</v>
      </c>
      <c r="C120" s="83" t="s">
        <v>1568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3031</v>
      </c>
      <c r="B121" s="93">
        <v>46065</v>
      </c>
      <c r="C121" s="83" t="s">
        <v>1568</v>
      </c>
      <c r="D121" s="113" t="s">
        <v>1696</v>
      </c>
      <c r="F121" s="80">
        <v>50000</v>
      </c>
      <c r="G121" s="120">
        <v>1</v>
      </c>
      <c r="I121" s="80">
        <v>50000</v>
      </c>
    </row>
    <row r="122" spans="1:10" ht="18" customHeight="1" x14ac:dyDescent="0.3">
      <c r="A122" s="82">
        <v>3032</v>
      </c>
      <c r="B122" s="93">
        <v>46065</v>
      </c>
      <c r="C122" s="83" t="s">
        <v>2777</v>
      </c>
      <c r="D122" s="113" t="s">
        <v>5065</v>
      </c>
      <c r="J122" s="80">
        <v>-1150000</v>
      </c>
    </row>
    <row r="123" spans="1:10" ht="18" customHeight="1" x14ac:dyDescent="0.3">
      <c r="A123" s="82">
        <v>3033</v>
      </c>
      <c r="B123" s="93">
        <v>46065</v>
      </c>
      <c r="C123" s="83" t="s">
        <v>1803</v>
      </c>
      <c r="D123" s="113" t="s">
        <v>5066</v>
      </c>
      <c r="J123" s="80">
        <v>-1150000</v>
      </c>
    </row>
    <row r="124" spans="1:10" ht="18" customHeight="1" x14ac:dyDescent="0.3">
      <c r="A124" s="82">
        <v>3034</v>
      </c>
      <c r="B124" s="93">
        <v>46065</v>
      </c>
      <c r="C124" s="83" t="s">
        <v>1803</v>
      </c>
      <c r="D124" s="113" t="s">
        <v>5066</v>
      </c>
      <c r="J124" s="80">
        <v>-555000</v>
      </c>
    </row>
    <row r="125" spans="1:10" ht="18" customHeight="1" x14ac:dyDescent="0.3">
      <c r="A125" s="82">
        <v>3035</v>
      </c>
      <c r="B125" s="93">
        <v>46065</v>
      </c>
      <c r="C125" s="83" t="s">
        <v>1458</v>
      </c>
      <c r="D125" s="113" t="s">
        <v>5067</v>
      </c>
      <c r="J125" s="80">
        <v>-1485000</v>
      </c>
    </row>
    <row r="126" spans="1:10" ht="18" customHeight="1" x14ac:dyDescent="0.3">
      <c r="A126" s="82">
        <v>3036</v>
      </c>
      <c r="B126" s="93">
        <v>46065</v>
      </c>
      <c r="C126" s="83" t="s">
        <v>1449</v>
      </c>
      <c r="D126" s="113" t="s">
        <v>4909</v>
      </c>
      <c r="J126" s="80">
        <v>-1250000</v>
      </c>
    </row>
    <row r="127" spans="1:10" ht="18" customHeight="1" x14ac:dyDescent="0.3">
      <c r="A127" s="82">
        <v>3037</v>
      </c>
      <c r="B127" s="93">
        <v>46066</v>
      </c>
      <c r="C127" s="83" t="s">
        <v>1364</v>
      </c>
      <c r="D127" s="113" t="s">
        <v>1793</v>
      </c>
      <c r="F127" s="120">
        <v>1550000</v>
      </c>
      <c r="G127" s="85">
        <v>1</v>
      </c>
      <c r="I127" s="80">
        <v>1550000</v>
      </c>
    </row>
    <row r="128" spans="1:10" ht="18" customHeight="1" x14ac:dyDescent="0.3">
      <c r="A128" s="82">
        <v>3038</v>
      </c>
      <c r="B128" s="93">
        <v>46066</v>
      </c>
      <c r="C128" s="83" t="s">
        <v>1852</v>
      </c>
      <c r="D128" s="113" t="s">
        <v>1696</v>
      </c>
      <c r="F128" s="120">
        <v>50000</v>
      </c>
      <c r="G128" s="85">
        <v>5</v>
      </c>
      <c r="I128" s="80">
        <v>250000</v>
      </c>
    </row>
    <row r="129" spans="1:10" ht="18" customHeight="1" x14ac:dyDescent="0.3">
      <c r="A129" s="82">
        <v>3039</v>
      </c>
      <c r="B129" s="93">
        <v>46066</v>
      </c>
      <c r="C129" s="83" t="s">
        <v>3884</v>
      </c>
      <c r="D129" s="113" t="s">
        <v>2028</v>
      </c>
      <c r="F129" s="120">
        <v>1100000</v>
      </c>
      <c r="G129" s="85">
        <v>1</v>
      </c>
      <c r="H129" s="126">
        <v>110000</v>
      </c>
      <c r="I129" s="80">
        <v>1210000</v>
      </c>
    </row>
    <row r="130" spans="1:10" ht="18" customHeight="1" x14ac:dyDescent="0.3">
      <c r="A130" s="82">
        <v>3040</v>
      </c>
      <c r="B130" s="93">
        <v>46066</v>
      </c>
      <c r="C130" s="83" t="s">
        <v>2135</v>
      </c>
      <c r="D130" s="113" t="s">
        <v>1198</v>
      </c>
      <c r="F130" s="120">
        <v>1200000</v>
      </c>
      <c r="G130" s="85">
        <v>1</v>
      </c>
      <c r="I130" s="80">
        <v>1200000</v>
      </c>
    </row>
    <row r="131" spans="1:10" ht="18" customHeight="1" x14ac:dyDescent="0.3">
      <c r="A131" s="82">
        <v>3041</v>
      </c>
      <c r="B131" s="93">
        <v>46066</v>
      </c>
      <c r="C131" s="83" t="s">
        <v>2135</v>
      </c>
      <c r="D131" s="113" t="s">
        <v>1487</v>
      </c>
      <c r="F131" s="120">
        <v>350000</v>
      </c>
      <c r="G131" s="85">
        <v>1</v>
      </c>
      <c r="I131" s="80">
        <v>350000</v>
      </c>
    </row>
    <row r="132" spans="1:10" ht="18" customHeight="1" x14ac:dyDescent="0.3">
      <c r="A132" s="82">
        <v>3042</v>
      </c>
      <c r="B132" s="93">
        <v>46066</v>
      </c>
      <c r="C132" s="83" t="s">
        <v>5060</v>
      </c>
      <c r="D132" s="113" t="s">
        <v>5075</v>
      </c>
      <c r="J132" s="80">
        <v>-1250000</v>
      </c>
    </row>
    <row r="133" spans="1:10" ht="18" customHeight="1" x14ac:dyDescent="0.3">
      <c r="A133" s="82">
        <v>3043</v>
      </c>
      <c r="B133" s="93">
        <v>46066</v>
      </c>
      <c r="C133" s="83" t="s">
        <v>2546</v>
      </c>
      <c r="D133" s="113" t="s">
        <v>4521</v>
      </c>
      <c r="J133" s="80">
        <v>-1100000</v>
      </c>
    </row>
    <row r="134" spans="1:10" ht="18" customHeight="1" x14ac:dyDescent="0.3">
      <c r="A134" s="82">
        <v>3044</v>
      </c>
      <c r="B134" s="93">
        <v>46066</v>
      </c>
      <c r="C134" s="83" t="s">
        <v>1577</v>
      </c>
      <c r="D134" s="113" t="s">
        <v>4440</v>
      </c>
      <c r="J134" s="80">
        <v>-1705000</v>
      </c>
    </row>
    <row r="135" spans="1:10" ht="18" customHeight="1" x14ac:dyDescent="0.3">
      <c r="A135" s="82">
        <v>3045</v>
      </c>
      <c r="B135" s="93">
        <v>46066</v>
      </c>
      <c r="C135" s="83" t="s">
        <v>1781</v>
      </c>
      <c r="D135" s="113" t="s">
        <v>4109</v>
      </c>
      <c r="J135" s="80">
        <v>-2110000</v>
      </c>
    </row>
    <row r="136" spans="1:10" ht="18" customHeight="1" x14ac:dyDescent="0.3">
      <c r="A136" s="82">
        <v>3046</v>
      </c>
      <c r="B136" s="93">
        <v>46067</v>
      </c>
      <c r="C136" s="83" t="s">
        <v>4011</v>
      </c>
      <c r="D136" s="113" t="s">
        <v>1791</v>
      </c>
      <c r="J136" s="80">
        <v>-2200000</v>
      </c>
    </row>
    <row r="137" spans="1:10" ht="18" customHeight="1" x14ac:dyDescent="0.3">
      <c r="A137" s="82">
        <v>3047</v>
      </c>
      <c r="B137" s="93">
        <v>46067</v>
      </c>
      <c r="C137" s="83" t="s">
        <v>1044</v>
      </c>
      <c r="D137" s="113" t="s">
        <v>1791</v>
      </c>
      <c r="J137" s="80">
        <v>-150000</v>
      </c>
    </row>
    <row r="138" spans="1:10" ht="18" customHeight="1" x14ac:dyDescent="0.3">
      <c r="A138" s="82">
        <v>3048</v>
      </c>
      <c r="B138" s="93">
        <v>46067</v>
      </c>
      <c r="C138" s="83" t="s">
        <v>1435</v>
      </c>
      <c r="D138" s="113" t="s">
        <v>2047</v>
      </c>
      <c r="J138" s="80">
        <v>-4000000</v>
      </c>
    </row>
    <row r="139" spans="1:10" ht="18" customHeight="1" x14ac:dyDescent="0.3">
      <c r="A139" s="82">
        <v>3049</v>
      </c>
      <c r="B139" s="93">
        <v>46067</v>
      </c>
      <c r="C139" s="83" t="s">
        <v>1435</v>
      </c>
      <c r="D139" s="113" t="s">
        <v>5089</v>
      </c>
      <c r="J139" s="80">
        <v>-600000</v>
      </c>
    </row>
    <row r="140" spans="1:10" ht="18" customHeight="1" x14ac:dyDescent="0.3">
      <c r="A140" s="82">
        <v>3050</v>
      </c>
      <c r="B140" s="93">
        <v>46067</v>
      </c>
      <c r="C140" s="83" t="s">
        <v>1435</v>
      </c>
      <c r="D140" s="113" t="s">
        <v>2047</v>
      </c>
      <c r="J140" s="80">
        <v>-8000000</v>
      </c>
    </row>
    <row r="141" spans="1:10" ht="18" customHeight="1" x14ac:dyDescent="0.3">
      <c r="A141" s="82">
        <v>3051</v>
      </c>
      <c r="B141" s="93">
        <v>46067</v>
      </c>
      <c r="C141" s="83" t="s">
        <v>1435</v>
      </c>
      <c r="D141" s="113" t="s">
        <v>4791</v>
      </c>
      <c r="J141" s="80">
        <v>-2183000</v>
      </c>
    </row>
    <row r="142" spans="1:10" ht="18" customHeight="1" x14ac:dyDescent="0.3">
      <c r="A142" s="82">
        <v>3052</v>
      </c>
      <c r="B142" s="93">
        <v>46067</v>
      </c>
      <c r="C142" s="83" t="s">
        <v>1390</v>
      </c>
      <c r="D142" s="113" t="s">
        <v>1198</v>
      </c>
      <c r="F142" s="120">
        <v>1200000</v>
      </c>
      <c r="G142" s="85">
        <v>1</v>
      </c>
      <c r="I142" s="80">
        <v>1200000</v>
      </c>
    </row>
    <row r="143" spans="1:10" ht="18" customHeight="1" x14ac:dyDescent="0.3">
      <c r="A143" s="82">
        <v>3053</v>
      </c>
      <c r="B143" s="93">
        <v>46067</v>
      </c>
      <c r="C143" s="83" t="s">
        <v>1390</v>
      </c>
      <c r="D143" s="113" t="s">
        <v>2828</v>
      </c>
      <c r="F143" s="120">
        <v>130000</v>
      </c>
      <c r="G143" s="85">
        <v>1</v>
      </c>
      <c r="I143" s="80">
        <v>130000</v>
      </c>
    </row>
    <row r="144" spans="1:10" ht="18" customHeight="1" x14ac:dyDescent="0.3">
      <c r="A144" s="82">
        <v>3054</v>
      </c>
      <c r="B144" s="93">
        <v>46072</v>
      </c>
      <c r="C144" s="83" t="s">
        <v>1016</v>
      </c>
      <c r="D144" s="113" t="s">
        <v>3875</v>
      </c>
      <c r="J144" s="80">
        <v>-2170000</v>
      </c>
    </row>
    <row r="145" spans="1:10" ht="18" customHeight="1" x14ac:dyDescent="0.3">
      <c r="A145" s="82">
        <v>3055</v>
      </c>
      <c r="B145" s="93">
        <v>46072</v>
      </c>
      <c r="C145" s="83" t="s">
        <v>1460</v>
      </c>
      <c r="D145" s="113" t="s">
        <v>2170</v>
      </c>
      <c r="F145" s="120">
        <v>1550000</v>
      </c>
      <c r="G145" s="85">
        <v>1</v>
      </c>
      <c r="I145" s="80">
        <v>1550000</v>
      </c>
    </row>
    <row r="146" spans="1:10" ht="18" customHeight="1" x14ac:dyDescent="0.3">
      <c r="A146" s="82">
        <v>3056</v>
      </c>
      <c r="B146" s="93">
        <v>46072</v>
      </c>
      <c r="C146" s="83" t="s">
        <v>1460</v>
      </c>
      <c r="D146" s="113" t="s">
        <v>2171</v>
      </c>
      <c r="F146" s="120">
        <v>50000</v>
      </c>
      <c r="G146" s="85">
        <v>1</v>
      </c>
      <c r="I146" s="80">
        <v>50000</v>
      </c>
    </row>
    <row r="147" spans="1:10" ht="18" customHeight="1" x14ac:dyDescent="0.3">
      <c r="A147" s="82">
        <v>3057</v>
      </c>
      <c r="B147" s="93">
        <v>46072</v>
      </c>
      <c r="C147" s="83" t="s">
        <v>1369</v>
      </c>
      <c r="D147" s="113" t="s">
        <v>5096</v>
      </c>
      <c r="F147" s="120">
        <v>350000</v>
      </c>
      <c r="G147" s="85">
        <v>1</v>
      </c>
      <c r="I147" s="80">
        <v>350000</v>
      </c>
    </row>
    <row r="148" spans="1:10" ht="18" customHeight="1" x14ac:dyDescent="0.3">
      <c r="A148" s="82">
        <v>3058</v>
      </c>
      <c r="B148" s="93">
        <v>46072</v>
      </c>
      <c r="C148" s="83" t="s">
        <v>1390</v>
      </c>
      <c r="D148" s="113" t="s">
        <v>1735</v>
      </c>
      <c r="F148" s="120">
        <v>1550000</v>
      </c>
      <c r="G148" s="85">
        <v>1</v>
      </c>
      <c r="I148" s="80">
        <v>1550000</v>
      </c>
    </row>
    <row r="149" spans="1:10" ht="18" customHeight="1" x14ac:dyDescent="0.3">
      <c r="A149" s="82">
        <v>3059</v>
      </c>
      <c r="B149" s="93">
        <v>46072</v>
      </c>
      <c r="C149" s="83" t="s">
        <v>4413</v>
      </c>
      <c r="D149" s="113" t="s">
        <v>1708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3060</v>
      </c>
      <c r="B150" s="93">
        <v>46072</v>
      </c>
      <c r="C150" s="83" t="s">
        <v>1800</v>
      </c>
      <c r="D150" s="113" t="s">
        <v>2170</v>
      </c>
      <c r="F150" s="120">
        <v>1550000</v>
      </c>
      <c r="G150" s="85">
        <v>1</v>
      </c>
      <c r="I150" s="80">
        <v>1550000</v>
      </c>
    </row>
    <row r="151" spans="1:10" ht="18" customHeight="1" x14ac:dyDescent="0.3">
      <c r="A151" s="82">
        <v>3061</v>
      </c>
      <c r="B151" s="93">
        <v>46072</v>
      </c>
      <c r="C151" s="83" t="s">
        <v>1800</v>
      </c>
      <c r="D151" s="113" t="s">
        <v>2171</v>
      </c>
      <c r="F151" s="120">
        <v>50000</v>
      </c>
      <c r="G151" s="85">
        <v>1</v>
      </c>
      <c r="I151" s="80">
        <v>50000</v>
      </c>
    </row>
    <row r="152" spans="1:10" ht="18" customHeight="1" x14ac:dyDescent="0.3">
      <c r="A152" s="82">
        <v>3062</v>
      </c>
      <c r="B152" s="93">
        <v>46072</v>
      </c>
      <c r="C152" s="83" t="s">
        <v>1589</v>
      </c>
      <c r="D152" s="113" t="s">
        <v>1198</v>
      </c>
      <c r="F152" s="120">
        <v>1000000</v>
      </c>
      <c r="G152" s="85">
        <v>1</v>
      </c>
      <c r="H152" s="126">
        <v>100000</v>
      </c>
      <c r="I152" s="80">
        <v>1100000</v>
      </c>
    </row>
    <row r="153" spans="1:10" ht="18" customHeight="1" x14ac:dyDescent="0.3">
      <c r="A153" s="82">
        <v>3063</v>
      </c>
      <c r="B153" s="93">
        <v>46072</v>
      </c>
      <c r="C153" s="83" t="s">
        <v>1589</v>
      </c>
      <c r="D153" s="113" t="s">
        <v>1791</v>
      </c>
      <c r="J153" s="80">
        <v>-1100000</v>
      </c>
    </row>
    <row r="154" spans="1:10" ht="18" customHeight="1" x14ac:dyDescent="0.3">
      <c r="A154" s="82">
        <v>3064</v>
      </c>
      <c r="B154" s="93">
        <v>46073</v>
      </c>
      <c r="C154" s="83" t="s">
        <v>1464</v>
      </c>
      <c r="D154" s="113" t="s">
        <v>2177</v>
      </c>
      <c r="F154" s="120">
        <v>620000</v>
      </c>
      <c r="G154" s="85">
        <v>1</v>
      </c>
      <c r="I154" s="80">
        <v>620000</v>
      </c>
    </row>
    <row r="155" spans="1:10" ht="18" customHeight="1" x14ac:dyDescent="0.3">
      <c r="A155" s="82">
        <v>3065</v>
      </c>
      <c r="B155" s="93">
        <v>46073</v>
      </c>
      <c r="C155" s="83" t="s">
        <v>1781</v>
      </c>
      <c r="D155" s="113" t="s">
        <v>2289</v>
      </c>
      <c r="F155" s="120">
        <v>650000</v>
      </c>
      <c r="G155" s="85">
        <v>1</v>
      </c>
      <c r="I155" s="80">
        <v>650000</v>
      </c>
    </row>
    <row r="156" spans="1:10" ht="18" customHeight="1" x14ac:dyDescent="0.3">
      <c r="A156" s="82">
        <v>3066</v>
      </c>
      <c r="B156" s="93">
        <v>46073</v>
      </c>
      <c r="C156" s="83" t="s">
        <v>1781</v>
      </c>
      <c r="D156" s="113" t="s">
        <v>1510</v>
      </c>
      <c r="F156" s="120">
        <v>10000</v>
      </c>
      <c r="G156" s="85">
        <v>1</v>
      </c>
      <c r="I156" s="80">
        <v>10000</v>
      </c>
    </row>
    <row r="157" spans="1:10" ht="18" customHeight="1" x14ac:dyDescent="0.3">
      <c r="A157" s="82">
        <v>3067</v>
      </c>
      <c r="B157" s="93">
        <v>46073</v>
      </c>
      <c r="C157" s="83" t="s">
        <v>1369</v>
      </c>
      <c r="D157" s="113" t="s">
        <v>1708</v>
      </c>
      <c r="F157" s="120">
        <v>170000</v>
      </c>
      <c r="G157" s="85">
        <v>2</v>
      </c>
      <c r="I157" s="80">
        <v>340000</v>
      </c>
    </row>
    <row r="158" spans="1:10" ht="18" customHeight="1" x14ac:dyDescent="0.3">
      <c r="A158" s="82">
        <v>3068</v>
      </c>
      <c r="B158" s="93">
        <v>46073</v>
      </c>
      <c r="C158" s="83" t="s">
        <v>2771</v>
      </c>
      <c r="D158" s="113" t="s">
        <v>2177</v>
      </c>
      <c r="F158" s="120">
        <v>620000</v>
      </c>
      <c r="G158" s="85">
        <v>1</v>
      </c>
      <c r="I158" s="80">
        <v>620000</v>
      </c>
    </row>
    <row r="159" spans="1:10" ht="18" customHeight="1" x14ac:dyDescent="0.3">
      <c r="A159" s="82">
        <v>3069</v>
      </c>
      <c r="B159" s="93">
        <v>46073</v>
      </c>
      <c r="C159" s="83" t="s">
        <v>1390</v>
      </c>
      <c r="D159" s="113" t="s">
        <v>2001</v>
      </c>
      <c r="F159" s="120">
        <v>1850000</v>
      </c>
      <c r="G159" s="85">
        <v>1</v>
      </c>
      <c r="I159" s="80">
        <v>1850000</v>
      </c>
    </row>
    <row r="160" spans="1:10" ht="18" customHeight="1" x14ac:dyDescent="0.3">
      <c r="A160" s="82">
        <v>3070</v>
      </c>
      <c r="B160" s="93">
        <v>46073</v>
      </c>
      <c r="C160" s="83" t="s">
        <v>1435</v>
      </c>
      <c r="D160" s="113" t="s">
        <v>1487</v>
      </c>
      <c r="F160" s="120">
        <v>350000</v>
      </c>
      <c r="G160" s="85">
        <v>1</v>
      </c>
      <c r="I160" s="80">
        <v>350000</v>
      </c>
    </row>
    <row r="161" spans="1:10" ht="18" customHeight="1" x14ac:dyDescent="0.3">
      <c r="A161" s="82">
        <v>3071</v>
      </c>
      <c r="B161" s="93">
        <v>46073</v>
      </c>
      <c r="C161" s="83" t="s">
        <v>1435</v>
      </c>
      <c r="D161" s="113" t="s">
        <v>2828</v>
      </c>
      <c r="F161" s="120">
        <v>130000</v>
      </c>
      <c r="G161" s="85">
        <v>1</v>
      </c>
      <c r="I161" s="80">
        <v>130000</v>
      </c>
    </row>
    <row r="162" spans="1:10" ht="18" customHeight="1" x14ac:dyDescent="0.3">
      <c r="A162" s="82">
        <v>3072</v>
      </c>
      <c r="B162" s="93">
        <v>46073</v>
      </c>
      <c r="C162" s="83" t="s">
        <v>1144</v>
      </c>
      <c r="D162" s="113" t="s">
        <v>1708</v>
      </c>
      <c r="F162" s="120">
        <v>150000</v>
      </c>
      <c r="G162" s="85">
        <v>2</v>
      </c>
      <c r="I162" s="80">
        <v>300000</v>
      </c>
    </row>
    <row r="163" spans="1:10" ht="18" customHeight="1" x14ac:dyDescent="0.3">
      <c r="A163" s="82">
        <v>3073</v>
      </c>
      <c r="B163" s="93">
        <v>46073</v>
      </c>
      <c r="C163" s="83" t="s">
        <v>3256</v>
      </c>
      <c r="D163" s="113" t="s">
        <v>1734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3074</v>
      </c>
      <c r="B164" s="93">
        <v>46073</v>
      </c>
      <c r="C164" s="83" t="s">
        <v>3256</v>
      </c>
      <c r="D164" s="113" t="s">
        <v>1510</v>
      </c>
      <c r="F164" s="120">
        <v>30000</v>
      </c>
      <c r="G164" s="85">
        <v>1</v>
      </c>
      <c r="I164" s="80">
        <v>30000</v>
      </c>
    </row>
    <row r="165" spans="1:10" ht="18" customHeight="1" x14ac:dyDescent="0.3">
      <c r="A165" s="82">
        <v>3075</v>
      </c>
      <c r="B165" s="93">
        <v>46074</v>
      </c>
      <c r="C165" s="83" t="s">
        <v>1577</v>
      </c>
      <c r="D165" s="113" t="s">
        <v>3039</v>
      </c>
      <c r="F165" s="120">
        <v>1000000</v>
      </c>
      <c r="G165" s="85">
        <v>1</v>
      </c>
      <c r="H165" s="126">
        <v>100000</v>
      </c>
      <c r="I165" s="80">
        <v>1100000</v>
      </c>
    </row>
    <row r="166" spans="1:10" ht="18" customHeight="1" x14ac:dyDescent="0.3">
      <c r="A166" s="82">
        <v>3076</v>
      </c>
      <c r="B166" s="93">
        <v>46074</v>
      </c>
      <c r="C166" s="83" t="s">
        <v>1369</v>
      </c>
      <c r="D166" s="113" t="s">
        <v>4175</v>
      </c>
      <c r="J166" s="80">
        <v>-690000</v>
      </c>
    </row>
    <row r="167" spans="1:10" ht="18" customHeight="1" x14ac:dyDescent="0.3">
      <c r="A167" s="82">
        <v>3078</v>
      </c>
      <c r="B167" s="93">
        <v>46076</v>
      </c>
      <c r="C167" s="83" t="s">
        <v>2135</v>
      </c>
      <c r="D167" s="113" t="s">
        <v>5114</v>
      </c>
      <c r="J167" s="80">
        <v>-1680000</v>
      </c>
    </row>
    <row r="168" spans="1:10" ht="18" customHeight="1" x14ac:dyDescent="0.3">
      <c r="A168" s="82">
        <v>3079</v>
      </c>
      <c r="B168" s="93">
        <v>46074</v>
      </c>
      <c r="C168" s="83" t="s">
        <v>1545</v>
      </c>
      <c r="D168" s="113" t="s">
        <v>4794</v>
      </c>
      <c r="F168" s="120">
        <v>1000000</v>
      </c>
      <c r="G168" s="85">
        <v>1</v>
      </c>
      <c r="I168" s="80">
        <v>1000000</v>
      </c>
    </row>
    <row r="169" spans="1:10" ht="18" customHeight="1" x14ac:dyDescent="0.3">
      <c r="A169" s="82">
        <v>3080</v>
      </c>
      <c r="B169" s="93">
        <v>46074</v>
      </c>
      <c r="C169" s="83" t="s">
        <v>1545</v>
      </c>
      <c r="D169" s="113" t="s">
        <v>2127</v>
      </c>
      <c r="F169" s="120">
        <v>1900000</v>
      </c>
      <c r="G169" s="85">
        <v>1</v>
      </c>
      <c r="I169" s="80">
        <v>1900000</v>
      </c>
    </row>
    <row r="170" spans="1:10" ht="18" customHeight="1" x14ac:dyDescent="0.3">
      <c r="A170" s="82">
        <v>3081</v>
      </c>
      <c r="B170" s="93">
        <v>46076</v>
      </c>
      <c r="C170" s="83" t="s">
        <v>1464</v>
      </c>
      <c r="D170" s="113" t="s">
        <v>2177</v>
      </c>
      <c r="F170" s="120">
        <v>620000</v>
      </c>
      <c r="G170" s="85">
        <v>1</v>
      </c>
      <c r="I170" s="80">
        <v>620000</v>
      </c>
    </row>
    <row r="171" spans="1:10" ht="18" customHeight="1" x14ac:dyDescent="0.3">
      <c r="A171" s="82">
        <v>3082</v>
      </c>
      <c r="B171" s="93">
        <v>46076</v>
      </c>
      <c r="C171" s="83" t="s">
        <v>1464</v>
      </c>
      <c r="D171" s="113" t="s">
        <v>4493</v>
      </c>
      <c r="J171" s="80">
        <v>-1240000</v>
      </c>
    </row>
    <row r="172" spans="1:10" ht="18" customHeight="1" x14ac:dyDescent="0.3">
      <c r="A172" s="82">
        <v>3083</v>
      </c>
      <c r="B172" s="93">
        <v>46076</v>
      </c>
      <c r="C172" s="83" t="s">
        <v>1968</v>
      </c>
      <c r="D172" s="113" t="s">
        <v>1487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3084</v>
      </c>
      <c r="B173" s="93">
        <v>46076</v>
      </c>
      <c r="C173" s="83" t="s">
        <v>1885</v>
      </c>
      <c r="D173" s="113" t="s">
        <v>1198</v>
      </c>
      <c r="F173" s="120">
        <v>1200000</v>
      </c>
      <c r="G173" s="85">
        <v>1</v>
      </c>
      <c r="I173" s="80">
        <v>1200000</v>
      </c>
    </row>
    <row r="174" spans="1:10" ht="18" customHeight="1" x14ac:dyDescent="0.3">
      <c r="A174" s="82">
        <v>3085</v>
      </c>
      <c r="B174" s="93">
        <v>46076</v>
      </c>
      <c r="C174" s="83" t="s">
        <v>1885</v>
      </c>
      <c r="D174" s="113" t="s">
        <v>1487</v>
      </c>
      <c r="F174" s="120">
        <v>350000</v>
      </c>
      <c r="G174" s="85">
        <v>1</v>
      </c>
      <c r="I174" s="80">
        <v>350000</v>
      </c>
    </row>
    <row r="175" spans="1:10" ht="18" customHeight="1" x14ac:dyDescent="0.3">
      <c r="A175" s="82">
        <v>3086</v>
      </c>
      <c r="B175" s="93">
        <v>46076</v>
      </c>
      <c r="C175" s="83" t="s">
        <v>1016</v>
      </c>
      <c r="D175" s="113" t="s">
        <v>1734</v>
      </c>
      <c r="F175" s="120">
        <v>650000</v>
      </c>
      <c r="G175" s="85">
        <v>1</v>
      </c>
      <c r="I175" s="80">
        <v>650000</v>
      </c>
    </row>
    <row r="176" spans="1:10" ht="18" customHeight="1" x14ac:dyDescent="0.3">
      <c r="A176" s="82">
        <v>3087</v>
      </c>
      <c r="B176" s="93">
        <v>46076</v>
      </c>
      <c r="C176" s="83" t="s">
        <v>1051</v>
      </c>
      <c r="D176" s="113" t="s">
        <v>2177</v>
      </c>
      <c r="F176" s="120">
        <v>620000</v>
      </c>
      <c r="G176" s="85">
        <v>1</v>
      </c>
      <c r="I176" s="80">
        <v>620000</v>
      </c>
    </row>
    <row r="177" spans="1:9" ht="18" customHeight="1" x14ac:dyDescent="0.3">
      <c r="A177" s="82">
        <v>3088</v>
      </c>
      <c r="B177" s="93">
        <v>46076</v>
      </c>
      <c r="C177" s="83" t="s">
        <v>2484</v>
      </c>
      <c r="D177" s="113" t="s">
        <v>2018</v>
      </c>
      <c r="F177" s="120">
        <v>1500000</v>
      </c>
      <c r="G177" s="85">
        <v>1</v>
      </c>
      <c r="H177" s="126">
        <v>150000</v>
      </c>
      <c r="I177" s="80">
        <v>1650000</v>
      </c>
    </row>
    <row r="178" spans="1:9" ht="18" customHeight="1" x14ac:dyDescent="0.3">
      <c r="A178" s="82">
        <v>3089</v>
      </c>
      <c r="B178" s="93">
        <v>46076</v>
      </c>
      <c r="C178" s="83" t="s">
        <v>1800</v>
      </c>
      <c r="D178" s="113" t="s">
        <v>1487</v>
      </c>
      <c r="F178" s="120">
        <v>350000</v>
      </c>
      <c r="G178" s="85">
        <v>2</v>
      </c>
      <c r="I178" s="80">
        <v>700000</v>
      </c>
    </row>
    <row r="179" spans="1:9" ht="18" customHeight="1" x14ac:dyDescent="0.3">
      <c r="A179" s="82">
        <v>3090</v>
      </c>
      <c r="B179" s="93">
        <v>46076</v>
      </c>
      <c r="C179" s="83" t="s">
        <v>1781</v>
      </c>
      <c r="D179" s="113" t="s">
        <v>1734</v>
      </c>
      <c r="F179" s="120">
        <v>1100000</v>
      </c>
      <c r="G179" s="85">
        <v>1</v>
      </c>
      <c r="I179" s="80">
        <v>1100000</v>
      </c>
    </row>
    <row r="180" spans="1:9" ht="18" customHeight="1" x14ac:dyDescent="0.3">
      <c r="A180" s="82">
        <v>3091</v>
      </c>
      <c r="B180" s="93">
        <v>46076</v>
      </c>
      <c r="C180" s="83" t="s">
        <v>1781</v>
      </c>
      <c r="D180" s="113" t="s">
        <v>1734</v>
      </c>
      <c r="F180" s="120">
        <v>650000</v>
      </c>
      <c r="G180" s="85">
        <v>1</v>
      </c>
      <c r="I180" s="80">
        <v>650000</v>
      </c>
    </row>
    <row r="181" spans="1:9" ht="18" customHeight="1" x14ac:dyDescent="0.3">
      <c r="A181" s="82">
        <v>3092</v>
      </c>
      <c r="B181" s="93">
        <v>46076</v>
      </c>
      <c r="C181" s="83" t="s">
        <v>1781</v>
      </c>
      <c r="D181" s="113" t="s">
        <v>1510</v>
      </c>
      <c r="F181" s="120">
        <v>30000</v>
      </c>
      <c r="G181" s="85">
        <v>1</v>
      </c>
      <c r="I181" s="80">
        <v>30000</v>
      </c>
    </row>
    <row r="182" spans="1:9" ht="18" customHeight="1" x14ac:dyDescent="0.3">
      <c r="A182" s="82">
        <v>3093</v>
      </c>
      <c r="B182" s="93">
        <v>46076</v>
      </c>
      <c r="C182" s="83" t="s">
        <v>1016</v>
      </c>
      <c r="D182" s="113" t="s">
        <v>2907</v>
      </c>
      <c r="F182" s="120">
        <v>584000</v>
      </c>
      <c r="G182" s="85">
        <v>1</v>
      </c>
      <c r="I182" s="80">
        <v>584000</v>
      </c>
    </row>
    <row r="183" spans="1:9" ht="18" customHeight="1" x14ac:dyDescent="0.3">
      <c r="A183" s="82">
        <v>3094</v>
      </c>
      <c r="B183" s="93">
        <v>46076</v>
      </c>
      <c r="C183" s="83" t="s">
        <v>1016</v>
      </c>
      <c r="D183" s="113" t="s">
        <v>2182</v>
      </c>
      <c r="F183" s="120">
        <v>10000</v>
      </c>
      <c r="G183" s="85">
        <v>1</v>
      </c>
      <c r="I183" s="80">
        <v>10000</v>
      </c>
    </row>
    <row r="184" spans="1:9" ht="18" customHeight="1" x14ac:dyDescent="0.3">
      <c r="A184" s="82">
        <v>3095</v>
      </c>
      <c r="B184" s="93">
        <v>46076</v>
      </c>
      <c r="C184" s="83" t="s">
        <v>1440</v>
      </c>
      <c r="D184" s="113" t="s">
        <v>1198</v>
      </c>
      <c r="F184" s="120">
        <v>1200000</v>
      </c>
      <c r="G184" s="85">
        <v>1</v>
      </c>
      <c r="H184" s="126">
        <v>120000</v>
      </c>
      <c r="I184" s="80">
        <v>1320000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3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4" t="s">
        <v>2</v>
      </c>
      <c r="B1" s="459" t="s">
        <v>2312</v>
      </c>
      <c r="C1" s="457" t="s">
        <v>2512</v>
      </c>
      <c r="D1" s="454" t="s">
        <v>2541</v>
      </c>
      <c r="E1" s="454" t="s">
        <v>36</v>
      </c>
      <c r="F1" s="454" t="s">
        <v>2696</v>
      </c>
      <c r="G1" s="454"/>
      <c r="H1" s="454" t="s">
        <v>2697</v>
      </c>
      <c r="I1" s="454"/>
      <c r="J1" s="454" t="s">
        <v>2698</v>
      </c>
      <c r="K1" s="454"/>
      <c r="L1" s="275"/>
    </row>
    <row r="2" spans="1:15" ht="17.25" thickBot="1" x14ac:dyDescent="0.35">
      <c r="A2" s="455"/>
      <c r="B2" s="460"/>
      <c r="C2" s="458"/>
      <c r="D2" s="455"/>
      <c r="E2" s="455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6" t="s">
        <v>2540</v>
      </c>
      <c r="C149" s="456"/>
      <c r="D149" s="456"/>
      <c r="E149" s="456"/>
      <c r="F149" s="456"/>
      <c r="G149" s="456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2" priority="2" stopIfTrue="1" operator="equal">
      <formula>0</formula>
    </cfRule>
  </conditionalFormatting>
  <conditionalFormatting sqref="H43:K47">
    <cfRule type="cellIs" dxfId="1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04" t="s">
        <v>3652</v>
      </c>
      <c r="B1" s="304" t="s">
        <v>49</v>
      </c>
      <c r="C1" s="305" t="s">
        <v>2820</v>
      </c>
      <c r="D1" s="30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6080000</v>
      </c>
      <c r="D2" s="58">
        <f t="shared" ref="D2:D65" si="0">RANK(C2,C:C,0)</f>
        <v>1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2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18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480000</v>
      </c>
      <c r="D5" s="58">
        <f t="shared" si="0"/>
        <v>41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12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42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44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2720000</v>
      </c>
      <c r="D9" s="58">
        <f t="shared" si="0"/>
        <v>8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49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49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2900000</v>
      </c>
      <c r="D12" s="58">
        <f t="shared" si="0"/>
        <v>5</v>
      </c>
      <c r="E12" s="47">
        <v>1</v>
      </c>
      <c r="F12">
        <f>IF(D12 &lt; 10,,"")</f>
        <v>0</v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49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49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34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3120000</v>
      </c>
      <c r="D16" s="58">
        <f t="shared" si="0"/>
        <v>4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1324000</v>
      </c>
      <c r="D17" s="58">
        <f t="shared" si="0"/>
        <v>28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49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1240000</v>
      </c>
      <c r="D19" s="58">
        <f t="shared" si="0"/>
        <v>31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3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2030000</v>
      </c>
      <c r="D21" s="58">
        <f t="shared" si="0"/>
        <v>17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2700000</v>
      </c>
      <c r="D22" s="58">
        <f t="shared" si="0"/>
        <v>9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27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49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800000</v>
      </c>
      <c r="D25" s="58">
        <f t="shared" si="0"/>
        <v>39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49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870000</v>
      </c>
      <c r="D27" s="58">
        <f t="shared" si="0"/>
        <v>37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49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49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10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2805000</v>
      </c>
      <c r="D31" s="58">
        <f t="shared" si="0"/>
        <v>6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1485000</v>
      </c>
      <c r="D32" s="58">
        <f t="shared" si="0"/>
        <v>26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14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49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2750000</v>
      </c>
      <c r="D35" s="58">
        <f t="shared" si="0"/>
        <v>7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49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49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49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49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49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49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49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865000</v>
      </c>
      <c r="D43" s="58">
        <f t="shared" si="0"/>
        <v>38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49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49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49</v>
      </c>
      <c r="F46" t="s">
        <v>3783</v>
      </c>
      <c r="G46" t="s">
        <v>3781</v>
      </c>
    </row>
    <row r="47" spans="1:17" x14ac:dyDescent="0.3">
      <c r="A47" s="269"/>
      <c r="B47" s="269" t="s">
        <v>4468</v>
      </c>
      <c r="C47" s="268">
        <f>SUMIF(BTS_매출관리!C:C,B47,BTS_매출관리!I:I)</f>
        <v>0</v>
      </c>
      <c r="D47" s="58">
        <f t="shared" si="0"/>
        <v>49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4578</v>
      </c>
      <c r="C48" s="268">
        <f>SUMIF(BTS_매출관리!C:C,B48,BTS_매출관리!I:I)</f>
        <v>0</v>
      </c>
      <c r="D48" s="58">
        <f t="shared" si="0"/>
        <v>49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48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49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1630000</v>
      </c>
      <c r="D51" s="58">
        <f t="shared" si="0"/>
        <v>22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49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49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23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16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49</v>
      </c>
    </row>
    <row r="57" spans="1:7" x14ac:dyDescent="0.3">
      <c r="A57" s="269"/>
      <c r="B57" s="269" t="s">
        <v>1320</v>
      </c>
      <c r="C57" s="268">
        <f>SUMIF(BTS_매출관리!C:C,B57,BTS_매출관리!I:I)</f>
        <v>1650000</v>
      </c>
      <c r="D57" s="58">
        <f t="shared" si="0"/>
        <v>20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49</v>
      </c>
    </row>
    <row r="59" spans="1:7" x14ac:dyDescent="0.3">
      <c r="A59" s="269"/>
      <c r="B59" s="269" t="s">
        <v>4787</v>
      </c>
      <c r="C59" s="268">
        <f>SUMIF(BTS_매출관리!C:C,B59,BTS_매출관리!I:I)</f>
        <v>0</v>
      </c>
      <c r="D59" s="58">
        <f t="shared" si="0"/>
        <v>49</v>
      </c>
    </row>
    <row r="60" spans="1:7" x14ac:dyDescent="0.3">
      <c r="A60" s="269"/>
      <c r="B60" s="269" t="s">
        <v>1262</v>
      </c>
      <c r="C60" s="299">
        <f>SUMIF(BTS_매출관리!C:C,B60,BTS_매출관리!I:I)</f>
        <v>250000</v>
      </c>
      <c r="D60" s="58">
        <f t="shared" si="0"/>
        <v>45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30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 t="shared" si="0"/>
        <v>29</v>
      </c>
    </row>
    <row r="63" spans="1:7" x14ac:dyDescent="0.3">
      <c r="A63" s="269"/>
      <c r="B63" s="269" t="s">
        <v>3719</v>
      </c>
      <c r="C63" s="268">
        <f>SUMIF(BTS_매출관리!C:C,B63,BTS_매출관리!I:I)</f>
        <v>2430000</v>
      </c>
      <c r="D63" s="58">
        <f t="shared" si="0"/>
        <v>11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49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49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49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49</v>
      </c>
    </row>
    <row r="68" spans="1:4" x14ac:dyDescent="0.3">
      <c r="A68" s="269"/>
      <c r="B68" s="269" t="s">
        <v>1365</v>
      </c>
      <c r="C68" s="268">
        <f>SUMIF(BTS_매출관리!C:C,B68,BTS_매출관리!I:I)</f>
        <v>1550000</v>
      </c>
      <c r="D68" s="58">
        <f t="shared" si="1"/>
        <v>25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49</v>
      </c>
    </row>
    <row r="70" spans="1:4" x14ac:dyDescent="0.3">
      <c r="A70" s="269"/>
      <c r="B70" s="269" t="s">
        <v>4613</v>
      </c>
      <c r="C70" s="268">
        <f>SUMIF(BTS_매출관리!C:C,B70,BTS_매출관리!I:I)</f>
        <v>0</v>
      </c>
      <c r="D70" s="58">
        <f t="shared" si="1"/>
        <v>49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49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46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33</v>
      </c>
    </row>
    <row r="74" spans="1:4" x14ac:dyDescent="0.3">
      <c r="A74" s="269"/>
      <c r="B74" s="269" t="s">
        <v>4012</v>
      </c>
      <c r="C74" s="268">
        <f>SUMIF(BTS_매출관리!C:C,B74,BTS_매출관리!I:I)</f>
        <v>2200000</v>
      </c>
      <c r="D74" s="58">
        <f t="shared" si="1"/>
        <v>14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49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49</v>
      </c>
    </row>
    <row r="77" spans="1:4" x14ac:dyDescent="0.3">
      <c r="A77" s="269"/>
      <c r="B77" s="269" t="s">
        <v>4926</v>
      </c>
      <c r="C77" s="268">
        <f>SUMIF(BTS_매출관리!C:C,B77,BTS_매출관리!I:I)</f>
        <v>0</v>
      </c>
      <c r="D77" s="58">
        <f t="shared" si="1"/>
        <v>49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49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49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49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49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49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49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49</v>
      </c>
    </row>
    <row r="85" spans="1:6" x14ac:dyDescent="0.3">
      <c r="A85" s="269"/>
      <c r="B85" s="269" t="s">
        <v>1321</v>
      </c>
      <c r="C85" s="268">
        <f>SUMIF(BTS_매출관리!C:C,B85,BTS_매출관리!I:I)</f>
        <v>1600000</v>
      </c>
      <c r="D85" s="58">
        <f t="shared" si="1"/>
        <v>23</v>
      </c>
    </row>
    <row r="86" spans="1:6" x14ac:dyDescent="0.3">
      <c r="A86" s="269"/>
      <c r="B86" s="269" t="s">
        <v>3884</v>
      </c>
      <c r="C86" s="268">
        <f>SUMIF(BTS_매출관리!C:C,B86,BTS_매출관리!I:I)</f>
        <v>1210000</v>
      </c>
      <c r="D86" s="58">
        <f t="shared" si="1"/>
        <v>32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49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19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49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49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21</v>
      </c>
      <c r="E91" s="47">
        <v>1</v>
      </c>
      <c r="F91" t="s">
        <v>5023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49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49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49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49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49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49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49</v>
      </c>
    </row>
    <row r="99" spans="1:4" x14ac:dyDescent="0.3">
      <c r="A99" s="269"/>
      <c r="B99" s="269" t="s">
        <v>4720</v>
      </c>
      <c r="C99" s="268">
        <f>SUMIF(BTS_매출관리!C:C,B99,BTS_매출관리!I:I)</f>
        <v>0</v>
      </c>
      <c r="D99" s="58">
        <f t="shared" si="1"/>
        <v>49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49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49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49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49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49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49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49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49</v>
      </c>
    </row>
    <row r="108" spans="1:4" x14ac:dyDescent="0.3">
      <c r="A108" s="269"/>
      <c r="B108" s="269" t="s">
        <v>4420</v>
      </c>
      <c r="C108" s="268">
        <f>SUMIF(BTS_매출관리!C:C,B108,BTS_매출관리!I:I)</f>
        <v>0</v>
      </c>
      <c r="D108" s="58">
        <f t="shared" si="1"/>
        <v>49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49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49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49</v>
      </c>
    </row>
    <row r="112" spans="1:4" x14ac:dyDescent="0.3">
      <c r="A112" s="269"/>
      <c r="B112" s="269" t="s">
        <v>4497</v>
      </c>
      <c r="C112" s="268">
        <f>SUMIF(BTS_매출관리!C:C,B112,BTS_매출관리!I:I)</f>
        <v>0</v>
      </c>
      <c r="D112" s="58">
        <f t="shared" si="1"/>
        <v>49</v>
      </c>
    </row>
    <row r="113" spans="1:4" x14ac:dyDescent="0.3">
      <c r="A113" s="269"/>
      <c r="B113" s="269" t="s">
        <v>5012</v>
      </c>
      <c r="C113" s="268">
        <f>SUMIF(BTS_매출관리!C:C,B113,BTS_매출관리!I:I)</f>
        <v>1100000</v>
      </c>
      <c r="D113" s="58">
        <f t="shared" si="1"/>
        <v>34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42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49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49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49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49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49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49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49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49</v>
      </c>
    </row>
    <row r="123" spans="1:4" x14ac:dyDescent="0.3">
      <c r="A123" s="269"/>
      <c r="B123" s="269" t="s">
        <v>4896</v>
      </c>
      <c r="C123" s="268">
        <f>SUMIF(BTS_매출관리!C:C,B123,BTS_매출관리!I:I)</f>
        <v>0</v>
      </c>
      <c r="D123" s="58">
        <f t="shared" si="1"/>
        <v>49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49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49</v>
      </c>
    </row>
    <row r="126" spans="1:4" x14ac:dyDescent="0.3">
      <c r="A126" s="269"/>
      <c r="B126" s="269" t="s">
        <v>4476</v>
      </c>
      <c r="C126" s="268">
        <f>SUMIF(BTS_매출관리!C:C,B126,BTS_매출관리!I:I)</f>
        <v>0</v>
      </c>
      <c r="D126" s="58">
        <f t="shared" si="1"/>
        <v>49</v>
      </c>
    </row>
    <row r="127" spans="1:4" x14ac:dyDescent="0.3">
      <c r="A127" s="269"/>
      <c r="B127" s="269" t="s">
        <v>1289</v>
      </c>
      <c r="C127" s="299">
        <f>SUMIF(BTS_매출관리!C:C,B127,BTS_매출관리!I:I)</f>
        <v>690000</v>
      </c>
      <c r="D127" s="58">
        <f t="shared" si="1"/>
        <v>40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36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49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49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49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49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49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49</v>
      </c>
    </row>
    <row r="135" spans="1:4" x14ac:dyDescent="0.3">
      <c r="A135" s="269"/>
      <c r="B135" s="269" t="s">
        <v>4445</v>
      </c>
      <c r="C135" s="268">
        <f>SUMIF(BTS_매출관리!C:C,B135,BTS_매출관리!I:I)</f>
        <v>0</v>
      </c>
      <c r="D135" s="58">
        <f t="shared" si="2"/>
        <v>49</v>
      </c>
    </row>
    <row r="136" spans="1:4" x14ac:dyDescent="0.3">
      <c r="A136" s="269"/>
      <c r="B136" s="269" t="s">
        <v>4723</v>
      </c>
      <c r="C136" s="268">
        <f>SUMIF(BTS_매출관리!C:C,B136,BTS_매출관리!I:I)</f>
        <v>0</v>
      </c>
      <c r="D136" s="58">
        <f t="shared" si="2"/>
        <v>49</v>
      </c>
    </row>
    <row r="137" spans="1:4" x14ac:dyDescent="0.3">
      <c r="A137" s="269"/>
      <c r="B137" s="269" t="s">
        <v>4802</v>
      </c>
      <c r="C137" s="268">
        <f>SUMIF(BTS_매출관리!C:C,B137,BTS_매출관리!I:I)</f>
        <v>0</v>
      </c>
      <c r="D137" s="58">
        <f t="shared" si="2"/>
        <v>49</v>
      </c>
    </row>
    <row r="138" spans="1:4" x14ac:dyDescent="0.3">
      <c r="A138" s="269"/>
      <c r="B138" s="269" t="s">
        <v>4413</v>
      </c>
      <c r="C138" s="268">
        <f>SUMIF(BTS_매출관리!C:C,B138,BTS_매출관리!I:I)</f>
        <v>150000</v>
      </c>
      <c r="D138" s="58">
        <f t="shared" si="2"/>
        <v>47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49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49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49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49</v>
      </c>
    </row>
    <row r="143" spans="1:4" x14ac:dyDescent="0.3">
      <c r="A143" s="269"/>
      <c r="B143" s="269" t="s">
        <v>1275</v>
      </c>
      <c r="C143" s="268">
        <f>SUMIF(BTS_매출관리!C:C,B143,BTS_매출관리!I:I)</f>
        <v>2300000</v>
      </c>
      <c r="D143" s="58">
        <f t="shared" si="2"/>
        <v>13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49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49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49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49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49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49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49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49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49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49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49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49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49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49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49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49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49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49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49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49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49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49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49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49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49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49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49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49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49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49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49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49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49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49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49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49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49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49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49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49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49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49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49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49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49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49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49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49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49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49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49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49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49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49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49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49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49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49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49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49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49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49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49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49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49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49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49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49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49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49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49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49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49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49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49</v>
      </c>
    </row>
    <row r="219" spans="1:4" x14ac:dyDescent="0.3">
      <c r="A219" s="269"/>
      <c r="B219" s="269" t="s">
        <v>4416</v>
      </c>
      <c r="C219" s="268">
        <f>SUMIF(BTS_매출관리!C:C,B219,BTS_매출관리!I:I)</f>
        <v>0</v>
      </c>
      <c r="D219" s="58">
        <f t="shared" si="3"/>
        <v>49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49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49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49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49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49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1192</v>
      </c>
      <c r="R1" s="333"/>
      <c r="S1" s="443"/>
      <c r="T1" s="443"/>
      <c r="U1" s="444"/>
    </row>
    <row r="2" spans="1:21" x14ac:dyDescent="0.3">
      <c r="A2" s="311" t="s">
        <v>65</v>
      </c>
      <c r="B2" s="312"/>
      <c r="C2" s="313" t="s">
        <v>2213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 x14ac:dyDescent="0.3">
      <c r="A3" s="386" t="s">
        <v>1162</v>
      </c>
      <c r="B3" s="37" t="s">
        <v>59</v>
      </c>
      <c r="C3" s="510" t="s">
        <v>1532</v>
      </c>
      <c r="D3" s="511"/>
      <c r="E3" s="511"/>
      <c r="F3" s="511"/>
      <c r="G3" s="511"/>
      <c r="H3" s="511"/>
      <c r="I3" s="511"/>
      <c r="J3" s="512"/>
      <c r="K3" s="392" t="s">
        <v>1163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 x14ac:dyDescent="0.3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 x14ac:dyDescent="0.3">
      <c r="A5" s="387"/>
      <c r="B5" s="38" t="s">
        <v>60</v>
      </c>
      <c r="C5" s="401" t="s">
        <v>1091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 x14ac:dyDescent="0.3">
      <c r="A6" s="388"/>
      <c r="B6" s="38" t="s">
        <v>75</v>
      </c>
      <c r="C6" s="401" t="s">
        <v>1090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 x14ac:dyDescent="0.3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 x14ac:dyDescent="0.3">
      <c r="A8" s="513" t="s">
        <v>1128</v>
      </c>
      <c r="B8" s="514"/>
      <c r="C8" s="514"/>
      <c r="D8" s="514"/>
      <c r="E8" s="515"/>
      <c r="F8" s="516"/>
      <c r="G8" s="514"/>
      <c r="H8" s="514"/>
      <c r="I8" s="515"/>
      <c r="J8" s="517">
        <v>1</v>
      </c>
      <c r="K8" s="429"/>
      <c r="L8" s="518">
        <v>1000000</v>
      </c>
      <c r="M8" s="519"/>
      <c r="N8" s="519"/>
      <c r="O8" s="519"/>
      <c r="P8" s="520"/>
      <c r="Q8" s="518">
        <v>1000000</v>
      </c>
      <c r="R8" s="519"/>
      <c r="S8" s="520"/>
      <c r="T8" s="436"/>
      <c r="U8" s="437"/>
    </row>
    <row r="9" spans="1:21" ht="15" customHeight="1" x14ac:dyDescent="0.3">
      <c r="A9" s="503"/>
      <c r="B9" s="504"/>
      <c r="C9" s="504"/>
      <c r="D9" s="504"/>
      <c r="E9" s="505"/>
      <c r="F9" s="506"/>
      <c r="G9" s="504"/>
      <c r="H9" s="504"/>
      <c r="I9" s="505"/>
      <c r="J9" s="419"/>
      <c r="K9" s="418"/>
      <c r="L9" s="500"/>
      <c r="M9" s="501"/>
      <c r="N9" s="501"/>
      <c r="O9" s="501"/>
      <c r="P9" s="502"/>
      <c r="Q9" s="500"/>
      <c r="R9" s="501"/>
      <c r="S9" s="502"/>
      <c r="T9" s="423"/>
      <c r="U9" s="424"/>
    </row>
    <row r="10" spans="1:21" ht="15" customHeight="1" x14ac:dyDescent="0.3">
      <c r="A10" s="503"/>
      <c r="B10" s="504"/>
      <c r="C10" s="504"/>
      <c r="D10" s="504"/>
      <c r="E10" s="505"/>
      <c r="F10" s="506"/>
      <c r="G10" s="504"/>
      <c r="H10" s="504"/>
      <c r="I10" s="505"/>
      <c r="J10" s="419"/>
      <c r="K10" s="418"/>
      <c r="L10" s="500"/>
      <c r="M10" s="501"/>
      <c r="N10" s="501"/>
      <c r="O10" s="501"/>
      <c r="P10" s="502"/>
      <c r="Q10" s="500"/>
      <c r="R10" s="501"/>
      <c r="S10" s="502"/>
      <c r="T10" s="423"/>
      <c r="U10" s="424"/>
    </row>
    <row r="11" spans="1:21" ht="15" customHeight="1" x14ac:dyDescent="0.3">
      <c r="A11" s="503"/>
      <c r="B11" s="504"/>
      <c r="C11" s="504"/>
      <c r="D11" s="504"/>
      <c r="E11" s="505"/>
      <c r="F11" s="506"/>
      <c r="G11" s="504"/>
      <c r="H11" s="504"/>
      <c r="I11" s="505"/>
      <c r="J11" s="419"/>
      <c r="K11" s="418"/>
      <c r="L11" s="500"/>
      <c r="M11" s="501"/>
      <c r="N11" s="501"/>
      <c r="O11" s="501"/>
      <c r="P11" s="502"/>
      <c r="Q11" s="500"/>
      <c r="R11" s="501"/>
      <c r="S11" s="502"/>
      <c r="T11" s="423"/>
      <c r="U11" s="424"/>
    </row>
    <row r="12" spans="1:21" ht="15" customHeight="1" x14ac:dyDescent="0.3">
      <c r="A12" s="503"/>
      <c r="B12" s="504"/>
      <c r="C12" s="504"/>
      <c r="D12" s="504"/>
      <c r="E12" s="505"/>
      <c r="F12" s="506"/>
      <c r="G12" s="504"/>
      <c r="H12" s="504"/>
      <c r="I12" s="505"/>
      <c r="J12" s="419"/>
      <c r="K12" s="418"/>
      <c r="L12" s="500"/>
      <c r="M12" s="501"/>
      <c r="N12" s="501"/>
      <c r="O12" s="501"/>
      <c r="P12" s="502"/>
      <c r="Q12" s="500"/>
      <c r="R12" s="501"/>
      <c r="S12" s="502"/>
      <c r="T12" s="423"/>
      <c r="U12" s="424"/>
    </row>
    <row r="13" spans="1:21" ht="15" customHeight="1" x14ac:dyDescent="0.3">
      <c r="A13" s="503"/>
      <c r="B13" s="504"/>
      <c r="C13" s="504"/>
      <c r="D13" s="504"/>
      <c r="E13" s="505"/>
      <c r="F13" s="507"/>
      <c r="G13" s="508"/>
      <c r="H13" s="508"/>
      <c r="I13" s="509"/>
      <c r="J13" s="419"/>
      <c r="K13" s="418"/>
      <c r="L13" s="500"/>
      <c r="M13" s="501"/>
      <c r="N13" s="501"/>
      <c r="O13" s="501"/>
      <c r="P13" s="502"/>
      <c r="Q13" s="500"/>
      <c r="R13" s="501"/>
      <c r="S13" s="502"/>
      <c r="T13" s="423"/>
      <c r="U13" s="424"/>
    </row>
    <row r="14" spans="1:21" ht="15" customHeight="1" x14ac:dyDescent="0.3">
      <c r="A14" s="503"/>
      <c r="B14" s="504"/>
      <c r="C14" s="504"/>
      <c r="D14" s="504"/>
      <c r="E14" s="505"/>
      <c r="F14" s="506"/>
      <c r="G14" s="504"/>
      <c r="H14" s="504"/>
      <c r="I14" s="505"/>
      <c r="J14" s="419"/>
      <c r="K14" s="418"/>
      <c r="L14" s="500"/>
      <c r="M14" s="501"/>
      <c r="N14" s="501"/>
      <c r="O14" s="501"/>
      <c r="P14" s="502"/>
      <c r="Q14" s="500"/>
      <c r="R14" s="501"/>
      <c r="S14" s="502"/>
      <c r="T14" s="423"/>
      <c r="U14" s="424"/>
    </row>
    <row r="15" spans="1:21" ht="15" customHeight="1" x14ac:dyDescent="0.3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 x14ac:dyDescent="0.3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 x14ac:dyDescent="0.3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 x14ac:dyDescent="0.3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 x14ac:dyDescent="0.3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 x14ac:dyDescent="0.3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24" t="s">
        <v>959</v>
      </c>
      <c r="M20" s="525"/>
      <c r="N20" s="525"/>
      <c r="O20" s="525"/>
      <c r="P20" s="526"/>
      <c r="Q20" s="362">
        <f>SUM(Q8:S19)</f>
        <v>1000000</v>
      </c>
      <c r="R20" s="322"/>
      <c r="S20" s="322"/>
      <c r="T20" s="322"/>
      <c r="U20" s="363"/>
    </row>
    <row r="21" spans="1:21" ht="17.25" thickBot="1" x14ac:dyDescent="0.35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 x14ac:dyDescent="0.3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 x14ac:dyDescent="0.35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 x14ac:dyDescent="0.35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 x14ac:dyDescent="0.3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 x14ac:dyDescent="0.3">
      <c r="A26" s="386" t="s">
        <v>1162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1163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 x14ac:dyDescent="0.3">
      <c r="A27" s="387"/>
      <c r="B27" s="37" t="s">
        <v>61</v>
      </c>
      <c r="C27" s="521">
        <f>C4</f>
        <v>0</v>
      </c>
      <c r="D27" s="522"/>
      <c r="E27" s="522"/>
      <c r="F27" s="522"/>
      <c r="G27" s="522"/>
      <c r="H27" s="522"/>
      <c r="I27" s="522"/>
      <c r="J27" s="523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 x14ac:dyDescent="0.3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 x14ac:dyDescent="0.3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 x14ac:dyDescent="0.3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 x14ac:dyDescent="0.3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 x14ac:dyDescent="0.3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 x14ac:dyDescent="0.3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 x14ac:dyDescent="0.3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 x14ac:dyDescent="0.3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 x14ac:dyDescent="0.3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 x14ac:dyDescent="0.3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 x14ac:dyDescent="0.3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 x14ac:dyDescent="0.3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 x14ac:dyDescent="0.3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 x14ac:dyDescent="0.3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 x14ac:dyDescent="0.3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 x14ac:dyDescent="0.3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24" t="s">
        <v>959</v>
      </c>
      <c r="M43" s="525"/>
      <c r="N43" s="525"/>
      <c r="O43" s="525"/>
      <c r="P43" s="526"/>
      <c r="Q43" s="527">
        <f>Q20</f>
        <v>1000000</v>
      </c>
      <c r="R43" s="528"/>
      <c r="S43" s="528"/>
      <c r="T43" s="528"/>
      <c r="U43" s="529"/>
    </row>
    <row r="44" spans="1:21" ht="17.25" thickBot="1" x14ac:dyDescent="0.35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73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1598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4413</v>
      </c>
      <c r="D1225" t="s">
        <v>4415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4419</v>
      </c>
    </row>
    <row r="1227" spans="1:4" x14ac:dyDescent="0.3">
      <c r="A1227">
        <v>1251</v>
      </c>
      <c r="B1227" s="13">
        <v>45986</v>
      </c>
      <c r="C1227" t="s">
        <v>4420</v>
      </c>
      <c r="D1227" t="s">
        <v>4423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4424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4433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4434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4435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4436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4437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4438</v>
      </c>
    </row>
    <row r="1235" spans="1:4" x14ac:dyDescent="0.3">
      <c r="A1235">
        <v>1259</v>
      </c>
      <c r="B1235" s="13">
        <v>45988</v>
      </c>
      <c r="C1235" t="s">
        <v>4444</v>
      </c>
      <c r="D1235" t="s">
        <v>4449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4450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4451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4452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4453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4454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4457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4458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4460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4461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4462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4465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4471</v>
      </c>
    </row>
    <row r="1248" spans="1:4" x14ac:dyDescent="0.3">
      <c r="A1248">
        <v>1272</v>
      </c>
      <c r="B1248" s="13">
        <v>45992</v>
      </c>
      <c r="C1248" t="s">
        <v>4468</v>
      </c>
      <c r="D1248" t="s">
        <v>4472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4473</v>
      </c>
    </row>
    <row r="1250" spans="1:4" x14ac:dyDescent="0.3">
      <c r="A1250">
        <v>1274</v>
      </c>
      <c r="B1250" s="13">
        <v>45993</v>
      </c>
      <c r="C1250" t="s">
        <v>4476</v>
      </c>
      <c r="D1250" t="s">
        <v>4479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4480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4481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4486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4487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4488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4489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4490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4491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4492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4500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4501</v>
      </c>
    </row>
    <row r="1262" spans="1:4" x14ac:dyDescent="0.3">
      <c r="A1262">
        <v>1286</v>
      </c>
      <c r="B1262" s="13">
        <v>45995</v>
      </c>
      <c r="C1262" t="s">
        <v>4497</v>
      </c>
      <c r="D1262" t="s">
        <v>4502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4507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4508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4509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4510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4511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4515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4516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4517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4518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4519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4520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4524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4525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4526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4527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4528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4529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4530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4531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4537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4538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4539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4540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4541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4542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4547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4548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4550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4553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4561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4564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4567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4568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4569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4573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4574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4575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4577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4585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4586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4587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4588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4589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4590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4591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4592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4593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4594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4595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4599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4600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4604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4605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4606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4607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4608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4609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4610</v>
      </c>
    </row>
    <row r="1321" spans="1:4" x14ac:dyDescent="0.3">
      <c r="A1321">
        <v>1345</v>
      </c>
      <c r="B1321" s="13">
        <v>46009</v>
      </c>
      <c r="C1321" t="s">
        <v>4613</v>
      </c>
      <c r="D1321" t="s">
        <v>4616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4617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4618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4619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4620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4621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4630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4631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4632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4633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4634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4635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4643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4646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4648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4649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4650</v>
      </c>
    </row>
    <row r="1338" spans="1:4" x14ac:dyDescent="0.3">
      <c r="A1338">
        <v>1362</v>
      </c>
      <c r="B1338" s="13">
        <v>46013</v>
      </c>
      <c r="C1338" t="s">
        <v>4613</v>
      </c>
      <c r="D1338" t="s">
        <v>4651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4652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4654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4660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4661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4663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4664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4665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4666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4667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4673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4674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4675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4676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4680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4681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4682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4684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4685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4688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4692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4693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4696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4698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4699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4701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4702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4703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4705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4712</v>
      </c>
    </row>
    <row r="1368" spans="1:4" x14ac:dyDescent="0.3">
      <c r="A1368">
        <v>1392</v>
      </c>
      <c r="B1368" s="13">
        <v>46024</v>
      </c>
      <c r="C1368" t="s">
        <v>4720</v>
      </c>
      <c r="D1368" t="s">
        <v>4726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4727</v>
      </c>
    </row>
    <row r="1370" spans="1:4" x14ac:dyDescent="0.3">
      <c r="A1370">
        <v>1394</v>
      </c>
      <c r="B1370" s="13">
        <v>46024</v>
      </c>
      <c r="C1370" t="s">
        <v>4723</v>
      </c>
      <c r="D1370" t="s">
        <v>4728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4729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4730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4731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4732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4735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4738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4739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4740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4742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4743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4744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4754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4755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4756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4757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4758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4761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4762</v>
      </c>
    </row>
    <row r="1389" spans="1:4" x14ac:dyDescent="0.3">
      <c r="A1389">
        <v>1413</v>
      </c>
      <c r="B1389" s="13">
        <v>46029</v>
      </c>
      <c r="C1389" t="s">
        <v>4613</v>
      </c>
      <c r="D1389" t="s">
        <v>4767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4768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4769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4771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4777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4778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4779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4781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4782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4790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4792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4795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4796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4797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4798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4799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4800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4807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4808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4809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4810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4811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4812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4813</v>
      </c>
    </row>
    <row r="1413" spans="1:4" x14ac:dyDescent="0.3">
      <c r="A1413">
        <v>1437</v>
      </c>
      <c r="B1413" s="13">
        <v>46034</v>
      </c>
      <c r="C1413" t="s">
        <v>4801</v>
      </c>
      <c r="D1413" t="s">
        <v>4814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4815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4816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4817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4818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4819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4820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4822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4824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4826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4829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4830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4833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4835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4849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4850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4851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4852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4853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4854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4855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4856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4858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4860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4861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4862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4873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4874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4875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4876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4877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4878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4879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4882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4885</v>
      </c>
    </row>
    <row r="1448" spans="1:4" x14ac:dyDescent="0.3">
      <c r="A1448">
        <v>1472</v>
      </c>
      <c r="B1448" s="13">
        <v>46043</v>
      </c>
      <c r="C1448" t="s">
        <v>4468</v>
      </c>
      <c r="D1448" t="s">
        <v>4886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4888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4889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4890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4892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4893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4894</v>
      </c>
    </row>
    <row r="1455" spans="1:4" x14ac:dyDescent="0.3">
      <c r="A1455">
        <v>1479</v>
      </c>
      <c r="B1455" s="13">
        <v>46045</v>
      </c>
      <c r="C1455" t="s">
        <v>4895</v>
      </c>
      <c r="D1455" t="s">
        <v>4900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4901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4903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4905</v>
      </c>
    </row>
    <row r="1459" spans="1:4" x14ac:dyDescent="0.3">
      <c r="A1459">
        <v>1483</v>
      </c>
      <c r="B1459" s="13">
        <v>46045</v>
      </c>
      <c r="C1459" t="s">
        <v>4906</v>
      </c>
      <c r="D1459" t="s">
        <v>4907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4913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4914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4915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4916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4917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4918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4921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4922</v>
      </c>
    </row>
    <row r="1468" spans="1:4" x14ac:dyDescent="0.3">
      <c r="A1468">
        <v>1492</v>
      </c>
      <c r="B1468" s="13">
        <v>46049</v>
      </c>
      <c r="C1468" t="s">
        <v>4926</v>
      </c>
      <c r="D1468" t="s">
        <v>4929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4931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4932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4933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4934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4935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4940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4941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4942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4943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4944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4945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4947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4949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4950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4951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4952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4954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4959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4965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4969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4971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4972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4973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4974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4975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4977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4978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4993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4994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4995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4996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4997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5000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5002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5003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5004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5006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5008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5010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5011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5015</v>
      </c>
    </row>
    <row r="1510" spans="1:4" x14ac:dyDescent="0.3">
      <c r="A1510">
        <v>1534</v>
      </c>
      <c r="B1510" s="13">
        <v>46059</v>
      </c>
      <c r="C1510" t="s">
        <v>5012</v>
      </c>
      <c r="D1510" t="s">
        <v>5017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5019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5020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5025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5026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5027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5028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5029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5030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5031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5032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5033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5034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5035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5036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5037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5039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5040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5041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5047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5048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5049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5050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5052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5053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5054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5056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5057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5058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5059</v>
      </c>
    </row>
    <row r="1540" spans="1:4" x14ac:dyDescent="0.3">
      <c r="A1540">
        <v>1564</v>
      </c>
      <c r="B1540" s="13">
        <v>46065</v>
      </c>
      <c r="C1540" t="s">
        <v>5060</v>
      </c>
      <c r="D1540" t="s">
        <v>5063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5064</v>
      </c>
    </row>
    <row r="1542" spans="1:4" x14ac:dyDescent="0.3">
      <c r="A1542">
        <v>1566</v>
      </c>
      <c r="B1542" s="13">
        <v>46066</v>
      </c>
      <c r="C1542" t="s">
        <v>1364</v>
      </c>
      <c r="D1542" t="s">
        <v>5068</v>
      </c>
    </row>
    <row r="1543" spans="1:4" x14ac:dyDescent="0.3">
      <c r="A1543">
        <v>1567</v>
      </c>
      <c r="B1543" s="13">
        <v>46066</v>
      </c>
      <c r="C1543" t="s">
        <v>1852</v>
      </c>
      <c r="D1543" t="s">
        <v>5071</v>
      </c>
    </row>
    <row r="1544" spans="1:4" x14ac:dyDescent="0.3">
      <c r="A1544">
        <v>1568</v>
      </c>
      <c r="B1544" s="13">
        <v>46066</v>
      </c>
      <c r="C1544" t="s">
        <v>1364</v>
      </c>
      <c r="D1544" t="s">
        <v>5072</v>
      </c>
    </row>
    <row r="1545" spans="1:4" x14ac:dyDescent="0.3">
      <c r="A1545">
        <v>1569</v>
      </c>
      <c r="B1545" s="13">
        <v>46066</v>
      </c>
      <c r="C1545" t="s">
        <v>3884</v>
      </c>
      <c r="D1545" t="s">
        <v>5073</v>
      </c>
    </row>
    <row r="1546" spans="1:4" x14ac:dyDescent="0.3">
      <c r="A1546">
        <v>1570</v>
      </c>
      <c r="B1546" s="13">
        <v>46066</v>
      </c>
      <c r="C1546" t="s">
        <v>2135</v>
      </c>
      <c r="D1546" t="s">
        <v>5074</v>
      </c>
    </row>
    <row r="1547" spans="1:4" x14ac:dyDescent="0.3">
      <c r="A1547">
        <v>1571</v>
      </c>
      <c r="B1547" s="13">
        <v>46067</v>
      </c>
      <c r="C1547" t="s">
        <v>1390</v>
      </c>
      <c r="D1547" t="s">
        <v>5088</v>
      </c>
    </row>
    <row r="1548" spans="1:4" x14ac:dyDescent="0.3">
      <c r="A1548">
        <v>1572</v>
      </c>
      <c r="B1548" s="13">
        <v>46072</v>
      </c>
      <c r="C1548" t="s">
        <v>1460</v>
      </c>
      <c r="D1548" t="s">
        <v>5094</v>
      </c>
    </row>
    <row r="1549" spans="1:4" x14ac:dyDescent="0.3">
      <c r="A1549">
        <v>1573</v>
      </c>
      <c r="B1549" s="13">
        <v>46072</v>
      </c>
      <c r="C1549" t="s">
        <v>1369</v>
      </c>
      <c r="D1549" t="s">
        <v>5097</v>
      </c>
    </row>
    <row r="1550" spans="1:4" x14ac:dyDescent="0.3">
      <c r="A1550">
        <v>1574</v>
      </c>
      <c r="B1550" s="13">
        <v>46072</v>
      </c>
      <c r="C1550" t="s">
        <v>1390</v>
      </c>
      <c r="D1550" t="s">
        <v>5098</v>
      </c>
    </row>
    <row r="1551" spans="1:4" x14ac:dyDescent="0.3">
      <c r="A1551">
        <v>1575</v>
      </c>
      <c r="B1551" s="13">
        <v>46072</v>
      </c>
      <c r="C1551" t="s">
        <v>4413</v>
      </c>
      <c r="D1551" t="s">
        <v>5099</v>
      </c>
    </row>
    <row r="1552" spans="1:4" x14ac:dyDescent="0.3">
      <c r="A1552">
        <v>1576</v>
      </c>
      <c r="B1552" s="13">
        <v>46072</v>
      </c>
      <c r="C1552" t="s">
        <v>1800</v>
      </c>
      <c r="D1552" t="s">
        <v>5100</v>
      </c>
    </row>
    <row r="1553" spans="1:4" x14ac:dyDescent="0.3">
      <c r="A1553">
        <v>1577</v>
      </c>
      <c r="B1553" s="13">
        <v>46072</v>
      </c>
      <c r="C1553" t="s">
        <v>1589</v>
      </c>
      <c r="D1553" t="s">
        <v>5102</v>
      </c>
    </row>
    <row r="1554" spans="1:4" x14ac:dyDescent="0.3">
      <c r="A1554">
        <v>1578</v>
      </c>
      <c r="B1554" s="13">
        <v>46073</v>
      </c>
      <c r="C1554" t="s">
        <v>1464</v>
      </c>
      <c r="D1554" t="s">
        <v>5103</v>
      </c>
    </row>
    <row r="1555" spans="1:4" x14ac:dyDescent="0.3">
      <c r="A1555">
        <v>1579</v>
      </c>
      <c r="B1555" s="13">
        <v>46073</v>
      </c>
      <c r="C1555" t="s">
        <v>1781</v>
      </c>
      <c r="D1555" t="s">
        <v>5104</v>
      </c>
    </row>
    <row r="1556" spans="1:4" x14ac:dyDescent="0.3">
      <c r="A1556">
        <v>1580</v>
      </c>
      <c r="B1556" s="13">
        <v>46073</v>
      </c>
      <c r="C1556" t="s">
        <v>1369</v>
      </c>
      <c r="D1556" t="s">
        <v>5105</v>
      </c>
    </row>
    <row r="1557" spans="1:4" x14ac:dyDescent="0.3">
      <c r="A1557">
        <v>1581</v>
      </c>
      <c r="B1557" s="13">
        <v>46073</v>
      </c>
      <c r="C1557" t="s">
        <v>2771</v>
      </c>
      <c r="D1557" t="s">
        <v>5106</v>
      </c>
    </row>
    <row r="1558" spans="1:4" x14ac:dyDescent="0.3">
      <c r="A1558">
        <v>1582</v>
      </c>
      <c r="B1558" s="13">
        <v>46073</v>
      </c>
      <c r="C1558" t="s">
        <v>1390</v>
      </c>
      <c r="D1558" t="s">
        <v>5107</v>
      </c>
    </row>
    <row r="1559" spans="1:4" x14ac:dyDescent="0.3">
      <c r="A1559">
        <v>1583</v>
      </c>
      <c r="B1559" s="13">
        <v>46073</v>
      </c>
      <c r="C1559" t="s">
        <v>1435</v>
      </c>
      <c r="D1559" t="s">
        <v>5108</v>
      </c>
    </row>
    <row r="1560" spans="1:4" x14ac:dyDescent="0.3">
      <c r="A1560">
        <v>1584</v>
      </c>
      <c r="B1560" s="13">
        <v>46073</v>
      </c>
      <c r="C1560" t="s">
        <v>1144</v>
      </c>
      <c r="D1560" t="s">
        <v>5109</v>
      </c>
    </row>
    <row r="1561" spans="1:4" x14ac:dyDescent="0.3">
      <c r="A1561">
        <v>1585</v>
      </c>
      <c r="B1561" s="13">
        <v>46073</v>
      </c>
      <c r="C1561" t="s">
        <v>3256</v>
      </c>
      <c r="D1561" t="s">
        <v>5110</v>
      </c>
    </row>
    <row r="1562" spans="1:4" x14ac:dyDescent="0.3">
      <c r="A1562">
        <v>1586</v>
      </c>
      <c r="B1562" s="13">
        <v>46074</v>
      </c>
      <c r="C1562" t="s">
        <v>1577</v>
      </c>
      <c r="D1562" t="s">
        <v>5112</v>
      </c>
    </row>
    <row r="1563" spans="1:4" x14ac:dyDescent="0.3">
      <c r="A1563">
        <v>1587</v>
      </c>
      <c r="B1563" s="13">
        <v>46076</v>
      </c>
      <c r="C1563" t="s">
        <v>1545</v>
      </c>
      <c r="D1563" t="s">
        <v>5116</v>
      </c>
    </row>
    <row r="1564" spans="1:4" x14ac:dyDescent="0.3">
      <c r="A1564">
        <v>1588</v>
      </c>
      <c r="B1564" s="13">
        <v>46076</v>
      </c>
      <c r="C1564" t="s">
        <v>1464</v>
      </c>
      <c r="D1564" t="s">
        <v>5117</v>
      </c>
    </row>
    <row r="1565" spans="1:4" x14ac:dyDescent="0.3">
      <c r="A1565">
        <v>1589</v>
      </c>
      <c r="B1565" s="13">
        <v>46076</v>
      </c>
      <c r="C1565" t="s">
        <v>1968</v>
      </c>
      <c r="D1565" t="s">
        <v>5118</v>
      </c>
    </row>
    <row r="1566" spans="1:4" x14ac:dyDescent="0.3">
      <c r="A1566">
        <v>1590</v>
      </c>
      <c r="B1566" s="13">
        <v>46076</v>
      </c>
      <c r="C1566" t="s">
        <v>1885</v>
      </c>
      <c r="D1566" t="s">
        <v>5119</v>
      </c>
    </row>
    <row r="1567" spans="1:4" x14ac:dyDescent="0.3">
      <c r="A1567">
        <v>1591</v>
      </c>
      <c r="B1567" s="13">
        <v>46076</v>
      </c>
      <c r="C1567" t="s">
        <v>1016</v>
      </c>
      <c r="D1567" t="s">
        <v>5120</v>
      </c>
    </row>
    <row r="1568" spans="1:4" x14ac:dyDescent="0.3">
      <c r="A1568">
        <v>1592</v>
      </c>
      <c r="B1568" s="13">
        <v>46076</v>
      </c>
      <c r="C1568" t="s">
        <v>1051</v>
      </c>
      <c r="D1568" t="s">
        <v>5121</v>
      </c>
    </row>
    <row r="1569" spans="1:4" x14ac:dyDescent="0.3">
      <c r="A1569">
        <v>1593</v>
      </c>
      <c r="B1569" s="13">
        <v>46076</v>
      </c>
      <c r="C1569" t="s">
        <v>2484</v>
      </c>
      <c r="D1569" t="s">
        <v>5122</v>
      </c>
    </row>
    <row r="1570" spans="1:4" x14ac:dyDescent="0.3">
      <c r="A1570">
        <v>1594</v>
      </c>
      <c r="B1570" s="13">
        <v>46076</v>
      </c>
      <c r="C1570" t="s">
        <v>1800</v>
      </c>
      <c r="D1570" t="s">
        <v>5124</v>
      </c>
    </row>
    <row r="1571" spans="1:4" x14ac:dyDescent="0.3">
      <c r="A1571">
        <v>1595</v>
      </c>
      <c r="B1571" s="13">
        <v>46076</v>
      </c>
      <c r="C1571" t="s">
        <v>1781</v>
      </c>
      <c r="D1571" t="s">
        <v>5125</v>
      </c>
    </row>
    <row r="1572" spans="1:4" x14ac:dyDescent="0.3">
      <c r="A1572">
        <v>1596</v>
      </c>
      <c r="B1572" s="13">
        <v>46076</v>
      </c>
      <c r="C1572" t="s">
        <v>1016</v>
      </c>
      <c r="D1572" t="s">
        <v>5126</v>
      </c>
    </row>
    <row r="1573" spans="1:4" x14ac:dyDescent="0.3">
      <c r="A1573">
        <v>1597</v>
      </c>
      <c r="B1573" s="13">
        <v>46076</v>
      </c>
      <c r="C1573" t="s">
        <v>1440</v>
      </c>
      <c r="D1573" t="s">
        <v>5130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360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2" sqref="H2:H20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4863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/>
    </row>
    <row r="3" spans="1:11" hidden="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4989</v>
      </c>
    </row>
    <row r="5" spans="1:11" hidden="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2440000</v>
      </c>
    </row>
    <row r="11" spans="1:11" hidden="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5113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2300000</v>
      </c>
    </row>
    <row r="15" spans="1:11" hidden="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hidden="1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4700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480000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4840</v>
      </c>
      <c r="H20" s="194">
        <f>SUMIF(주문_리스트!C:C,거래처!B20,주문_리스트!K:K)+SUMIF(주문_리스트!C:C,거래처!B20,주문_리스트!L:L)-10000</f>
        <v>1099999.6999999993</v>
      </c>
    </row>
    <row r="21" spans="1:13" hidden="1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4864</v>
      </c>
    </row>
    <row r="22" spans="1:13" hidden="1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4533</v>
      </c>
    </row>
    <row r="23" spans="1:13" hidden="1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hidden="1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4989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</row>
    <row r="27" spans="1:13" hidden="1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4640</v>
      </c>
    </row>
    <row r="29" spans="1:13" hidden="1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4638</v>
      </c>
    </row>
    <row r="32" spans="1:13" hidden="1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4923</v>
      </c>
    </row>
    <row r="33" spans="1:9" hidden="1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hidden="1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6080000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2899999.8999999985</v>
      </c>
    </row>
    <row r="39" spans="1:9" hidden="1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4642</v>
      </c>
    </row>
    <row r="40" spans="1:9" hidden="1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4938</v>
      </c>
    </row>
    <row r="44" spans="1:9" hidden="1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250000</v>
      </c>
    </row>
    <row r="52" spans="1:9" hidden="1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800000</v>
      </c>
    </row>
    <row r="55" spans="1:9" hidden="1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hidden="1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hidden="1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1650000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1600000</v>
      </c>
    </row>
    <row r="73" spans="1:9" hidden="1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1550000</v>
      </c>
    </row>
    <row r="75" spans="1:9" hidden="1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</row>
    <row r="78" spans="1:9" hidden="1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hidden="1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hidden="1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  <c r="I84" s="52" t="s">
        <v>5113</v>
      </c>
    </row>
    <row r="85" spans="1:10" hidden="1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0</v>
      </c>
      <c r="I85" s="52" t="s">
        <v>5113</v>
      </c>
    </row>
    <row r="86" spans="1:10" hidden="1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4637</v>
      </c>
    </row>
    <row r="89" spans="1:10" hidden="1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hidden="1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4623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hidden="1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4963</v>
      </c>
    </row>
    <row r="100" spans="1:9" hidden="1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1099999.6999999993</v>
      </c>
    </row>
    <row r="102" spans="1:9" hidden="1" x14ac:dyDescent="0.3">
      <c r="A102" s="47">
        <v>101</v>
      </c>
      <c r="B102" t="s">
        <v>1346</v>
      </c>
      <c r="C102" t="s">
        <v>4836</v>
      </c>
      <c r="E102" t="s">
        <v>4837</v>
      </c>
      <c r="F102" t="s">
        <v>4838</v>
      </c>
      <c r="G102" t="s">
        <v>4839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4523</v>
      </c>
      <c r="H108" s="194">
        <f>SUMIF(주문_리스트!C:C,거래처!B108,주문_리스트!K:K)+SUMIF(주문_리스트!C:C,거래처!B108,주문_리스트!L:L)</f>
        <v>865000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1324000</v>
      </c>
    </row>
    <row r="110" spans="1:9" hidden="1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620000</v>
      </c>
    </row>
    <row r="114" spans="1:9" hidden="1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4989</v>
      </c>
    </row>
    <row r="115" spans="1:9" hidden="1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4642</v>
      </c>
    </row>
    <row r="117" spans="1:9" hidden="1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hidden="1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4963</v>
      </c>
    </row>
    <row r="119" spans="1:9" hidden="1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4938</v>
      </c>
    </row>
    <row r="121" spans="1:9" hidden="1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hidden="1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hidden="1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870000</v>
      </c>
    </row>
    <row r="133" spans="1:9" hidden="1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hidden="1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4787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hidden="1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4578</v>
      </c>
      <c r="C140" t="s">
        <v>4579</v>
      </c>
      <c r="E140" t="s">
        <v>4580</v>
      </c>
      <c r="F140" t="s">
        <v>4581</v>
      </c>
      <c r="G140" t="s">
        <v>4582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4963</v>
      </c>
    </row>
    <row r="149" spans="1:10" hidden="1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4963</v>
      </c>
    </row>
    <row r="151" spans="1:10" hidden="1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4989</v>
      </c>
    </row>
    <row r="153" spans="1:10" hidden="1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4636</v>
      </c>
    </row>
    <row r="156" spans="1:10" hidden="1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4700</v>
      </c>
    </row>
    <row r="158" spans="1:10" hidden="1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4963</v>
      </c>
    </row>
    <row r="163" spans="1:9" hidden="1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hidden="1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hidden="1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1130000</v>
      </c>
    </row>
    <row r="177" spans="1:9" hidden="1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hidden="1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hidden="1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1210000</v>
      </c>
    </row>
    <row r="191" spans="1:9" hidden="1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4989</v>
      </c>
    </row>
    <row r="192" spans="1:9" hidden="1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4543</v>
      </c>
    </row>
    <row r="201" spans="1:9" hidden="1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hidden="1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4662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4413</v>
      </c>
      <c r="C205" t="s">
        <v>1037</v>
      </c>
      <c r="E205" t="s">
        <v>4414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9" hidden="1" x14ac:dyDescent="0.3">
      <c r="A206" s="47">
        <v>206</v>
      </c>
      <c r="B206" t="s">
        <v>4416</v>
      </c>
      <c r="C206" t="s">
        <v>4417</v>
      </c>
      <c r="E206" t="s">
        <v>4418</v>
      </c>
      <c r="F206" t="s">
        <v>1176</v>
      </c>
      <c r="H206" s="194">
        <v>0</v>
      </c>
    </row>
    <row r="207" spans="1:9" hidden="1" x14ac:dyDescent="0.3">
      <c r="A207" s="47">
        <v>207</v>
      </c>
      <c r="B207" t="s">
        <v>4420</v>
      </c>
      <c r="C207" t="s">
        <v>4421</v>
      </c>
      <c r="E207" t="s">
        <v>4422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4445</v>
      </c>
      <c r="C208" t="s">
        <v>4446</v>
      </c>
      <c r="E208" t="s">
        <v>4447</v>
      </c>
      <c r="F208" t="s">
        <v>4448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4468</v>
      </c>
      <c r="C209" t="s">
        <v>4469</v>
      </c>
      <c r="E209" t="s">
        <v>4470</v>
      </c>
      <c r="F209" t="s">
        <v>963</v>
      </c>
      <c r="G209" t="s">
        <v>4475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4476</v>
      </c>
      <c r="C210" t="s">
        <v>4477</v>
      </c>
      <c r="E210" t="s">
        <v>4478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4497</v>
      </c>
      <c r="C211" t="s">
        <v>4498</v>
      </c>
      <c r="E211" t="s">
        <v>4499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4613</v>
      </c>
      <c r="C212" t="s">
        <v>4614</v>
      </c>
      <c r="E212" t="s">
        <v>4615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4720</v>
      </c>
      <c r="C213" t="s">
        <v>4721</v>
      </c>
      <c r="E213" t="s">
        <v>4722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4723</v>
      </c>
      <c r="C214" t="s">
        <v>4724</v>
      </c>
      <c r="E214" t="s">
        <v>4725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A215" s="47">
        <v>216</v>
      </c>
      <c r="B215" t="s">
        <v>4802</v>
      </c>
      <c r="C215" t="s">
        <v>4803</v>
      </c>
      <c r="E215" t="s">
        <v>4804</v>
      </c>
      <c r="F215" t="s">
        <v>4805</v>
      </c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A216" s="47">
        <v>217</v>
      </c>
      <c r="B216" t="s">
        <v>2808</v>
      </c>
      <c r="C216" t="s">
        <v>4846</v>
      </c>
      <c r="E216" t="s">
        <v>4847</v>
      </c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A217" s="47">
        <v>218</v>
      </c>
      <c r="B217" t="s">
        <v>4896</v>
      </c>
      <c r="C217" t="s">
        <v>4897</v>
      </c>
      <c r="E217" t="s">
        <v>4898</v>
      </c>
      <c r="F217" t="s">
        <v>4899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A218" s="47">
        <v>219</v>
      </c>
      <c r="B218" t="s">
        <v>4926</v>
      </c>
      <c r="C218" t="s">
        <v>4927</v>
      </c>
      <c r="E218" t="s">
        <v>4928</v>
      </c>
      <c r="H218" s="194">
        <f>SUMIF(주문_리스트!C:C,거래처!B218,주문_리스트!K:K)+SUMIF(주문_리스트!C:C,거래처!B218,주문_리스트!L:L)</f>
        <v>0</v>
      </c>
    </row>
    <row r="219" spans="1:8" hidden="1" x14ac:dyDescent="0.3">
      <c r="A219" s="47">
        <v>220</v>
      </c>
      <c r="B219" t="s">
        <v>5012</v>
      </c>
      <c r="C219" t="s">
        <v>5013</v>
      </c>
      <c r="E219" t="s">
        <v>5014</v>
      </c>
      <c r="F219" t="s">
        <v>1176</v>
      </c>
      <c r="G219" t="s">
        <v>5014</v>
      </c>
      <c r="H219" s="194">
        <f>SUMIF(주문_리스트!C:C,거래처!B219,주문_리스트!K:K)+SUMIF(주문_리스트!C:C,거래처!B219,주문_리스트!L:L)</f>
        <v>0</v>
      </c>
    </row>
    <row r="220" spans="1:8" hidden="1" x14ac:dyDescent="0.3">
      <c r="A220" s="47">
        <v>221</v>
      </c>
      <c r="B220" t="s">
        <v>5060</v>
      </c>
      <c r="C220" t="s">
        <v>5061</v>
      </c>
      <c r="E220" t="s">
        <v>5062</v>
      </c>
      <c r="F220" t="s">
        <v>963</v>
      </c>
      <c r="H220" s="194">
        <f>SUMIF(주문_리스트!C:C,거래처!B220,주문_리스트!K:K)+SUMIF(주문_리스트!C:C,거래처!B220,주문_리스트!L:L)</f>
        <v>0</v>
      </c>
    </row>
    <row r="221" spans="1:8" hidden="1" x14ac:dyDescent="0.3">
      <c r="H221" s="194">
        <f>SUMIF(주문_리스트!C:C,거래처!B221,주문_리스트!K:K)+SUMIF(주문_리스트!C:C,거래처!B221,주문_리스트!L:L)</f>
        <v>0</v>
      </c>
    </row>
    <row r="222" spans="1:8" hidden="1" x14ac:dyDescent="0.3">
      <c r="H222" s="194">
        <f>SUMIF(주문_리스트!C:C,거래처!B222,주문_리스트!K:K)+SUMIF(주문_리스트!C:C,거래처!B222,주문_리스트!L:L)</f>
        <v>0</v>
      </c>
    </row>
    <row r="223" spans="1:8" hidden="1" x14ac:dyDescent="0.3">
      <c r="H223" s="194">
        <f>SUMIF(주문_리스트!C:C,거래처!B223,주문_리스트!K:K)+SUMIF(주문_리스트!C:C,거래처!B223,주문_리스트!L:L)</f>
        <v>0</v>
      </c>
    </row>
    <row r="224" spans="1:8" hidden="1" x14ac:dyDescent="0.3">
      <c r="H224" s="194">
        <f>SUMIF(주문_리스트!C:C,거래처!B224,주문_리스트!K:K)+SUMIF(주문_리스트!C:C,거래처!B224,주문_리스트!L:L)</f>
        <v>0</v>
      </c>
    </row>
    <row r="225" spans="8:8" hidden="1" x14ac:dyDescent="0.3">
      <c r="H225" s="194">
        <f>SUMIF(주문_리스트!C:C,거래처!B225,주문_리스트!K:K)+SUMIF(주문_리스트!C:C,거래처!B225,주문_리스트!L:L)</f>
        <v>0</v>
      </c>
    </row>
    <row r="226" spans="8:8" hidden="1" x14ac:dyDescent="0.3">
      <c r="H226" s="194">
        <f>SUMIF(주문_리스트!C:C,거래처!B226,주문_리스트!K:K)+SUMIF(주문_리스트!C:C,거래처!B226,주문_리스트!L:L)</f>
        <v>0</v>
      </c>
    </row>
    <row r="227" spans="8:8" hidden="1" x14ac:dyDescent="0.3">
      <c r="H227" s="194">
        <f>SUMIF(주문_리스트!C:C,거래처!B227,주문_리스트!K:K)+SUMIF(주문_리스트!C:C,거래처!B227,주문_리스트!L:L)</f>
        <v>0</v>
      </c>
    </row>
    <row r="228" spans="8:8" hidden="1" x14ac:dyDescent="0.3">
      <c r="H228" s="194">
        <f>SUMIF(주문_리스트!C:C,거래처!B228,주문_리스트!K:K)+SUMIF(주문_리스트!C:C,거래처!B228,주문_리스트!L:L)</f>
        <v>0</v>
      </c>
    </row>
    <row r="229" spans="8:8" hidden="1" x14ac:dyDescent="0.3">
      <c r="H229" s="194">
        <f>SUMIF(주문_리스트!C:C,거래처!B229,주문_리스트!K:K)+SUMIF(주문_리스트!C:C,거래처!B229,주문_리스트!L:L)</f>
        <v>0</v>
      </c>
    </row>
    <row r="230" spans="8:8" hidden="1" x14ac:dyDescent="0.3">
      <c r="H230" s="194">
        <f>SUMIF(주문_리스트!C:C,거래처!B230,주문_리스트!K:K)+SUMIF(주문_리스트!C:C,거래처!B230,주문_리스트!L:L)</f>
        <v>0</v>
      </c>
    </row>
    <row r="231" spans="8:8" hidden="1" x14ac:dyDescent="0.3">
      <c r="H231" s="194">
        <f>SUMIF(주문_리스트!C:C,거래처!B231,주문_리스트!K:K)+SUMIF(주문_리스트!C:C,거래처!B231,주문_리스트!L:L)</f>
        <v>0</v>
      </c>
    </row>
    <row r="232" spans="8:8" hidden="1" x14ac:dyDescent="0.3">
      <c r="H232" s="194">
        <f>SUMIF(주문_리스트!C:C,거래처!B232,주문_리스트!K:K)+SUMIF(주문_리스트!C:C,거래처!B232,주문_리스트!L:L)</f>
        <v>0</v>
      </c>
    </row>
    <row r="233" spans="8:8" hidden="1" x14ac:dyDescent="0.3">
      <c r="H233" s="194">
        <f>SUMIF(주문_리스트!C:C,거래처!B233,주문_리스트!K:K)+SUMIF(주문_리스트!C:C,거래처!B233,주문_리스트!L:L)</f>
        <v>0</v>
      </c>
    </row>
    <row r="234" spans="8:8" hidden="1" x14ac:dyDescent="0.3">
      <c r="H234" s="194">
        <f>SUMIF(주문_리스트!C:C,거래처!B234,주문_리스트!K:K)+SUMIF(주문_리스트!C:C,거래처!B234,주문_리스트!L:L)</f>
        <v>0</v>
      </c>
    </row>
    <row r="235" spans="8:8" hidden="1" x14ac:dyDescent="0.3">
      <c r="H235" s="194">
        <f>SUMIF(주문_리스트!C:C,거래처!B235,주문_리스트!K:K)+SUMIF(주문_리스트!C:C,거래처!B235,주문_리스트!L:L)</f>
        <v>0</v>
      </c>
    </row>
    <row r="236" spans="8:8" hidden="1" x14ac:dyDescent="0.3">
      <c r="H236" s="194">
        <f>SUMIF(주문_리스트!C:C,거래처!B236,주문_리스트!K:K)+SUMIF(주문_리스트!C:C,거래처!B236,주문_리스트!L:L)</f>
        <v>0</v>
      </c>
    </row>
    <row r="237" spans="8:8" hidden="1" x14ac:dyDescent="0.3">
      <c r="H237" s="194">
        <f>SUMIF(주문_리스트!C:C,거래처!B237,주문_리스트!K:K)+SUMIF(주문_리스트!C:C,거래처!B237,주문_리스트!L:L)</f>
        <v>0</v>
      </c>
    </row>
    <row r="238" spans="8:8" hidden="1" x14ac:dyDescent="0.3">
      <c r="H238" s="194">
        <f>SUMIF(주문_리스트!C:C,거래처!B238,주문_리스트!K:K)+SUMIF(주문_리스트!C:C,거래처!B238,주문_리스트!L:L)</f>
        <v>0</v>
      </c>
    </row>
    <row r="239" spans="8:8" hidden="1" x14ac:dyDescent="0.3">
      <c r="H239" s="194">
        <f>SUMIF(주문_리스트!C:C,거래처!B239,주문_리스트!K:K)+SUMIF(주문_리스트!C:C,거래처!B239,주문_리스트!L:L)</f>
        <v>0</v>
      </c>
    </row>
    <row r="240" spans="8:8" hidden="1" x14ac:dyDescent="0.3">
      <c r="H240" s="194">
        <f>SUMIF(주문_리스트!C:C,거래처!B240,주문_리스트!K:K)+SUMIF(주문_리스트!C:C,거래처!B240,주문_리스트!L:L)</f>
        <v>0</v>
      </c>
    </row>
    <row r="241" spans="8:8" hidden="1" x14ac:dyDescent="0.3">
      <c r="H241" s="194">
        <f>SUMIF(주문_리스트!C:C,거래처!B241,주문_리스트!K:K)+SUMIF(주문_리스트!C:C,거래처!B241,주문_리스트!L:L)</f>
        <v>0</v>
      </c>
    </row>
    <row r="242" spans="8:8" hidden="1" x14ac:dyDescent="0.3">
      <c r="H242" s="194">
        <f>SUMIF(주문_리스트!C:C,거래처!B242,주문_리스트!K:K)+SUMIF(주문_리스트!C:C,거래처!B242,주문_리스트!L:L)</f>
        <v>0</v>
      </c>
    </row>
    <row r="243" spans="8:8" hidden="1" x14ac:dyDescent="0.3">
      <c r="H243" s="194">
        <f>SUMIF(주문_리스트!C:C,거래처!B243,주문_리스트!K:K)+SUMIF(주문_리스트!C:C,거래처!B243,주문_리스트!L:L)</f>
        <v>0</v>
      </c>
    </row>
    <row r="244" spans="8:8" hidden="1" x14ac:dyDescent="0.3">
      <c r="H244" s="194">
        <f>SUMIF(주문_리스트!C:C,거래처!B244,주문_리스트!K:K)+SUMIF(주문_리스트!C:C,거래처!B244,주문_리스트!L:L)</f>
        <v>0</v>
      </c>
    </row>
    <row r="245" spans="8:8" hidden="1" x14ac:dyDescent="0.3">
      <c r="H245" s="194">
        <f>SUMIF(주문_리스트!C:C,거래처!B245,주문_리스트!K:K)+SUMIF(주문_리스트!C:C,거래처!B245,주문_리스트!L:L)</f>
        <v>0</v>
      </c>
    </row>
    <row r="246" spans="8:8" hidden="1" x14ac:dyDescent="0.3">
      <c r="H246" s="194">
        <f>SUMIF(주문_리스트!C:C,거래처!B246,주문_리스트!K:K)+SUMIF(주문_리스트!C:C,거래처!B246,주문_리스트!L:L)</f>
        <v>0</v>
      </c>
    </row>
    <row r="247" spans="8:8" hidden="1" x14ac:dyDescent="0.3">
      <c r="H247" s="194">
        <f>SUMIF(주문_리스트!C:C,거래처!B247,주문_리스트!K:K)+SUMIF(주문_리스트!C:C,거래처!B247,주문_리스트!L:L)</f>
        <v>0</v>
      </c>
    </row>
    <row r="248" spans="8:8" hidden="1" x14ac:dyDescent="0.3">
      <c r="H248" s="194">
        <f>SUMIF(주문_리스트!C:C,거래처!B248,주문_리스트!K:K)+SUMIF(주문_리스트!C:C,거래처!B248,주문_리스트!L:L)</f>
        <v>0</v>
      </c>
    </row>
    <row r="249" spans="8:8" hidden="1" x14ac:dyDescent="0.3">
      <c r="H249" s="194">
        <f>SUMIF(주문_리스트!C:C,거래처!B249,주문_리스트!K:K)+SUMIF(주문_리스트!C:C,거래처!B249,주문_리스트!L:L)</f>
        <v>0</v>
      </c>
    </row>
    <row r="250" spans="8:8" hidden="1" x14ac:dyDescent="0.3">
      <c r="H250" s="194">
        <f>SUMIF(주문_리스트!C:C,거래처!B250,주문_리스트!K:K)+SUMIF(주문_리스트!C:C,거래처!B250,주문_리스트!L:L)</f>
        <v>0</v>
      </c>
    </row>
    <row r="251" spans="8:8" hidden="1" x14ac:dyDescent="0.3">
      <c r="H251" s="194">
        <f>SUMIF(주문_리스트!C:C,거래처!B251,주문_리스트!K:K)+SUMIF(주문_리스트!C:C,거래처!B251,주문_리스트!L:L)</f>
        <v>0</v>
      </c>
    </row>
    <row r="252" spans="8:8" hidden="1" x14ac:dyDescent="0.3">
      <c r="H252" s="194">
        <f>SUMIF(주문_리스트!C:C,거래처!B252,주문_리스트!K:K)+SUMIF(주문_리스트!C:C,거래처!B252,주문_리스트!L:L)</f>
        <v>0</v>
      </c>
    </row>
    <row r="253" spans="8:8" hidden="1" x14ac:dyDescent="0.3">
      <c r="H253" s="194">
        <f>SUMIF(주문_리스트!C:C,거래처!B253,주문_리스트!K:K)+SUMIF(주문_리스트!C:C,거래처!B253,주문_리스트!L:L)</f>
        <v>0</v>
      </c>
    </row>
    <row r="254" spans="8:8" hidden="1" x14ac:dyDescent="0.3">
      <c r="H254" s="194">
        <f>SUMIF(주문_리스트!C:C,거래처!B254,주문_리스트!K:K)+SUMIF(주문_리스트!C:C,거래처!B254,주문_리스트!L:L)</f>
        <v>0</v>
      </c>
    </row>
    <row r="255" spans="8:8" hidden="1" x14ac:dyDescent="0.3">
      <c r="H255" s="194">
        <f>SUMIF(주문_리스트!C:C,거래처!B255,주문_리스트!K:K)+SUMIF(주문_리스트!C:C,거래처!B255,주문_리스트!L:L)</f>
        <v>0</v>
      </c>
    </row>
    <row r="256" spans="8:8" hidden="1" x14ac:dyDescent="0.3">
      <c r="H256" s="194">
        <f>SUMIF(주문_리스트!C:C,거래처!B256,주문_리스트!K:K)+SUMIF(주문_리스트!C:C,거래처!B256,주문_리스트!L:L)</f>
        <v>0</v>
      </c>
    </row>
    <row r="257" spans="8:8" hidden="1" x14ac:dyDescent="0.3">
      <c r="H257" s="194">
        <f>SUMIF(주문_리스트!C:C,거래처!B257,주문_리스트!K:K)+SUMIF(주문_리스트!C:C,거래처!B257,주문_리스트!L:L)</f>
        <v>0</v>
      </c>
    </row>
    <row r="258" spans="8:8" hidden="1" x14ac:dyDescent="0.3">
      <c r="H258" s="194">
        <f>SUMIF(주문_리스트!C:C,거래처!B258,주문_리스트!K:K)+SUMIF(주문_리스트!C:C,거래처!B258,주문_리스트!L:L)</f>
        <v>0</v>
      </c>
    </row>
    <row r="259" spans="8:8" hidden="1" x14ac:dyDescent="0.3">
      <c r="H259" s="194">
        <f>SUMIF(주문_리스트!C:C,거래처!B259,주문_리스트!K:K)+SUMIF(주문_리스트!C:C,거래처!B259,주문_리스트!L:L)</f>
        <v>0</v>
      </c>
    </row>
    <row r="260" spans="8:8" hidden="1" x14ac:dyDescent="0.3">
      <c r="H260" s="194">
        <f>SUMIF(주문_리스트!C:C,거래처!B260,주문_리스트!K:K)+SUMIF(주문_리스트!C:C,거래처!B260,주문_리스트!L:L)</f>
        <v>0</v>
      </c>
    </row>
    <row r="261" spans="8:8" hidden="1" x14ac:dyDescent="0.3">
      <c r="H261" s="194">
        <f>SUMIF(주문_리스트!C:C,거래처!B261,주문_리스트!K:K)+SUMIF(주문_리스트!C:C,거래처!B261,주문_리스트!L:L)</f>
        <v>0</v>
      </c>
    </row>
    <row r="262" spans="8:8" hidden="1" x14ac:dyDescent="0.3">
      <c r="H262" s="194">
        <f>SUMIF(주문_리스트!C:C,거래처!B262,주문_리스트!K:K)+SUMIF(주문_리스트!C:C,거래처!B262,주문_리스트!L:L)</f>
        <v>0</v>
      </c>
    </row>
    <row r="263" spans="8:8" hidden="1" x14ac:dyDescent="0.3">
      <c r="H263" s="194">
        <f>SUMIF(주문_리스트!C:C,거래처!B263,주문_리스트!K:K)+SUMIF(주문_리스트!C:C,거래처!B263,주문_리스트!L:L)</f>
        <v>0</v>
      </c>
    </row>
    <row r="264" spans="8:8" hidden="1" x14ac:dyDescent="0.3">
      <c r="H264" s="194">
        <f>SUMIF(주문_리스트!C:C,거래처!B264,주문_리스트!K:K)+SUMIF(주문_리스트!C:C,거래처!B264,주문_리스트!L:L)</f>
        <v>0</v>
      </c>
    </row>
    <row r="265" spans="8:8" hidden="1" x14ac:dyDescent="0.3">
      <c r="H265" s="194">
        <f>SUMIF(주문_리스트!C:C,거래처!B265,주문_리스트!K:K)+SUMIF(주문_리스트!C:C,거래처!B265,주문_리스트!L:L)</f>
        <v>0</v>
      </c>
    </row>
    <row r="266" spans="8:8" hidden="1" x14ac:dyDescent="0.3">
      <c r="H266" s="194">
        <f>SUMIF(주문_리스트!C:C,거래처!B266,주문_리스트!K:K)+SUMIF(주문_리스트!C:C,거래처!B266,주문_리스트!L:L)</f>
        <v>0</v>
      </c>
    </row>
    <row r="267" spans="8:8" hidden="1" x14ac:dyDescent="0.3">
      <c r="H267" s="194">
        <f>SUMIF(주문_리스트!C:C,거래처!B267,주문_리스트!K:K)+SUMIF(주문_리스트!C:C,거래처!B267,주문_리스트!L:L)</f>
        <v>0</v>
      </c>
    </row>
    <row r="268" spans="8:8" hidden="1" x14ac:dyDescent="0.3">
      <c r="H268" s="194">
        <f>SUMIF(주문_리스트!C:C,거래처!B268,주문_리스트!K:K)+SUMIF(주문_리스트!C:C,거래처!B268,주문_리스트!L:L)</f>
        <v>0</v>
      </c>
    </row>
    <row r="269" spans="8:8" hidden="1" x14ac:dyDescent="0.3">
      <c r="H269" s="194">
        <f>SUMIF(주문_리스트!C:C,거래처!B269,주문_리스트!K:K)+SUMIF(주문_리스트!C:C,거래처!B269,주문_리스트!L:L)</f>
        <v>0</v>
      </c>
    </row>
    <row r="270" spans="8:8" hidden="1" x14ac:dyDescent="0.3">
      <c r="H270" s="194">
        <f>SUMIF(주문_리스트!C:C,거래처!B270,주문_리스트!K:K)+SUMIF(주문_리스트!C:C,거래처!B270,주문_리스트!L:L)</f>
        <v>0</v>
      </c>
    </row>
    <row r="271" spans="8:8" hidden="1" x14ac:dyDescent="0.3">
      <c r="H271" s="194">
        <f>SUMIF(주문_리스트!C:C,거래처!B271,주문_리스트!K:K)+SUMIF(주문_리스트!C:C,거래처!B271,주문_리스트!L:L)</f>
        <v>0</v>
      </c>
    </row>
    <row r="272" spans="8:8" hidden="1" x14ac:dyDescent="0.3">
      <c r="H272" s="194">
        <f>SUMIF(주문_리스트!C:C,거래처!B272,주문_리스트!K:K)+SUMIF(주문_리스트!C:C,거래처!B272,주문_리스트!L:L)</f>
        <v>0</v>
      </c>
    </row>
    <row r="273" spans="8:8" hidden="1" x14ac:dyDescent="0.3">
      <c r="H273" s="194">
        <f>SUMIF(주문_리스트!C:C,거래처!B273,주문_리스트!K:K)+SUMIF(주문_리스트!C:C,거래처!B273,주문_리스트!L:L)</f>
        <v>0</v>
      </c>
    </row>
    <row r="274" spans="8:8" hidden="1" x14ac:dyDescent="0.3">
      <c r="H274" s="194">
        <f>SUMIF(주문_리스트!C:C,거래처!B274,주문_리스트!K:K)+SUMIF(주문_리스트!C:C,거래처!B274,주문_리스트!L:L)</f>
        <v>0</v>
      </c>
    </row>
    <row r="275" spans="8:8" hidden="1" x14ac:dyDescent="0.3">
      <c r="H275" s="194">
        <f>SUMIF(주문_리스트!C:C,거래처!B275,주문_리스트!K:K)+SUMIF(주문_리스트!C:C,거래처!B275,주문_리스트!L:L)</f>
        <v>0</v>
      </c>
    </row>
    <row r="276" spans="8:8" hidden="1" x14ac:dyDescent="0.3">
      <c r="H276" s="194">
        <f>SUMIF(주문_리스트!C:C,거래처!B276,주문_리스트!K:K)+SUMIF(주문_리스트!C:C,거래처!B276,주문_리스트!L:L)</f>
        <v>0</v>
      </c>
    </row>
    <row r="277" spans="8:8" hidden="1" x14ac:dyDescent="0.3">
      <c r="H277" s="194">
        <f>SUMIF(주문_리스트!C:C,거래처!B277,주문_리스트!K:K)+SUMIF(주문_리스트!C:C,거래처!B277,주문_리스트!L:L)</f>
        <v>0</v>
      </c>
    </row>
    <row r="278" spans="8:8" hidden="1" x14ac:dyDescent="0.3">
      <c r="H278" s="194">
        <f>SUMIF(주문_리스트!C:C,거래처!B278,주문_리스트!K:K)+SUMIF(주문_리스트!C:C,거래처!B278,주문_리스트!L:L)</f>
        <v>0</v>
      </c>
    </row>
    <row r="279" spans="8:8" hidden="1" x14ac:dyDescent="0.3">
      <c r="H279" s="194">
        <f>SUMIF(주문_리스트!C:C,거래처!B279,주문_리스트!K:K)+SUMIF(주문_리스트!C:C,거래처!B279,주문_리스트!L:L)</f>
        <v>0</v>
      </c>
    </row>
    <row r="280" spans="8:8" hidden="1" x14ac:dyDescent="0.3">
      <c r="H280" s="194">
        <f>SUMIF(주문_리스트!C:C,거래처!B280,주문_리스트!K:K)+SUMIF(주문_리스트!C:C,거래처!B280,주문_리스트!L:L)</f>
        <v>0</v>
      </c>
    </row>
    <row r="281" spans="8:8" hidden="1" x14ac:dyDescent="0.3">
      <c r="H281" s="194">
        <f>SUMIF(주문_리스트!C:C,거래처!B281,주문_리스트!K:K)+SUMIF(주문_리스트!C:C,거래처!B281,주문_리스트!L:L)</f>
        <v>0</v>
      </c>
    </row>
    <row r="282" spans="8:8" hidden="1" x14ac:dyDescent="0.3">
      <c r="H282" s="194">
        <f>SUMIF(주문_리스트!C:C,거래처!B282,주문_리스트!K:K)+SUMIF(주문_리스트!C:C,거래처!B282,주문_리스트!L:L)</f>
        <v>0</v>
      </c>
    </row>
    <row r="283" spans="8:8" hidden="1" x14ac:dyDescent="0.3">
      <c r="H283" s="194">
        <f>SUMIF(주문_리스트!C:C,거래처!B283,주문_리스트!K:K)+SUMIF(주문_리스트!C:C,거래처!B283,주문_리스트!L:L)</f>
        <v>0</v>
      </c>
    </row>
    <row r="284" spans="8:8" hidden="1" x14ac:dyDescent="0.3">
      <c r="H284" s="194">
        <f>SUMIF(주문_리스트!C:C,거래처!B284,주문_리스트!K:K)+SUMIF(주문_리스트!C:C,거래처!B284,주문_리스트!L:L)</f>
        <v>0</v>
      </c>
    </row>
    <row r="285" spans="8:8" hidden="1" x14ac:dyDescent="0.3">
      <c r="H285" s="194">
        <f>SUMIF(주문_리스트!C:C,거래처!B285,주문_리스트!K:K)+SUMIF(주문_리스트!C:C,거래처!B285,주문_리스트!L:L)</f>
        <v>0</v>
      </c>
    </row>
    <row r="286" spans="8:8" hidden="1" x14ac:dyDescent="0.3">
      <c r="H286" s="194">
        <f>SUMIF(주문_리스트!C:C,거래처!B286,주문_리스트!K:K)+SUMIF(주문_리스트!C:C,거래처!B286,주문_리스트!L:L)</f>
        <v>0</v>
      </c>
    </row>
    <row r="287" spans="8:8" hidden="1" x14ac:dyDescent="0.3">
      <c r="H287" s="194">
        <f>SUMIF(주문_리스트!C:C,거래처!B287,주문_리스트!K:K)+SUMIF(주문_리스트!C:C,거래처!B287,주문_리스트!L:L)</f>
        <v>0</v>
      </c>
    </row>
    <row r="288" spans="8:8" hidden="1" x14ac:dyDescent="0.3">
      <c r="H288" s="194">
        <f>SUMIF(주문_리스트!C:C,거래처!B288,주문_리스트!K:K)+SUMIF(주문_리스트!C:C,거래처!B288,주문_리스트!L:L)</f>
        <v>0</v>
      </c>
    </row>
    <row r="289" spans="8:8" hidden="1" x14ac:dyDescent="0.3">
      <c r="H289" s="194">
        <f>SUMIF(주문_리스트!C:C,거래처!B289,주문_리스트!K:K)+SUMIF(주문_리스트!C:C,거래처!B289,주문_리스트!L:L)</f>
        <v>0</v>
      </c>
    </row>
    <row r="290" spans="8:8" hidden="1" x14ac:dyDescent="0.3">
      <c r="H290" s="194">
        <f>SUMIF(주문_리스트!C:C,거래처!B290,주문_리스트!K:K)+SUMIF(주문_리스트!C:C,거래처!B290,주문_리스트!L:L)</f>
        <v>0</v>
      </c>
    </row>
    <row r="291" spans="8:8" hidden="1" x14ac:dyDescent="0.3">
      <c r="H291" s="194">
        <f>SUMIF(주문_리스트!C:C,거래처!B291,주문_리스트!K:K)+SUMIF(주문_리스트!C:C,거래처!B291,주문_리스트!L:L)</f>
        <v>0</v>
      </c>
    </row>
    <row r="292" spans="8:8" hidden="1" x14ac:dyDescent="0.3">
      <c r="H292" s="194">
        <f>SUMIF(주문_리스트!C:C,거래처!B292,주문_리스트!K:K)+SUMIF(주문_리스트!C:C,거래처!B292,주문_리스트!L:L)</f>
        <v>0</v>
      </c>
    </row>
    <row r="293" spans="8:8" hidden="1" x14ac:dyDescent="0.3">
      <c r="H293" s="194">
        <f>SUMIF(주문_리스트!C:C,거래처!B293,주문_리스트!K:K)+SUMIF(주문_리스트!C:C,거래처!B293,주문_리스트!L:L)</f>
        <v>0</v>
      </c>
    </row>
    <row r="294" spans="8:8" hidden="1" x14ac:dyDescent="0.3">
      <c r="H294" s="194">
        <f>SUMIF(주문_리스트!C:C,거래처!B294,주문_리스트!K:K)+SUMIF(주문_리스트!C:C,거래처!B294,주문_리스트!L:L)</f>
        <v>0</v>
      </c>
    </row>
    <row r="295" spans="8:8" hidden="1" x14ac:dyDescent="0.3">
      <c r="H295" s="194">
        <f>SUMIF(주문_리스트!C:C,거래처!B295,주문_리스트!K:K)+SUMIF(주문_리스트!C:C,거래처!B295,주문_리스트!L:L)</f>
        <v>0</v>
      </c>
    </row>
    <row r="296" spans="8:8" hidden="1" x14ac:dyDescent="0.3">
      <c r="H296" s="194">
        <f>SUMIF(주문_리스트!C:C,거래처!B296,주문_리스트!K:K)+SUMIF(주문_리스트!C:C,거래처!B296,주문_리스트!L:L)</f>
        <v>0</v>
      </c>
    </row>
    <row r="297" spans="8:8" hidden="1" x14ac:dyDescent="0.3">
      <c r="H297" s="194">
        <f>SUMIF(주문_리스트!C:C,거래처!B297,주문_리스트!K:K)+SUMIF(주문_리스트!C:C,거래처!B297,주문_리스트!L:L)</f>
        <v>0</v>
      </c>
    </row>
    <row r="298" spans="8:8" hidden="1" x14ac:dyDescent="0.3">
      <c r="H298" s="194">
        <f>SUMIF(주문_리스트!C:C,거래처!B298,주문_리스트!K:K)+SUMIF(주문_리스트!C:C,거래처!B298,주문_리스트!L:L)</f>
        <v>0</v>
      </c>
    </row>
    <row r="299" spans="8:8" hidden="1" x14ac:dyDescent="0.3">
      <c r="H299" s="194">
        <f>SUMIF(주문_리스트!C:C,거래처!B299,주문_리스트!K:K)+SUMIF(주문_리스트!C:C,거래처!B299,주문_리스트!L:L)</f>
        <v>0</v>
      </c>
    </row>
    <row r="300" spans="8:8" hidden="1" x14ac:dyDescent="0.3">
      <c r="H300" s="194">
        <f>SUMIF(주문_리스트!C:C,거래처!B300,주문_리스트!K:K)+SUMIF(주문_리스트!C:C,거래처!B300,주문_리스트!L:L)</f>
        <v>0</v>
      </c>
    </row>
    <row r="301" spans="8:8" hidden="1" x14ac:dyDescent="0.3">
      <c r="H301" s="194">
        <f>SUMIF(주문_리스트!C:C,거래처!B301,주문_리스트!K:K)+SUMIF(주문_리스트!C:C,거래처!B301,주문_리스트!L:L)</f>
        <v>0</v>
      </c>
    </row>
    <row r="302" spans="8:8" hidden="1" x14ac:dyDescent="0.3">
      <c r="H302" s="194">
        <f>SUMIF(주문_리스트!C:C,거래처!B302,주문_리스트!K:K)+SUMIF(주문_리스트!C:C,거래처!B302,주문_리스트!L:L)</f>
        <v>0</v>
      </c>
    </row>
    <row r="303" spans="8:8" hidden="1" x14ac:dyDescent="0.3">
      <c r="H303" s="194">
        <f>SUMIF(주문_리스트!C:C,거래처!B303,주문_리스트!K:K)+SUMIF(주문_리스트!C:C,거래처!B303,주문_리스트!L:L)</f>
        <v>0</v>
      </c>
    </row>
    <row r="304" spans="8:8" hidden="1" x14ac:dyDescent="0.3">
      <c r="H304" s="194">
        <f>SUMIF(주문_리스트!C:C,거래처!B304,주문_리스트!K:K)+SUMIF(주문_리스트!C:C,거래처!B304,주문_리스트!L:L)</f>
        <v>0</v>
      </c>
    </row>
    <row r="305" spans="8:8" hidden="1" x14ac:dyDescent="0.3">
      <c r="H305" s="194">
        <f>SUMIF(주문_리스트!C:C,거래처!B305,주문_리스트!K:K)+SUMIF(주문_리스트!C:C,거래처!B305,주문_리스트!L:L)</f>
        <v>0</v>
      </c>
    </row>
    <row r="306" spans="8:8" hidden="1" x14ac:dyDescent="0.3">
      <c r="H306" s="194">
        <f>SUMIF(주문_리스트!C:C,거래처!B306,주문_리스트!K:K)+SUMIF(주문_리스트!C:C,거래처!B306,주문_리스트!L:L)</f>
        <v>0</v>
      </c>
    </row>
    <row r="307" spans="8:8" hidden="1" x14ac:dyDescent="0.3">
      <c r="H307" s="194">
        <f>SUMIF(주문_리스트!C:C,거래처!B307,주문_리스트!K:K)+SUMIF(주문_리스트!C:C,거래처!B307,주문_리스트!L:L)</f>
        <v>0</v>
      </c>
    </row>
    <row r="308" spans="8:8" hidden="1" x14ac:dyDescent="0.3">
      <c r="H308" s="194">
        <f>SUMIF(주문_리스트!C:C,거래처!B308,주문_리스트!K:K)+SUMIF(주문_리스트!C:C,거래처!B308,주문_리스트!L:L)</f>
        <v>0</v>
      </c>
    </row>
    <row r="309" spans="8:8" hidden="1" x14ac:dyDescent="0.3">
      <c r="H309" s="194">
        <f>SUMIF(주문_리스트!C:C,거래처!B309,주문_리스트!K:K)+SUMIF(주문_리스트!C:C,거래처!B309,주문_리스트!L:L)</f>
        <v>0</v>
      </c>
    </row>
    <row r="310" spans="8:8" hidden="1" x14ac:dyDescent="0.3">
      <c r="H310" s="194">
        <f>SUMIF(주문_리스트!C:C,거래처!B310,주문_리스트!K:K)+SUMIF(주문_리스트!C:C,거래처!B310,주문_리스트!L:L)</f>
        <v>0</v>
      </c>
    </row>
    <row r="311" spans="8:8" hidden="1" x14ac:dyDescent="0.3">
      <c r="H311" s="194">
        <f>SUMIF(주문_리스트!C:C,거래처!B311,주문_리스트!K:K)+SUMIF(주문_리스트!C:C,거래처!B311,주문_리스트!L:L)</f>
        <v>0</v>
      </c>
    </row>
    <row r="312" spans="8:8" hidden="1" x14ac:dyDescent="0.3">
      <c r="H312" s="194">
        <f>SUMIF(주문_리스트!C:C,거래처!B312,주문_리스트!K:K)+SUMIF(주문_리스트!C:C,거래처!B312,주문_리스트!L:L)</f>
        <v>0</v>
      </c>
    </row>
    <row r="313" spans="8:8" hidden="1" x14ac:dyDescent="0.3">
      <c r="H313" s="194">
        <f>SUMIF(주문_리스트!C:C,거래처!B313,주문_리스트!K:K)+SUMIF(주문_리스트!C:C,거래처!B313,주문_리스트!L:L)</f>
        <v>0</v>
      </c>
    </row>
    <row r="314" spans="8:8" hidden="1" x14ac:dyDescent="0.3">
      <c r="H314" s="194">
        <f>SUMIF(주문_리스트!C:C,거래처!B314,주문_리스트!K:K)+SUMIF(주문_리스트!C:C,거래처!B314,주문_리스트!L:L)</f>
        <v>0</v>
      </c>
    </row>
    <row r="315" spans="8:8" hidden="1" x14ac:dyDescent="0.3">
      <c r="H315" s="194">
        <f>SUMIF(주문_리스트!C:C,거래처!B315,주문_리스트!K:K)+SUMIF(주문_리스트!C:C,거래처!B315,주문_리스트!L:L)</f>
        <v>0</v>
      </c>
    </row>
    <row r="316" spans="8:8" hidden="1" x14ac:dyDescent="0.3">
      <c r="H316" s="194">
        <f>SUMIF(주문_리스트!C:C,거래처!B316,주문_리스트!K:K)+SUMIF(주문_리스트!C:C,거래처!B316,주문_리스트!L:L)</f>
        <v>0</v>
      </c>
    </row>
    <row r="317" spans="8:8" hidden="1" x14ac:dyDescent="0.3">
      <c r="H317" s="194">
        <f>SUMIF(주문_리스트!C:C,거래처!B317,주문_리스트!K:K)+SUMIF(주문_리스트!C:C,거래처!B317,주문_리스트!L:L)</f>
        <v>0</v>
      </c>
    </row>
    <row r="318" spans="8:8" hidden="1" x14ac:dyDescent="0.3">
      <c r="H318" s="194">
        <f>SUMIF(주문_리스트!C:C,거래처!B318,주문_리스트!K:K)+SUMIF(주문_리스트!C:C,거래처!B318,주문_리스트!L:L)</f>
        <v>0</v>
      </c>
    </row>
    <row r="319" spans="8:8" hidden="1" x14ac:dyDescent="0.3">
      <c r="H319" s="194">
        <f>SUMIF(주문_리스트!C:C,거래처!B319,주문_리스트!K:K)+SUMIF(주문_리스트!C:C,거래처!B319,주문_리스트!L:L)</f>
        <v>0</v>
      </c>
    </row>
    <row r="320" spans="8:8" hidden="1" x14ac:dyDescent="0.3">
      <c r="H320" s="194">
        <f>SUMIF(주문_리스트!C:C,거래처!B320,주문_리스트!K:K)+SUMIF(주문_리스트!C:C,거래처!B320,주문_리스트!L:L)</f>
        <v>0</v>
      </c>
    </row>
    <row r="321" spans="8:8" hidden="1" x14ac:dyDescent="0.3">
      <c r="H321" s="194">
        <f>SUMIF(주문_리스트!C:C,거래처!B321,주문_리스트!K:K)+SUMIF(주문_리스트!C:C,거래처!B321,주문_리스트!L:L)</f>
        <v>0</v>
      </c>
    </row>
    <row r="322" spans="8:8" hidden="1" x14ac:dyDescent="0.3">
      <c r="H322" s="194">
        <f>SUMIF(주문_리스트!C:C,거래처!B322,주문_리스트!K:K)+SUMIF(주문_리스트!C:C,거래처!B322,주문_리스트!L:L)</f>
        <v>0</v>
      </c>
    </row>
    <row r="323" spans="8:8" hidden="1" x14ac:dyDescent="0.3">
      <c r="H323" s="194">
        <f>SUMIF(주문_리스트!C:C,거래처!B323,주문_리스트!K:K)+SUMIF(주문_리스트!C:C,거래처!B323,주문_리스트!L:L)</f>
        <v>0</v>
      </c>
    </row>
    <row r="324" spans="8:8" hidden="1" x14ac:dyDescent="0.3">
      <c r="H324" s="194">
        <f>SUMIF(주문_리스트!C:C,거래처!B324,주문_리스트!K:K)+SUMIF(주문_리스트!C:C,거래처!B324,주문_리스트!L:L)</f>
        <v>0</v>
      </c>
    </row>
    <row r="325" spans="8:8" hidden="1" x14ac:dyDescent="0.3">
      <c r="H325" s="194">
        <f>SUMIF(주문_리스트!C:C,거래처!B325,주문_리스트!K:K)+SUMIF(주문_리스트!C:C,거래처!B325,주문_리스트!L:L)</f>
        <v>0</v>
      </c>
    </row>
    <row r="326" spans="8:8" hidden="1" x14ac:dyDescent="0.3">
      <c r="H326" s="194">
        <f>SUMIF(주문_리스트!C:C,거래처!B326,주문_리스트!K:K)+SUMIF(주문_리스트!C:C,거래처!B326,주문_리스트!L:L)</f>
        <v>0</v>
      </c>
    </row>
    <row r="327" spans="8:8" hidden="1" x14ac:dyDescent="0.3">
      <c r="H327" s="194">
        <f>SUMIF(주문_리스트!C:C,거래처!B327,주문_리스트!K:K)+SUMIF(주문_리스트!C:C,거래처!B327,주문_리스트!L:L)</f>
        <v>0</v>
      </c>
    </row>
    <row r="328" spans="8:8" hidden="1" x14ac:dyDescent="0.3">
      <c r="H328" s="194">
        <f>SUMIF(주문_리스트!C:C,거래처!B328,주문_리스트!K:K)+SUMIF(주문_리스트!C:C,거래처!B328,주문_리스트!L:L)</f>
        <v>0</v>
      </c>
    </row>
    <row r="329" spans="8:8" hidden="1" x14ac:dyDescent="0.3">
      <c r="H329" s="194">
        <f>SUMIF(주문_리스트!C:C,거래처!B329,주문_리스트!K:K)+SUMIF(주문_리스트!C:C,거래처!B329,주문_리스트!L:L)</f>
        <v>0</v>
      </c>
    </row>
    <row r="330" spans="8:8" hidden="1" x14ac:dyDescent="0.3">
      <c r="H330" s="194">
        <f>SUMIF(주문_리스트!C:C,거래처!B330,주문_리스트!K:K)+SUMIF(주문_리스트!C:C,거래처!B330,주문_리스트!L:L)</f>
        <v>0</v>
      </c>
    </row>
    <row r="331" spans="8:8" hidden="1" x14ac:dyDescent="0.3">
      <c r="H331" s="194">
        <f>SUMIF(주문_리스트!C:C,거래처!B331,주문_리스트!K:K)+SUMIF(주문_리스트!C:C,거래처!B331,주문_리스트!L:L)</f>
        <v>0</v>
      </c>
    </row>
    <row r="332" spans="8:8" hidden="1" x14ac:dyDescent="0.3">
      <c r="H332" s="194">
        <f>SUMIF(주문_리스트!C:C,거래처!B332,주문_리스트!K:K)+SUMIF(주문_리스트!C:C,거래처!B332,주문_리스트!L:L)</f>
        <v>0</v>
      </c>
    </row>
    <row r="333" spans="8:8" hidden="1" x14ac:dyDescent="0.3">
      <c r="H333" s="194">
        <f>SUMIF(주문_리스트!C:C,거래처!B333,주문_리스트!K:K)+SUMIF(주문_리스트!C:C,거래처!B333,주문_리스트!L:L)</f>
        <v>0</v>
      </c>
    </row>
    <row r="334" spans="8:8" hidden="1" x14ac:dyDescent="0.3">
      <c r="H334" s="194">
        <f>SUMIF(주문_리스트!C:C,거래처!B334,주문_리스트!K:K)+SUMIF(주문_리스트!C:C,거래처!B334,주문_리스트!L:L)</f>
        <v>0</v>
      </c>
    </row>
    <row r="335" spans="8:8" hidden="1" x14ac:dyDescent="0.3">
      <c r="H335" s="194">
        <f>SUMIF(주문_리스트!C:C,거래처!B335,주문_리스트!K:K)+SUMIF(주문_리스트!C:C,거래처!B335,주문_리스트!L:L)</f>
        <v>0</v>
      </c>
    </row>
    <row r="336" spans="8:8" hidden="1" x14ac:dyDescent="0.3">
      <c r="H336" s="194">
        <f>SUMIF(주문_리스트!C:C,거래처!B336,주문_리스트!K:K)+SUMIF(주문_리스트!C:C,거래처!B336,주문_리스트!L:L)</f>
        <v>0</v>
      </c>
    </row>
    <row r="337" spans="8:8" hidden="1" x14ac:dyDescent="0.3">
      <c r="H337" s="194">
        <f>SUMIF(주문_리스트!C:C,거래처!B337,주문_리스트!K:K)+SUMIF(주문_리스트!C:C,거래처!B337,주문_리스트!L:L)</f>
        <v>0</v>
      </c>
    </row>
    <row r="338" spans="8:8" hidden="1" x14ac:dyDescent="0.3">
      <c r="H338" s="194">
        <f>SUMIF(주문_리스트!C:C,거래처!B338,주문_리스트!K:K)+SUMIF(주문_리스트!C:C,거래처!B338,주문_리스트!L:L)</f>
        <v>0</v>
      </c>
    </row>
    <row r="339" spans="8:8" hidden="1" x14ac:dyDescent="0.3">
      <c r="H339" s="194">
        <f>SUMIF(주문_리스트!C:C,거래처!B339,주문_리스트!K:K)+SUMIF(주문_리스트!C:C,거래처!B339,주문_리스트!L:L)</f>
        <v>0</v>
      </c>
    </row>
    <row r="340" spans="8:8" hidden="1" x14ac:dyDescent="0.3">
      <c r="H340" s="194">
        <f>SUMIF(주문_리스트!C:C,거래처!B340,주문_리스트!K:K)+SUMIF(주문_리스트!C:C,거래처!B340,주문_리스트!L:L)</f>
        <v>0</v>
      </c>
    </row>
    <row r="341" spans="8:8" hidden="1" x14ac:dyDescent="0.3">
      <c r="H341" s="194">
        <f>SUMIF(주문_리스트!C:C,거래처!B341,주문_리스트!K:K)+SUMIF(주문_리스트!C:C,거래처!B341,주문_리스트!L:L)</f>
        <v>0</v>
      </c>
    </row>
    <row r="342" spans="8:8" hidden="1" x14ac:dyDescent="0.3">
      <c r="H342" s="194">
        <f>SUMIF(주문_리스트!C:C,거래처!B342,주문_리스트!K:K)+SUMIF(주문_리스트!C:C,거래처!B342,주문_리스트!L:L)</f>
        <v>0</v>
      </c>
    </row>
    <row r="343" spans="8:8" hidden="1" x14ac:dyDescent="0.3">
      <c r="H343" s="194">
        <f>SUMIF(주문_리스트!C:C,거래처!B343,주문_리스트!K:K)+SUMIF(주문_리스트!C:C,거래처!B343,주문_리스트!L:L)</f>
        <v>0</v>
      </c>
    </row>
    <row r="344" spans="8:8" hidden="1" x14ac:dyDescent="0.3">
      <c r="H344" s="194">
        <f>SUMIF(주문_리스트!C:C,거래처!B344,주문_리스트!K:K)+SUMIF(주문_리스트!C:C,거래처!B344,주문_리스트!L:L)</f>
        <v>0</v>
      </c>
    </row>
    <row r="345" spans="8:8" hidden="1" x14ac:dyDescent="0.3">
      <c r="H345" s="194">
        <f>SUMIF(주문_리스트!C:C,거래처!B345,주문_리스트!K:K)+SUMIF(주문_리스트!C:C,거래처!B345,주문_리스트!L:L)</f>
        <v>0</v>
      </c>
    </row>
    <row r="346" spans="8:8" hidden="1" x14ac:dyDescent="0.3">
      <c r="H346" s="194">
        <f>SUMIF(주문_리스트!C:C,거래처!B346,주문_리스트!K:K)+SUMIF(주문_리스트!C:C,거래처!B346,주문_리스트!L:L)</f>
        <v>0</v>
      </c>
    </row>
    <row r="347" spans="8:8" hidden="1" x14ac:dyDescent="0.3">
      <c r="H347" s="194">
        <f>SUMIF(주문_리스트!C:C,거래처!B347,주문_리스트!K:K)+SUMIF(주문_리스트!C:C,거래처!B347,주문_리스트!L:L)</f>
        <v>0</v>
      </c>
    </row>
    <row r="348" spans="8:8" hidden="1" x14ac:dyDescent="0.3">
      <c r="H348" s="194">
        <f>SUMIF(주문_리스트!C:C,거래처!B348,주문_리스트!K:K)+SUMIF(주문_리스트!C:C,거래처!B348,주문_리스트!L:L)</f>
        <v>0</v>
      </c>
    </row>
    <row r="349" spans="8:8" hidden="1" x14ac:dyDescent="0.3">
      <c r="H349" s="194">
        <f>SUMIF(주문_리스트!C:C,거래처!B349,주문_리스트!K:K)+SUMIF(주문_리스트!C:C,거래처!B349,주문_리스트!L:L)</f>
        <v>0</v>
      </c>
    </row>
    <row r="350" spans="8:8" hidden="1" x14ac:dyDescent="0.3">
      <c r="H350" s="194">
        <f>SUMIF(주문_리스트!C:C,거래처!B350,주문_리스트!K:K)+SUMIF(주문_리스트!C:C,거래처!B350,주문_리스트!L:L)</f>
        <v>0</v>
      </c>
    </row>
    <row r="351" spans="8:8" hidden="1" x14ac:dyDescent="0.3">
      <c r="H351" s="194">
        <f>SUMIF(주문_리스트!C:C,거래처!B351,주문_리스트!K:K)+SUMIF(주문_리스트!C:C,거래처!B351,주문_리스트!L:L)</f>
        <v>0</v>
      </c>
    </row>
    <row r="352" spans="8:8" hidden="1" x14ac:dyDescent="0.3">
      <c r="H352" s="194">
        <f>SUMIF(주문_리스트!C:C,거래처!B352,주문_리스트!K:K)+SUMIF(주문_리스트!C:C,거래처!B352,주문_리스트!L:L)</f>
        <v>0</v>
      </c>
    </row>
    <row r="353" spans="8:8" hidden="1" x14ac:dyDescent="0.3">
      <c r="H353" s="194">
        <f>SUMIF(주문_리스트!C:C,거래처!B353,주문_리스트!K:K)+SUMIF(주문_리스트!C:C,거래처!B353,주문_리스트!L:L)</f>
        <v>0</v>
      </c>
    </row>
    <row r="354" spans="8:8" hidden="1" x14ac:dyDescent="0.3">
      <c r="H354" s="194">
        <f>SUMIF(주문_리스트!C:C,거래처!B354,주문_리스트!K:K)+SUMIF(주문_리스트!C:C,거래처!B354,주문_리스트!L:L)</f>
        <v>0</v>
      </c>
    </row>
    <row r="355" spans="8:8" hidden="1" x14ac:dyDescent="0.3">
      <c r="H355" s="194">
        <f>SUMIF(주문_리스트!C:C,거래처!B355,주문_리스트!K:K)+SUMIF(주문_리스트!C:C,거래처!B355,주문_리스트!L:L)</f>
        <v>0</v>
      </c>
    </row>
    <row r="356" spans="8:8" hidden="1" x14ac:dyDescent="0.3">
      <c r="H356" s="194">
        <f>SUMIF(주문_리스트!C:C,거래처!B356,주문_리스트!K:K)+SUMIF(주문_리스트!C:C,거래처!B356,주문_리스트!L:L)</f>
        <v>0</v>
      </c>
    </row>
    <row r="357" spans="8:8" hidden="1" x14ac:dyDescent="0.3">
      <c r="H357" s="194">
        <f>SUMIF(주문_리스트!C:C,거래처!B357,주문_리스트!K:K)+SUMIF(주문_리스트!C:C,거래처!B357,주문_리스트!L:L)</f>
        <v>0</v>
      </c>
    </row>
    <row r="358" spans="8:8" hidden="1" x14ac:dyDescent="0.3">
      <c r="H358" s="194">
        <f>SUMIF(주문_리스트!C:C,거래처!B358,주문_리스트!K:K)+SUMIF(주문_리스트!C:C,거래처!B358,주문_리스트!L:L)</f>
        <v>0</v>
      </c>
    </row>
    <row r="359" spans="8:8" hidden="1" x14ac:dyDescent="0.3">
      <c r="H359" s="194">
        <f>SUMIF(주문_리스트!C:C,거래처!B359,주문_리스트!K:K)+SUMIF(주문_리스트!C:C,거래처!B359,주문_리스트!L:L)</f>
        <v>0</v>
      </c>
    </row>
    <row r="360" spans="8:8" hidden="1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90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294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-12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-85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-101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-3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-169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-16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4504</v>
      </c>
      <c r="D44" s="288" t="s">
        <v>4505</v>
      </c>
      <c r="E44" s="288" t="s">
        <v>4504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-80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-46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-31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4443</v>
      </c>
      <c r="D85" s="288" t="s">
        <v>2725</v>
      </c>
      <c r="E85" s="288" t="s">
        <v>4443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-67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4764</v>
      </c>
      <c r="D88" s="288" t="s">
        <v>1714</v>
      </c>
      <c r="E88" s="288" t="s">
        <v>4764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4655</v>
      </c>
      <c r="D89" s="288" t="s">
        <v>1715</v>
      </c>
      <c r="E89" s="288" t="s">
        <v>4655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4773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-92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 t="s">
        <v>5069</v>
      </c>
      <c r="D97" s="288" t="s">
        <v>5070</v>
      </c>
      <c r="E97" s="288" t="s">
        <v>5069</v>
      </c>
      <c r="F97" s="52">
        <v>400000</v>
      </c>
      <c r="G97" s="52">
        <v>160000</v>
      </c>
      <c r="H97"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-85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-18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-169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-31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-31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-2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-8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4598</v>
      </c>
      <c r="D141" s="288" t="s">
        <v>4597</v>
      </c>
      <c r="E141" s="288" t="s">
        <v>4598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-9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-31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-31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-23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-31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4871</v>
      </c>
      <c r="D205" s="288" t="s">
        <v>4870</v>
      </c>
      <c r="E205" s="288" t="s">
        <v>4871</v>
      </c>
      <c r="F205" s="52">
        <v>900000</v>
      </c>
      <c r="H205">
        <v>0</v>
      </c>
      <c r="I205" s="52" t="s">
        <v>4872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-31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4484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4483</v>
      </c>
      <c r="D229" s="288" t="s">
        <v>4485</v>
      </c>
      <c r="E229" s="288" t="s">
        <v>4483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4441</v>
      </c>
      <c r="D259" s="288" t="s">
        <v>4442</v>
      </c>
      <c r="E259" s="288" t="s">
        <v>4441</v>
      </c>
    </row>
    <row r="260" spans="1:9" x14ac:dyDescent="0.3">
      <c r="A260">
        <v>263</v>
      </c>
      <c r="B260">
        <v>1</v>
      </c>
      <c r="C260" s="288" t="s">
        <v>4512</v>
      </c>
      <c r="D260" s="288" t="s">
        <v>1198</v>
      </c>
      <c r="E260" s="288" t="s">
        <v>4512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4513</v>
      </c>
      <c r="D261" s="288" t="s">
        <v>4514</v>
      </c>
      <c r="E261" s="288" t="s">
        <v>4513</v>
      </c>
    </row>
    <row r="262" spans="1:9" x14ac:dyDescent="0.3">
      <c r="A262">
        <v>265</v>
      </c>
      <c r="B262">
        <v>2</v>
      </c>
      <c r="D262" s="288" t="s">
        <v>4535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4545</v>
      </c>
      <c r="D263" s="288" t="s">
        <v>4546</v>
      </c>
      <c r="E263" s="288" t="s">
        <v>4545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4562</v>
      </c>
      <c r="D264" s="288" t="s">
        <v>4563</v>
      </c>
      <c r="E264" s="288" t="s">
        <v>4562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4565</v>
      </c>
      <c r="D265" s="288" t="s">
        <v>4566</v>
      </c>
      <c r="E265" s="288" t="s">
        <v>4565</v>
      </c>
      <c r="F265" s="52">
        <v>650000</v>
      </c>
    </row>
    <row r="266" spans="1:9" x14ac:dyDescent="0.3">
      <c r="A266">
        <v>269</v>
      </c>
      <c r="D266" s="288" t="s">
        <v>4576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4601</v>
      </c>
      <c r="D267" s="288" t="s">
        <v>4602</v>
      </c>
      <c r="E267" s="288" t="s">
        <v>4601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4603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4627</v>
      </c>
      <c r="D270" s="288" t="s">
        <v>3882</v>
      </c>
      <c r="E270" s="288" t="s">
        <v>4627</v>
      </c>
      <c r="F270" s="52">
        <v>70000</v>
      </c>
      <c r="G270" s="52">
        <v>40000</v>
      </c>
      <c r="I270" s="52" t="s">
        <v>4628</v>
      </c>
    </row>
    <row r="271" spans="1:9" x14ac:dyDescent="0.3">
      <c r="A271">
        <v>274</v>
      </c>
      <c r="B271">
        <v>3</v>
      </c>
      <c r="C271" s="288" t="s">
        <v>4644</v>
      </c>
      <c r="D271" s="288" t="s">
        <v>4645</v>
      </c>
      <c r="E271" s="288" t="s">
        <v>4644</v>
      </c>
      <c r="F271" s="52">
        <v>22000</v>
      </c>
    </row>
    <row r="272" spans="1:9" x14ac:dyDescent="0.3">
      <c r="A272">
        <v>275</v>
      </c>
      <c r="B272">
        <v>3</v>
      </c>
      <c r="C272" s="288" t="s">
        <v>4656</v>
      </c>
      <c r="D272" s="288" t="s">
        <v>4657</v>
      </c>
      <c r="E272" s="288" t="s">
        <v>4656</v>
      </c>
    </row>
    <row r="273" spans="1:7" x14ac:dyDescent="0.3">
      <c r="A273">
        <v>276</v>
      </c>
      <c r="B273">
        <v>1</v>
      </c>
      <c r="C273" s="288" t="s">
        <v>4658</v>
      </c>
      <c r="D273" s="288" t="s">
        <v>4659</v>
      </c>
      <c r="E273" s="288" t="s">
        <v>4658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4737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4759</v>
      </c>
      <c r="D275" s="288" t="s">
        <v>4760</v>
      </c>
      <c r="E275" s="288" t="s">
        <v>4759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4765</v>
      </c>
      <c r="D276" s="288" t="s">
        <v>4160</v>
      </c>
      <c r="E276" s="288" t="s">
        <v>4765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4774</v>
      </c>
      <c r="D277" s="288" t="s">
        <v>4775</v>
      </c>
      <c r="E277" s="288" t="s">
        <v>4774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4780</v>
      </c>
      <c r="F278" s="52">
        <v>10000</v>
      </c>
    </row>
    <row r="279" spans="1:7" x14ac:dyDescent="0.3">
      <c r="A279">
        <v>282</v>
      </c>
      <c r="B279">
        <v>12</v>
      </c>
      <c r="C279" s="288" t="s">
        <v>4784</v>
      </c>
      <c r="D279" s="288" t="s">
        <v>4785</v>
      </c>
      <c r="E279" s="288" t="s">
        <v>4784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4793</v>
      </c>
      <c r="D280" s="288" t="s">
        <v>4794</v>
      </c>
      <c r="E280" s="288" t="s">
        <v>4793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4831</v>
      </c>
      <c r="D281" s="288" t="s">
        <v>4832</v>
      </c>
      <c r="E281" s="288" t="s">
        <v>4831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4841</v>
      </c>
      <c r="D282" s="288" t="s">
        <v>4842</v>
      </c>
      <c r="E282" s="288" t="s">
        <v>4841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4881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4883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4919</v>
      </c>
      <c r="D285" s="288" t="s">
        <v>4920</v>
      </c>
      <c r="E285" s="288" t="s">
        <v>4919</v>
      </c>
      <c r="F285" s="52">
        <v>1700000</v>
      </c>
    </row>
    <row r="286" spans="1:7" x14ac:dyDescent="0.3">
      <c r="A286">
        <v>289</v>
      </c>
      <c r="B286">
        <v>1</v>
      </c>
      <c r="C286" s="288" t="s">
        <v>4955</v>
      </c>
      <c r="D286" s="288" t="s">
        <v>4956</v>
      </c>
      <c r="E286" s="288" t="s">
        <v>4955</v>
      </c>
      <c r="F286" s="52">
        <v>400000</v>
      </c>
    </row>
    <row r="287" spans="1:7" x14ac:dyDescent="0.3">
      <c r="A287">
        <v>290</v>
      </c>
      <c r="B287">
        <v>3</v>
      </c>
      <c r="C287" s="288" t="s">
        <v>4957</v>
      </c>
      <c r="D287" s="288" t="s">
        <v>4958</v>
      </c>
      <c r="E287" s="288" t="s">
        <v>4957</v>
      </c>
      <c r="F287" s="52">
        <v>400000</v>
      </c>
    </row>
    <row r="288" spans="1:7" x14ac:dyDescent="0.3">
      <c r="A288">
        <v>291</v>
      </c>
      <c r="B288">
        <v>17</v>
      </c>
      <c r="C288" s="288" t="s">
        <v>4976</v>
      </c>
      <c r="D288" s="288" t="s">
        <v>4842</v>
      </c>
      <c r="E288" s="288" t="s">
        <v>4976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5001</v>
      </c>
      <c r="D289" s="288" t="s">
        <v>1841</v>
      </c>
      <c r="E289" s="288" t="s">
        <v>5001</v>
      </c>
      <c r="F289" s="52">
        <v>210000</v>
      </c>
    </row>
    <row r="290" spans="1:6" x14ac:dyDescent="0.3">
      <c r="A290">
        <v>293</v>
      </c>
      <c r="D290" s="288" t="s">
        <v>5096</v>
      </c>
      <c r="F290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0" t="s">
        <v>12</v>
      </c>
      <c r="C4" s="531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B1:S1"/>
  <sheetViews>
    <sheetView zoomScaleNormal="100" workbookViewId="0">
      <selection activeCell="H1" sqref="H1"/>
    </sheetView>
  </sheetViews>
  <sheetFormatPr defaultRowHeight="16.5" x14ac:dyDescent="0.3"/>
  <cols>
    <col min="3" max="3" width="9" style="308"/>
    <col min="5" max="8" width="3.625" style="47" customWidth="1"/>
    <col min="9" max="19" width="3.625" customWidth="1"/>
  </cols>
  <sheetData>
    <row r="1" spans="2:19" x14ac:dyDescent="0.3">
      <c r="B1" s="307">
        <v>0.33333333333333331</v>
      </c>
      <c r="C1" s="308">
        <v>3</v>
      </c>
      <c r="D1" s="307"/>
      <c r="E1" s="306">
        <v>0.33333333333333331</v>
      </c>
      <c r="F1" s="306">
        <v>0.375</v>
      </c>
      <c r="G1" s="306">
        <v>0.41666666666666702</v>
      </c>
      <c r="H1" s="306">
        <v>0.45833333333333298</v>
      </c>
      <c r="I1" s="306">
        <v>0.5</v>
      </c>
      <c r="J1" s="306">
        <v>0.54166666666666696</v>
      </c>
      <c r="K1" s="306">
        <v>0.58333333333333304</v>
      </c>
      <c r="L1" s="306">
        <v>0.625</v>
      </c>
      <c r="M1" s="306">
        <v>0.66666666666666696</v>
      </c>
      <c r="N1" s="306">
        <v>0.70833333333333304</v>
      </c>
      <c r="O1" s="306">
        <v>0.75</v>
      </c>
      <c r="P1" s="306">
        <v>0.79166666666666696</v>
      </c>
      <c r="Q1" s="306">
        <v>0.83333333333333304</v>
      </c>
      <c r="R1" s="306">
        <v>0.875</v>
      </c>
      <c r="S1" s="306">
        <v>0.91666666666666696</v>
      </c>
    </row>
  </sheetData>
  <phoneticPr fontId="2" type="noConversion"/>
  <conditionalFormatting sqref="E1:S1">
    <cfRule type="expression" dxfId="0" priority="2">
      <formula>"$A1=$B$1"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C1"/>
  <sheetViews>
    <sheetView topLeftCell="A10" workbookViewId="0">
      <selection activeCell="A2" sqref="A2"/>
    </sheetView>
  </sheetViews>
  <sheetFormatPr defaultRowHeight="16.5" x14ac:dyDescent="0.3"/>
  <cols>
    <col min="1" max="1" width="33.875" customWidth="1"/>
    <col min="2" max="2" width="24.875" customWidth="1"/>
  </cols>
  <sheetData>
    <row r="1" spans="1:3" x14ac:dyDescent="0.3">
      <c r="A1" t="s">
        <v>5090</v>
      </c>
      <c r="B1" t="s">
        <v>5091</v>
      </c>
      <c r="C1" t="s">
        <v>5092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2026-02-13T02:34:58Z</cp:lastPrinted>
  <dcterms:created xsi:type="dcterms:W3CDTF">2020-10-02T11:51:16Z</dcterms:created>
  <dcterms:modified xsi:type="dcterms:W3CDTF">2026-02-23T10:20:11Z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