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0B832C7-5500-46DE-A0F9-827150B2664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<sst xmlns="http://schemas.openxmlformats.org/spreadsheetml/2006/main" count="16218" uniqueCount="5141">
  <si>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</si>
  <si>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</si>
  <si>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</si>
  <si>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</si>
  <si>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</si>
  <si>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</si>
  <si>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</si>
  <si>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</si>
  <si>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</si>
  <si>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</si>
  <si>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</si>
  <si>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</si>
  <si>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</si>
  <si>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</si>
  <si>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</si>
  <si>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</si>
  <si>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</si>
  <si>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</si>
  <si>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</si>
  <si>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</si>
  <si>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</si>
  <si>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</si>
  <si>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</si>
  <si>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</si>
  <si>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</si>
  <si>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</si>
  <si>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</si>
  <si>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</si>
  <si>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</si>
  <si>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</si>
  <si>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</si>
  <si>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</si>
  <si>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</si>
  <si>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</si>
  <si>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</si>
  <si>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</si>
  <si>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</si>
  <si>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</si>
  <si>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</si>
  <si>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</si>
  <si>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</si>
  <si>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</si>
  <si>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</si>
  <si>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</si>
  <si>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</si>
  <si>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</si>
  <si>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</si>
  <si>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</si>
  <si>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</si>
  <si>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</si>
  <si>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</si>
  <si>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</si>
  <si>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</si>
  <si>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</si>
  <si>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</si>
  <si>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</si>
  <si>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</si>
  <si>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</si>
  <si>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</si>
  <si>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</si>
  <si>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</si>
  <si>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</si>
  <si>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</si>
  <si>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</si>
  <si>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</si>
  <si>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</si>
  <si>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</si>
  <si>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</si>
  <si>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</si>
  <si>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</si>
  <si>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</si>
  <si>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</si>
  <si>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</si>
  <si>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</si>
  <si>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</si>
  <si>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</si>
  <si>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</si>
  <si>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</si>
  <si>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</si>
  <si>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</si>
  <si>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</si>
  <si>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</si>
  <si>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</si>
  <si>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</si>
  <si>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</si>
  <si>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</si>
  <si>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</si>
  <si>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</si>
  <si>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</si>
  <si>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</si>
  <si>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</si>
  <si>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</si>
  <si>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</si>
  <si>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</si>
  <si>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</si>
  <si>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</si>
  <si>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</si>
  <si>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</si>
  <si>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</si>
  <si>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</si>
  <si>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</si>
  <si>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</si>
  <si>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</si>
  <si>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</si>
  <si>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</si>
  <si>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</si>
  <si>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</si>
  <si>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</si>
  <si>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</si>
  <si>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</si>
  <si>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</si>
  <si>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</si>
  <si>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</si>
  <si>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</si>
  <si>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</si>
  <si>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</si>
  <si>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</si>
  <si>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</si>
  <si>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</si>
  <si>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</si>
  <si>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</si>
  <si>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</si>
  <si>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</si>
  <si>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</si>
  <si>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</si>
  <si>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</si>
  <si>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</si>
  <si>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</si>
  <si>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</si>
  <si>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</si>
  <si>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</si>
  <si>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</si>
  <si>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</si>
  <si>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</si>
  <si>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</si>
  <si>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</si>
  <si>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</si>
  <si>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</si>
  <si>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</si>
  <si>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</si>
  <si>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</si>
  <si>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</si>
  <si>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</si>
  <si>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</si>
  <si>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</si>
  <si>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</si>
  <si>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</si>
  <si>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</si>
  <si>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</si>
  <si>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</si>
  <si>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</si>
  <si>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</si>
  <si>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</si>
  <si>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</si>
  <si>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</si>
  <si>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</si>
  <si>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</si>
  <si>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</si>
  <si>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</si>
  <si>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</si>
  <si>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</si>
  <si>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</si>
  <si>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</si>
  <si>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</si>
  <si>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</si>
  <si>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</si>
  <si>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</si>
  <si>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</si>
  <si>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</si>
  <si>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</si>
  <si>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</si>
  <si>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</si>
  <si>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</si>
  <si>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</si>
  <si>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</si>
  <si>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</si>
  <si>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</si>
  <si>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</si>
  <si>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</si>
  <si>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</si>
  <si>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</si>
  <si>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</si>
  <si>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</si>
  <si>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</si>
  <si>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</si>
  <si>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</si>
  <si>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</si>
  <si>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</si>
  <si>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</si>
  <si>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</si>
  <si>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</si>
  <si>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</si>
  <si>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</si>
  <si>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</si>
  <si>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</si>
  <si>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</si>
  <si>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</si>
  <si>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</si>
  <si>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</si>
  <si>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</si>
  <si>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</si>
  <si>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</si>
  <si>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</si>
  <si>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</si>
  <si>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</si>
  <si>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</si>
  <si>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</si>
  <si>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</si>
  <si>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</si>
  <si>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</si>
  <si>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</si>
  <si>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</si>
  <si>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</si>
  <si>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</si>
  <si>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</si>
  <si>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</si>
  <si>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</si>
  <si>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</si>
  <si>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</si>
  <si>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</si>
  <si>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</si>
  <si>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</si>
  <si>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</si>
  <si>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</si>
  <si>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</si>
  <si>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</si>
  <si>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</si>
  <si>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</si>
  <si>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</si>
  <si>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</si>
  <si>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</si>
  <si>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</si>
  <si>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</si>
  <si>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</si>
  <si>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</si>
  <si>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</si>
  <si>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</si>
  <si>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</si>
  <si>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</si>
  <si>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</si>
  <si>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</si>
  <si>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</si>
  <si>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</si>
  <si>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</si>
  <si>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</si>
  <si>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</si>
  <si>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</si>
  <si>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</si>
  <si>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</si>
  <si>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</si>
  <si>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</si>
  <si>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</si>
  <si>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</si>
  <si>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</si>
  <si>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</si>
  <si>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</si>
  <si>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</si>
  <si>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</si>
  <si>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</si>
  <si>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</si>
  <si>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</si>
  <si>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</si>
  <si>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</si>
  <si>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</si>
  <si>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</si>
  <si>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</si>
  <si>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</si>
  <si>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</si>
  <si>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</si>
  <si>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</si>
  <si>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</si>
  <si>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</si>
  <si>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</si>
  <si>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</si>
  <si>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</si>
  <si>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</si>
  <si>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</si>
  <si>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</si>
  <si>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</si>
  <si>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</si>
  <si>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</si>
  <si>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</si>
  <si>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</si>
  <si>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</si>
  <si>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</si>
  <si>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</si>
  <si>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</si>
  <si>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</si>
  <si>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</si>
  <si>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</si>
  <si>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</si>
  <si>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</si>
  <si>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</si>
  <si>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</si>
  <si>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</si>
  <si>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</si>
  <si>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</si>
  <si>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</si>
  <si>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</si>
  <si>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</si>
  <si>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</si>
  <si>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</si>
  <si>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</si>
  <si>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</si>
  <si>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</si>
  <si>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</si>
  <si>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</si>
  <si>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</si>
  <si>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</si>
  <si>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</si>
  <si>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</si>
  <si>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</si>
  <si>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</si>
  <si>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</si>
  <si>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</si>
  <si>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</si>
  <si>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</si>
  <si>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</si>
  <si>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</si>
  <si>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</si>
  <si>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</si>
  <si>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</si>
  <si>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</si>
  <si>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</si>
  <si>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</si>
  <si>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</si>
  <si>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</si>
  <si>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</si>
  <si>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</si>
  <si>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</si>
  <si>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</si>
  <si>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</si>
  <si>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</si>
  <si>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</si>
  <si>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</si>
  <si>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</si>
  <si>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</si>
  <si>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</si>
  <si>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</si>
  <si>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</si>
  <si>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</si>
  <si>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</si>
  <si>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</si>
  <si>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</si>
  <si>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</si>
  <si>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</si>
  <si>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</si>
  <si>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</si>
  <si>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</si>
  <si>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</si>
  <si>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</si>
  <si>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</si>
  <si>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</si>
  <si>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</si>
  <si>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</si>
  <si>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</si>
  <si>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</si>
  <si>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</si>
  <si>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</si>
  <si>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</si>
  <si>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</si>
  <si>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</si>
  <si>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</si>
  <si>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</si>
  <si>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</si>
  <si>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</si>
  <si>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</si>
  <si>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</si>
  <si>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</si>
  <si>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</si>
  <si>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</si>
  <si>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</si>
  <si>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</si>
  <si>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</si>
  <si>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</si>
  <si>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</si>
  <si>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</si>
  <si>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</si>
  <si>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</si>
  <si>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</si>
  <si>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</si>
  <si>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</si>
  <si>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</si>
  <si>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</si>
  <si>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</si>
  <si>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</si>
  <si>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</si>
  <si>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</si>
  <si>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</si>
  <si>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</si>
  <si>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</si>
  <si>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</si>
  <si>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</si>
  <si>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</si>
  <si>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</si>
  <si>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</si>
  <si>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</si>
  <si>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</si>
  <si>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</si>
  <si>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</si>
  <si>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</si>
  <si>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</si>
  <si>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</si>
  <si>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</si>
  <si>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</si>
  <si>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</si>
  <si>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</si>
  <si>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</si>
  <si>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</si>
  <si>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</si>
  <si>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</si>
  <si>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</si>
  <si>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</si>
  <si>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</si>
  <si>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</si>
  <si>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</si>
  <si>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</si>
  <si>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</si>
  <si>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</si>
  <si>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</si>
  <si>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</si>
  <si>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</si>
  <si>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</si>
  <si>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</si>
  <si>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</si>
  <si>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</si>
  <si>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</si>
  <si>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</si>
  <si>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</si>
  <si>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</si>
  <si>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</si>
  <si>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</si>
  <si>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</si>
  <si>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</si>
  <si>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</si>
  <si>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</si>
  <si>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</si>
  <si>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</si>
  <si>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</si>
  <si>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</si>
  <si>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</si>
  <si>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</si>
  <si>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</si>
  <si>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</si>
  <si>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</si>
  <si>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</si>
  <si>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</si>
  <si>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</si>
  <si>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</si>
  <si>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</si>
  <si>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</si>
  <si>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</si>
  <si>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</si>
  <si>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</si>
  <si>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</si>
  <si>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</si>
  <si>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</si>
  <si>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</si>
  <si>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</si>
  <si>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</si>
  <si>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</si>
  <si>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</si>
  <si>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</si>
  <si>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</si>
  <si>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</si>
  <si>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</si>
  <si>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</si>
  <si>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</si>
  <si>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</si>
  <si>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</si>
  <si>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</si>
  <si>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</si>
  <si>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</si>
  <si>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</si>
  <si>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</si>
  <si>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</si>
  <si>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</si>
  <si>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</si>
  <si>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</si>
  <si>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</si>
  <si>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</si>
  <si>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</si>
  <si>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</si>
  <si>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</si>
  <si>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</si>
  <si>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</si>
  <si>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</si>
  <si>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</si>
  <si>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</si>
  <si>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</si>
  <si>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</si>
  <si>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</si>
  <si>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</si>
  <si>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</si>
  <si>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</si>
  <si>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</si>
  <si>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</si>
  <si>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</si>
  <si>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</si>
  <si>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</si>
  <si>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</si>
  <si>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</si>
  <si>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</si>
  <si>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</si>
  <si>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</si>
  <si>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</si>
  <si>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</si>
  <si>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</si>
  <si>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</si>
  <si>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</si>
  <si>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</si>
  <si>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</si>
  <si>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</si>
  <si>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</si>
  <si>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</si>
  <si>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</si>
  <si>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</si>
  <si>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</si>
  <si>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</si>
  <si>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</si>
  <si>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</si>
  <si>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</si>
  <si>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</si>
  <si>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</si>
  <si>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</si>
  <si>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</si>
  <si>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</si>
  <si>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</si>
  <si>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</si>
  <si>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</si>
  <si>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</si>
  <si>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</si>
  <si>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</si>
  <si>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</si>
  <si>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</si>
  <si>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</si>
  <si>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</si>
  <si>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</si>
  <si>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</si>
  <si>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</si>
  <si>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</si>
  <si>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</si>
  <si>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</si>
  <si>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</si>
  <si>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</si>
  <si>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</si>
  <si>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</si>
  <si>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</si>
  <si>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</si>
  <si>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</si>
  <si>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</si>
  <si>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</si>
  <si>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</si>
  <si>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</si>
  <si>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</si>
  <si>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</si>
  <si>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</si>
  <si>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</si>
  <si>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</si>
  <si>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</si>
  <si>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</si>
  <si>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</si>
  <si>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</si>
  <si>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</si>
  <si>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</si>
  <si>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</si>
  <si>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</si>
  <si>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</si>
  <si>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</si>
  <si>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</si>
  <si>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</si>
  <si>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</si>
  <si>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</si>
  <si>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</si>
  <si>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</si>
  <si>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</si>
  <si>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</si>
  <si>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</si>
  <si>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</si>
  <si>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</si>
  <si>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</si>
  <si>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</si>
  <si>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</si>
  <si>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</si>
  <si>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</si>
  <si>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</si>
  <si>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</si>
  <si>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</si>
  <si>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</si>
  <si>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</si>
  <si>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</si>
  <si>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</si>
  <si>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</si>
  <si>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</si>
  <si>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</si>
  <si>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</si>
  <si>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</si>
  <si>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</si>
  <si>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</si>
  <si>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</si>
  <si>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</si>
  <si>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</si>
  <si>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</si>
  <si>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</si>
  <si>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</si>
  <si>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</si>
  <si>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</si>
  <si>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</si>
  <si>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</si>
  <si>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</si>
  <si>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</si>
  <si>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</si>
  <si>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</si>
  <si>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</si>
  <si>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</si>
  <si>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</si>
  <si>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</si>
  <si>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</si>
  <si>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</si>
  <si>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</si>
  <si>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</si>
  <si>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</si>
  <si>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</si>
  <si>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</si>
  <si>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</si>
  <si>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</si>
  <si>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</si>
  <si>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</si>
  <si>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</si>
  <si>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</si>
  <si>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</si>
  <si>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</si>
  <si>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</si>
  <si>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</si>
  <si>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</si>
  <si>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</si>
  <si>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</si>
  <si>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</si>
  <si>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</si>
  <si>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</si>
  <si>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</si>
  <si>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</si>
  <si>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</si>
  <si>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</si>
  <si>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</si>
  <si>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</si>
  <si>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</si>
  <si>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</si>
  <si>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</si>
  <si>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</si>
  <si>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</si>
  <si>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</si>
  <si>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</si>
  <si>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</si>
  <si>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</si>
  <si>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</si>
  <si>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</si>
  <si>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</si>
  <si>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</si>
  <si>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</si>
  <si>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</si>
  <si>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</si>
  <si>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</si>
  <si>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</si>
  <si>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</si>
  <si>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</si>
  <si>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</si>
  <si>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</si>
  <si>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</si>
  <si>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</si>
  <si>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</si>
  <si>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</si>
  <si>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</si>
  <si>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</si>
  <si>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</si>
  <si>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</si>
  <si>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</si>
  <si>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</si>
  <si>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</si>
  <si>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</si>
  <si>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</si>
  <si>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</si>
  <si>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</si>
  <si>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</si>
  <si>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</si>
  <si>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</si>
  <si>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</si>
  <si>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</si>
  <si>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</si>
  <si>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</si>
  <si>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</si>
  <si>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</si>
  <si>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</si>
  <si>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</si>
  <si>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</si>
  <si>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</si>
  <si>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</si>
  <si>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</si>
  <si>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</si>
  <si>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</si>
  <si>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</si>
  <si>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</si>
  <si>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</si>
  <si>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</si>
  <si>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</si>
  <si>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</si>
  <si>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</si>
  <si>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</si>
  <si>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</si>
  <si>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</si>
  <si>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</si>
  <si>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</si>
  <si>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</si>
  <si>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</si>
  <si>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</si>
  <si>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</si>
  <si>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</si>
  <si>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</si>
  <si>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</si>
  <si>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</si>
  <si>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</si>
  <si>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</si>
  <si>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</si>
  <si>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</si>
  <si>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</si>
  <si>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</si>
  <si>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</si>
  <si>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</si>
  <si>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</si>
  <si>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</si>
  <si>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</si>
  <si>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</si>
  <si>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</si>
  <si>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</si>
  <si>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</si>
  <si>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</si>
  <si>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</si>
  <si>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</si>
  <si>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</si>
  <si>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</si>
  <si>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</si>
  <si>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</si>
  <si>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</si>
  <si>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</si>
  <si>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</si>
  <si>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</si>
  <si>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</si>
  <si>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</si>
  <si>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</si>
  <si>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</si>
  <si>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</si>
  <si>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</si>
  <si>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</si>
  <si>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</si>
  <si>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</si>
  <si>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</si>
  <si>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</si>
  <si>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</si>
  <si>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</si>
  <si>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</si>
  <si>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</si>
  <si>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</si>
  <si>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</si>
  <si>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</si>
  <si>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</si>
  <si>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</si>
  <si>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</si>
  <si>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</si>
  <si>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</si>
  <si>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</si>
  <si>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</si>
  <si>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</si>
  <si>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</si>
  <si>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</si>
  <si>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</si>
  <si>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</si>
  <si>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</si>
  <si>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</si>
  <si>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</si>
  <si>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</si>
  <si>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</si>
  <si>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</si>
  <si>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</si>
  <si>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</si>
  <si>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</si>
  <si>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</si>
  <si>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</si>
  <si>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</si>
  <si>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</si>
  <si>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</si>
  <si>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</si>
  <si>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</si>
  <si>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</si>
  <si>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</si>
  <si>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</si>
  <si>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</si>
  <si>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</si>
  <si>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</si>
  <si>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</si>
  <si>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</si>
  <si>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</si>
  <si>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</si>
  <si>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</si>
  <si>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</si>
  <si>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</si>
  <si>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</si>
  <si>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</si>
  <si>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</si>
  <si>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</si>
  <si>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</si>
  <si>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</si>
  <si>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</si>
  <si>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</si>
  <si>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</si>
  <si>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</si>
  <si>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</si>
  <si>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</si>
  <si>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</si>
  <si>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</si>
  <si>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</si>
  <si>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</si>
  <si>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</si>
  <si>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</si>
  <si>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</si>
  <si>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</si>
  <si>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</si>
  <si>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</si>
  <si>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</si>
  <si>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</si>
  <si>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</si>
  <si>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</si>
  <si>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</si>
  <si>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</si>
  <si>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</si>
  <si>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</si>
  <si>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</si>
  <si>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</si>
  <si>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</si>
  <si>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</si>
  <si>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</si>
  <si>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</si>
  <si>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</si>
  <si>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</si>
  <si>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</si>
  <si>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</si>
  <si>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</si>
  <si>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</si>
  <si>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</si>
  <si>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</si>
  <si>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</si>
  <si>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</si>
  <si>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</si>
  <si>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</si>
  <si>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</si>
  <si>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</si>
  <si>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</si>
  <si>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</si>
  <si>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</si>
  <si>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</si>
  <si>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</si>
  <si>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</si>
  <si>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</si>
  <si>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</si>
  <si>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</si>
  <si>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</si>
  <si>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</si>
  <si>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</si>
  <si>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</si>
  <si>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</si>
  <si>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</si>
  <si>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</si>
  <si>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</si>
  <si>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</si>
  <si>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</si>
  <si>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</si>
  <si>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</si>
  <si>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</si>
  <si>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</si>
  <si>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</si>
  <si>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</si>
  <si>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</si>
  <si>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</si>
  <si>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</si>
  <si>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</si>
  <si>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</si>
  <si>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</si>
  <si>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</si>
  <si>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</si>
  <si>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</si>
  <si>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</si>
  <si>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</si>
  <si>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</si>
  <si>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</si>
  <si>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</si>
  <si>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</si>
  <si>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</si>
  <si>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</si>
  <si>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</si>
  <si>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</si>
  <si>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</si>
  <si>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</si>
  <si>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</si>
  <si>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</si>
  <si>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</si>
  <si>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</si>
  <si>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</si>
  <si>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</si>
  <si>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</si>
  <si>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</si>
  <si>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</si>
  <si>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</si>
  <si>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</si>
  <si>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</si>
  <si>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</si>
  <si>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</si>
  <si>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</si>
  <si>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</si>
  <si>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</si>
  <si>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</si>
  <si>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</si>
  <si>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</si>
  <si>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</si>
  <si>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</si>
  <si>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</si>
  <si>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</si>
  <si>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</si>
  <si>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</si>
  <si>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</si>
  <si>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</si>
  <si>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</si>
  <si>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</si>
  <si>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</si>
  <si>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</si>
  <si>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</si>
  <si>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</si>
  <si>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</si>
  <si>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</si>
  <si>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</si>
  <si>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</si>
  <si>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</si>
  <si>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</si>
  <si>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</si>
  <si>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</si>
  <si>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</si>
  <si>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</si>
  <si>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</si>
  <si>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</si>
  <si>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</si>
  <si>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</si>
  <si>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</si>
  <si>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</si>
  <si>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</si>
  <si>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</si>
  <si>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</si>
  <si>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</si>
  <si>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</si>
  <si>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</si>
  <si>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</si>
  <si>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</si>
  <si>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</si>
  <si>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</si>
  <si>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</si>
  <si>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</si>
  <si>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</si>
  <si>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</si>
  <si>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</si>
  <si>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</si>
  <si>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</si>
  <si>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</si>
  <si>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</si>
  <si>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</si>
  <si>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</si>
  <si>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</si>
  <si>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</si>
  <si>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</si>
  <si>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</si>
  <si>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</si>
  <si>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</si>
  <si>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</si>
  <si>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</si>
  <si>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</si>
  <si>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</si>
  <si>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</si>
  <si>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</si>
  <si>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</si>
  <si>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</si>
  <si>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</si>
  <si>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</si>
  <si>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</si>
  <si>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</si>
  <si>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</si>
  <si>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</si>
  <si>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</si>
  <si>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</si>
  <si>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</si>
  <si>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</si>
  <si>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</si>
  <si>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</si>
  <si>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</si>
  <si>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</si>
  <si>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</si>
  <si>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</si>
  <si>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</si>
  <si>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</si>
  <si>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</si>
  <si>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</si>
  <si>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</si>
  <si>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</si>
  <si>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</si>
  <si>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</si>
  <si>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</si>
  <si>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</si>
  <si>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</si>
  <si>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</si>
  <si>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</si>
  <si>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</si>
  <si>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</si>
  <si>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</si>
  <si>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</si>
  <si>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</si>
  <si>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</si>
  <si>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</si>
  <si>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</si>
  <si>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</si>
  <si>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</si>
  <si>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</si>
  <si>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</si>
  <si>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</si>
  <si>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</si>
  <si>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</si>
  <si>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</si>
  <si>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</si>
  <si>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</si>
  <si>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</si>
  <si>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</si>
  <si>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</si>
  <si>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</si>
  <si>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</si>
  <si>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</si>
  <si>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</si>
  <si>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</si>
  <si>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</si>
  <si>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</si>
  <si>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</si>
  <si>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</si>
  <si>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</si>
  <si>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</si>
  <si>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</si>
  <si>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</si>
  <si>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</si>
  <si>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</si>
  <si>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</si>
  <si>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</si>
  <si>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</si>
  <si>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</si>
  <si>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</si>
  <si>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</si>
  <si>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</si>
  <si>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</si>
  <si>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</si>
  <si>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</si>
  <si>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</si>
  <si>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</si>
  <si>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</si>
  <si>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</si>
  <si>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</si>
  <si>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</si>
  <si>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</si>
  <si>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</si>
  <si>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</si>
  <si>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</si>
  <si>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</si>
  <si>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</si>
  <si>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</si>
  <si>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</si>
  <si>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</si>
  <si>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</si>
  <si>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</si>
  <si>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</si>
  <si>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</si>
  <si>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</si>
  <si>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</si>
  <si>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</si>
  <si>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</si>
  <si>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</si>
  <si>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</si>
  <si>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</si>
  <si>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</si>
  <si>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</si>
  <si>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</si>
  <si>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</si>
  <si>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</si>
  <si>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</si>
  <si>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</si>
  <si>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</si>
  <si>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</si>
  <si>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</si>
  <si>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</si>
  <si>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</si>
  <si>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</si>
  <si>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</si>
  <si>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</si>
  <si>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</si>
  <si>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</si>
  <si>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</si>
  <si>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</si>
  <si>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</si>
  <si>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</si>
  <si>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</si>
  <si>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</si>
  <si>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</si>
  <si>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</si>
  <si>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</si>
  <si>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</si>
  <si>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</si>
  <si>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</si>
  <si>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</si>
  <si>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</si>
  <si>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</si>
  <si>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</si>
  <si>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</si>
  <si>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</si>
  <si>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</si>
  <si>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</si>
  <si>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</si>
  <si>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</si>
  <si>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</si>
  <si>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</si>
  <si>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</si>
  <si>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</si>
  <si>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</si>
  <si>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</si>
  <si>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</si>
  <si>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</si>
  <si>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</si>
  <si>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</si>
  <si>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</si>
  <si>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</si>
  <si>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</si>
  <si>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</si>
  <si>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</si>
  <si>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</si>
  <si>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</si>
  <si>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</si>
  <si>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</si>
  <si>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</si>
  <si>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</si>
  <si>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</si>
  <si>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</si>
  <si>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</si>
  <si>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</si>
  <si>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</si>
  <si>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</si>
  <si>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</si>
  <si>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</si>
  <si>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</si>
  <si>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</si>
  <si>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</si>
  <si>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</si>
  <si>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</si>
  <si>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</si>
  <si>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</si>
  <si>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</si>
  <si>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</si>
  <si>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</si>
  <si>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</si>
  <si>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</si>
  <si>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</si>
  <si>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</si>
  <si>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</si>
  <si>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</si>
  <si>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</si>
  <si>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</si>
  <si>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</si>
  <si>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</si>
  <si>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</si>
  <si>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</si>
  <si>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</si>
  <si>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</si>
  <si>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</si>
  <si>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</si>
  <si>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</si>
  <si>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</si>
  <si>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</si>
  <si>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</si>
  <si>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</si>
  <si>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</si>
  <si>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</si>
  <si>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</si>
  <si>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</si>
  <si>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</si>
  <si>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</si>
  <si>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</si>
  <si>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</si>
  <si>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</si>
  <si>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</si>
  <si>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</si>
  <si>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</si>
  <si>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</si>
  <si>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</si>
  <si>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</si>
  <si>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</si>
  <si>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</si>
  <si>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</si>
  <si>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</si>
  <si>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</si>
  <si>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</si>
  <si>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</si>
  <si>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</si>
  <si>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</si>
  <si>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</si>
  <si>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</si>
  <si>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</si>
  <si>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</si>
  <si>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</si>
  <si>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</si>
  <si>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</si>
  <si>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</si>
  <si>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</si>
  <si>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</si>
  <si>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</si>
  <si>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</si>
  <si>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</si>
  <si>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</si>
  <si>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</si>
  <si>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</si>
  <si>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</si>
  <si>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</si>
  <si>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</si>
  <si>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</si>
  <si>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</si>
  <si>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</si>
  <si>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</si>
  <si>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</si>
  <si>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</si>
  <si>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</si>
  <si>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</si>
  <si>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</si>
  <si>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</si>
  <si>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</si>
  <si>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</si>
  <si>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</si>
  <si>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</si>
  <si>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</si>
  <si>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</si>
  <si>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</si>
  <si>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</si>
  <si>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</si>
  <si>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</si>
  <si>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</si>
  <si>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</si>
  <si>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</si>
  <si>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</si>
  <si>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</si>
  <si>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</si>
  <si>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</si>
  <si>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</si>
  <si>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</si>
  <si>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</si>
  <si>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</si>
  <si>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</si>
  <si>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</si>
  <si>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</si>
  <si>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</si>
  <si>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</si>
  <si>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</si>
  <si>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</si>
  <si>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</si>
  <si>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</si>
  <si>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</si>
  <si>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</si>
  <si>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</si>
  <si>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</si>
  <si>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</si>
  <si>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</si>
  <si>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</si>
  <si>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</si>
  <si>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</si>
  <si>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</si>
  <si>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</si>
  <si>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</si>
  <si>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</si>
  <si>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</si>
  <si>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</si>
  <si>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</si>
  <si>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</si>
  <si>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</si>
  <si>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</si>
  <si>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</si>
  <si>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</si>
  <si>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</si>
  <si>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</si>
  <si>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</si>
  <si>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</si>
  <si>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</si>
  <si>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</si>
  <si>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</si>
  <si>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</si>
  <si>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</si>
  <si>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</si>
  <si>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</si>
  <si>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</si>
  <si>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</si>
  <si>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</si>
  <si>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</si>
  <si>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</si>
  <si>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</si>
  <si>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</si>
  <si>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</si>
  <si>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</si>
  <si>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</si>
  <si>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</si>
  <si>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</si>
  <si>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</si>
  <si>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</si>
  <si>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</si>
  <si>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</si>
  <si>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</si>
  <si>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</si>
  <si>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</si>
  <si>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</si>
  <si>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</si>
  <si>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</si>
  <si>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</si>
  <si>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</si>
  <si>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</si>
  <si>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</si>
  <si>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</si>
  <si>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</si>
  <si>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</si>
  <si>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</si>
  <si>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</si>
  <si>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</si>
  <si>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</si>
  <si>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</si>
  <si>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</si>
  <si>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</si>
  <si>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</si>
  <si>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</si>
  <si>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</si>
  <si>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</si>
  <si>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</si>
  <si>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</si>
  <si>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</si>
  <si>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</si>
  <si>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</si>
  <si>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</si>
  <si>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</si>
  <si>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</si>
  <si>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</si>
  <si>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</si>
  <si>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</si>
  <si>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</si>
  <si>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</si>
  <si>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</si>
  <si>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</si>
  <si>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</si>
  <si>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</si>
  <si>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</si>
  <si>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</si>
  <si>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</si>
  <si>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</si>
  <si>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</si>
  <si>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</si>
  <si>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</si>
  <si>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</si>
  <si>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</si>
  <si>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</si>
  <si>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</si>
  <si>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</si>
  <si>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</si>
  <si>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</si>
  <si>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</si>
  <si>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</si>
  <si>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</si>
  <si>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</si>
  <si>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</si>
  <si>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</si>
  <si>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</si>
  <si>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</si>
  <si>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</si>
  <si>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</si>
  <si>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</si>
  <si>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</si>
  <si>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</si>
  <si>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</si>
  <si>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</si>
  <si>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</si>
  <si>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</si>
  <si>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</si>
  <si>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</si>
  <si>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</si>
  <si>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</si>
  <si>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</si>
  <si>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</si>
  <si>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</si>
  <si>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</si>
  <si>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</si>
  <si>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</si>
  <si>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</si>
  <si>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</si>
  <si>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</si>
  <si>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</si>
  <si>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</si>
  <si>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</si>
  <si>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</si>
  <si>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</si>
  <si>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</si>
  <si>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</si>
  <si>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</si>
  <si>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</si>
  <si>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</si>
  <si>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</si>
  <si>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</si>
  <si>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</si>
  <si>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</si>
  <si>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</si>
  <si>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</si>
  <si>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</si>
  <si>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</si>
  <si>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</si>
  <si>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</si>
  <si>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</si>
  <si>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</si>
  <si>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</si>
  <si>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</si>
  <si>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</si>
  <si>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</si>
  <si>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</si>
  <si>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</si>
  <si>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</si>
  <si>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</si>
  <si>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</si>
  <si>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</si>
  <si>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</si>
  <si>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</si>
  <si>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</si>
  <si>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</si>
  <si>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</si>
  <si>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</si>
  <si>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</si>
  <si>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</si>
  <si>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</si>
  <si>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</si>
  <si>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</si>
  <si>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</si>
  <si>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</si>
  <si>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</si>
  <si>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</si>
  <si>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</si>
  <si>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</si>
  <si>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</si>
  <si>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</si>
  <si>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</si>
  <si>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</si>
  <si>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</si>
  <si>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</si>
  <si>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</si>
  <si>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</si>
  <si>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</si>
  <si>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</si>
  <si>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</si>
  <si>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</si>
  <si>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</si>
  <si>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</si>
  <si>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</si>
  <si>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</si>
  <si>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</si>
  <si>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</si>
  <si>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</si>
  <si>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</si>
  <si>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</si>
  <si>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</si>
  <si>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</si>
  <si>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</si>
  <si>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</si>
  <si>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</si>
  <si>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</si>
  <si>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</si>
  <si>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</si>
  <si>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</si>
  <si>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</si>
  <si>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</si>
  <si>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</si>
  <si>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</si>
  <si>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</si>
  <si>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</si>
  <si>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</si>
  <si>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</si>
  <si>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</si>
  <si>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</si>
  <si>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</si>
  <si>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</si>
  <si>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</si>
  <si>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</si>
  <si>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</si>
  <si>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</si>
  <si>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</si>
  <si>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</si>
  <si>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</si>
  <si>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</si>
  <si>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</si>
  <si>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</si>
  <si>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</si>
  <si>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</si>
  <si>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</si>
  <si>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</si>
  <si>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</si>
  <si>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</si>
  <si>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</si>
  <si>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</si>
  <si>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</si>
  <si>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</si>
  <si>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</si>
  <si>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</si>
  <si>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</si>
  <si>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</si>
  <si>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</si>
  <si>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</si>
  <si>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</si>
  <si>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</si>
  <si>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</si>
  <si>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</si>
  <si>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</si>
  <si>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</si>
  <si>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</si>
  <si>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</si>
  <si>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</si>
  <si>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</si>
  <si>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</si>
  <si>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</si>
  <si>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</si>
  <si>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</si>
  <si>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</si>
  <si>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</si>
  <si>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</si>
  <si>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</si>
  <si>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</si>
  <si>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</si>
  <si>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</si>
  <si>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</si>
  <si>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</si>
  <si>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</si>
  <si>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</si>
  <si>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</si>
  <si>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</si>
  <si>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</si>
  <si>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</si>
  <si>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</si>
  <si>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</si>
  <si>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</si>
  <si>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</si>
  <si>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</si>
  <si>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</si>
  <si>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</si>
  <si>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</si>
  <si>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</si>
  <si>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</si>
  <si>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</si>
  <si>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</si>
  <si>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</si>
  <si>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</si>
  <si>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</si>
  <si>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</si>
  <si>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</si>
  <si>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</si>
  <si>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</si>
  <si>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</si>
  <si>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</si>
  <si>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</si>
  <si>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</si>
  <si>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</si>
  <si>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</si>
  <si>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</si>
  <si>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</si>
  <si>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</si>
  <si>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</si>
  <si>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</si>
  <si>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</si>
  <si>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</si>
  <si>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</si>
  <si>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</si>
  <si>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</si>
  <si>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</si>
  <si>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</si>
  <si>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</si>
  <si>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</si>
  <si>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</si>
  <si>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</si>
  <si>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</si>
  <si>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</si>
  <si>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</si>
  <si>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</si>
  <si>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</si>
  <si>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</si>
  <si>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</si>
  <si>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</si>
  <si>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</si>
  <si>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</si>
  <si>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</si>
  <si>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</si>
  <si>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</si>
  <si>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</si>
  <si>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</si>
  <si>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</si>
  <si>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</si>
  <si>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</si>
  <si>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</si>
  <si>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</si>
  <si>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</si>
  <si>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</si>
  <si>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</si>
  <si>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</si>
  <si>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</si>
  <si>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</si>
  <si>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</si>
  <si>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</si>
  <si>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</si>
  <si>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</si>
  <si>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</si>
  <si>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</si>
  <si>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</si>
  <si>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</si>
  <si>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</si>
  <si>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</si>
  <si>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</si>
  <si>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</si>
  <si>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</si>
  <si>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</si>
  <si>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</si>
  <si>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</si>
  <si>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</si>
  <si>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</si>
  <si>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</si>
  <si>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</si>
  <si>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</si>
  <si>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</si>
  <si>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</si>
  <si>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</si>
  <si>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</si>
  <si>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</si>
  <si>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</si>
  <si>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</si>
  <si>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</si>
  <si>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</si>
  <si>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</si>
  <si>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</si>
  <si>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</si>
  <si>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</si>
  <si>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</si>
  <si>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</si>
  <si>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</si>
  <si>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</si>
  <si>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</si>
  <si>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</si>
  <si>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</si>
  <si>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</si>
  <si>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</si>
  <si>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</si>
  <si>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</si>
  <si>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</si>
  <si>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</si>
  <si>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</si>
  <si>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</si>
  <si>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</si>
  <si>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</si>
  <si>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</si>
  <si>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</si>
  <si>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</si>
  <si>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</si>
  <si>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</si>
  <si>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</si>
  <si>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</si>
  <si>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</si>
  <si>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</si>
  <si>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</si>
  <si>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</si>
  <si>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</si>
  <si>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</si>
  <si>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</si>
  <si>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</si>
  <si>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</si>
  <si>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</si>
  <si>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</si>
  <si>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</si>
  <si>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</si>
  <si>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</si>
  <si>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</si>
  <si>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</si>
  <si>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</si>
  <si>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</si>
  <si>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</si>
  <si>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</si>
  <si>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</si>
  <si>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</si>
  <si>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</si>
  <si>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</si>
  <si>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</si>
  <si>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</si>
  <si>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</si>
  <si>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</si>
  <si>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</si>
  <si>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</si>
  <si>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</si>
  <si>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</si>
  <si>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</si>
  <si>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</si>
  <si>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</si>
  <si>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</si>
  <si>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</si>
  <si>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</si>
  <si>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</si>
  <si>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</si>
  <si>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</si>
  <si>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</si>
  <si>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</si>
  <si>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</si>
  <si>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</si>
  <si>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</si>
  <si>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</si>
  <si>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</si>
  <si>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</si>
  <si>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</si>
  <si>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</si>
  <si>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</si>
  <si>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</si>
  <si>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</si>
  <si>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</si>
  <si>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</si>
  <si>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</si>
  <si>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</si>
  <si>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</si>
  <si>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</si>
  <si>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</si>
  <si>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</si>
  <si>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</si>
  <si>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</si>
  <si>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</si>
  <si>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</si>
  <si>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</si>
  <si>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</si>
  <si>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</si>
  <si>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</si>
  <si>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</si>
  <si>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</si>
  <si>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</si>
  <si>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</si>
  <si>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</si>
  <si>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</si>
  <si>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</si>
  <si>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</si>
  <si>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</si>
  <si>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</si>
  <si>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</si>
  <si>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</si>
  <si>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</si>
  <si>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</si>
  <si>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</si>
  <si>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</si>
  <si>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</si>
  <si>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</si>
  <si>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</si>
  <si>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</si>
  <si>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</si>
  <si>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</si>
  <si>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</si>
  <si>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</si>
  <si>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</si>
  <si>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</si>
  <si>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</si>
  <si>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</si>
  <si>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</si>
  <si>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</si>
  <si>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</si>
  <si>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</si>
  <si>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</si>
  <si>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</si>
  <si>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</si>
  <si>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</si>
  <si>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</si>
  <si>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</si>
  <si>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</si>
  <si>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</si>
  <si>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</si>
  <si>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</si>
  <si>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</si>
  <si>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</si>
  <si>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</si>
  <si>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</si>
  <si>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</si>
  <si>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</si>
  <si>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</si>
  <si>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</si>
  <si>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</si>
  <si>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</si>
  <si>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</si>
  <si>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</si>
  <si>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</si>
  <si>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</si>
  <si>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</si>
  <si>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</si>
  <si>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</si>
  <si>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</si>
  <si>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</si>
  <si>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</si>
  <si>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</si>
  <si>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</si>
  <si>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</si>
  <si>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</si>
  <si>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</si>
  <si>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</si>
  <si>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</si>
  <si>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</si>
  <si>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</si>
  <si>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</si>
  <si>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</si>
  <si>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</si>
  <si>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</si>
  <si>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</si>
  <si>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</si>
  <si>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</si>
  <si>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</si>
  <si>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</si>
  <si>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</si>
  <si>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</si>
  <si>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</si>
  <si>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</si>
  <si>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</si>
  <si>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</si>
  <si>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</si>
  <si>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</si>
  <si>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</si>
  <si>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</si>
  <si>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</si>
  <si>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</si>
  <si>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</si>
  <si>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</si>
  <si>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</si>
  <si>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</si>
  <si>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</si>
  <si>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</si>
  <si>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</si>
  <si>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</si>
  <si>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</si>
  <si>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</si>
  <si>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</si>
  <si>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</si>
  <si>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</si>
  <si>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</si>
  <si>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</si>
  <si>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</si>
  <si>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</si>
  <si>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</si>
  <si>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</si>
  <si>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</si>
  <si>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</si>
  <si>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</si>
  <si>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</si>
  <si>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</si>
  <si>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</si>
  <si>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</si>
  <si>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</si>
  <si>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</si>
  <si>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</si>
  <si>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</si>
  <si>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</si>
  <si>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</si>
  <si>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</si>
  <si>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</si>
  <si>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</si>
  <si>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</si>
  <si>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</si>
  <si>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</si>
  <si>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</si>
  <si>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</si>
  <si>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</si>
  <si>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</si>
  <si>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</si>
  <si>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</si>
  <si>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</si>
  <si>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</si>
  <si>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</si>
  <si>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</si>
  <si>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</si>
  <si>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</si>
  <si>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</si>
  <si>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</si>
  <si>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</si>
  <si>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</si>
  <si>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</si>
  <si>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</si>
  <si>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</si>
  <si>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</si>
  <si>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</si>
  <si>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</si>
  <si>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</si>
  <si>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</si>
  <si>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</si>
  <si>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</si>
  <si>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</si>
  <si>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</si>
  <si>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</si>
  <si>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</si>
  <si>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</si>
  <si>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</si>
  <si>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</si>
  <si>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</si>
  <si>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</si>
  <si>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</si>
  <si>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</si>
  <si>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</si>
  <si>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</si>
  <si>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</si>
  <si>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</si>
  <si>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</si>
  <si>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</si>
  <si>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</si>
  <si>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</si>
  <si>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</si>
  <si>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</si>
  <si>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</si>
  <si>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</si>
  <si>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</si>
  <si>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</si>
  <si>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</si>
  <si>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</si>
  <si>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</si>
  <si>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</si>
  <si>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</si>
  <si>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</si>
  <si>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</si>
  <si>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</si>
  <si>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</si>
  <si>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</si>
  <si>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</si>
  <si>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</si>
  <si>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</si>
  <si>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</si>
  <si>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</si>
  <si>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</si>
  <si>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</si>
  <si>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</si>
  <si>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</si>
  <si>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</si>
  <si>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</si>
  <si>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</si>
  <si>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</si>
  <si>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</si>
  <si>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</si>
  <si>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</si>
  <si>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</si>
  <si>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</si>
  <si>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</si>
  <si>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</si>
  <si>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</si>
  <si>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</si>
  <si>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</si>
  <si>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</si>
  <si>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</si>
  <si>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</si>
  <si>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</si>
  <si>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</si>
  <si>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</si>
  <si>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</si>
  <si>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</si>
  <si>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</si>
  <si>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</si>
  <si>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</si>
  <si>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</si>
  <si>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</si>
  <si>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</si>
  <si>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</si>
  <si>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</si>
  <si>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</si>
  <si>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</si>
  <si>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</si>
  <si>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</si>
  <si>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</si>
  <si>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</si>
  <si>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</si>
  <si>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</si>
  <si>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</si>
  <si>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</si>
  <si>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</si>
  <si>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</si>
  <si>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</si>
  <si>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</si>
  <si>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</si>
  <si>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</si>
  <si>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</si>
  <si>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</si>
  <si>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</si>
  <si>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</si>
  <si>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</si>
  <si>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</si>
  <si>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</si>
  <si>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</si>
  <si>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</si>
  <si>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</si>
  <si>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</si>
  <si>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</si>
  <si>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</si>
  <si>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</si>
  <si>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</si>
  <si>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</si>
  <si>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</si>
  <si>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</si>
  <si>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</si>
  <si>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</si>
  <si>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</si>
  <si>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</si>
  <si>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</si>
  <si>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</si>
  <si>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</si>
  <si>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</si>
  <si>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</si>
  <si>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</si>
  <si>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</si>
  <si>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</si>
  <si>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</si>
  <si>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</si>
  <si>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</si>
  <si>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</si>
  <si>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</si>
  <si>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</si>
  <si>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</si>
  <si>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</si>
  <si>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</si>
  <si>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</si>
  <si>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</si>
  <si>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</si>
  <si>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</si>
  <si>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</si>
  <si>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</si>
  <si>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</si>
  <si>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</si>
  <si>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</si>
  <si>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</si>
  <si>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</si>
  <si>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</si>
  <si>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</si>
  <si>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</si>
  <si>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</si>
  <si>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</si>
  <si>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</si>
  <si>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</si>
  <si>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</si>
  <si>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</si>
  <si>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</si>
  <si>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</si>
  <si>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</si>
  <si>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</si>
  <si>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</si>
  <si>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</si>
  <si>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</si>
  <si>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</si>
  <si>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</si>
  <si>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</si>
  <si>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</si>
  <si>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</si>
  <si>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</si>
  <si>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</si>
  <si>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</si>
  <si>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</si>
  <si>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</si>
  <si>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</si>
  <si>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</si>
  <si>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</si>
  <si>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</si>
  <si>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</si>
  <si>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</si>
  <si>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</si>
  <si>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</si>
  <si>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</si>
  <si>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</si>
  <si>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</si>
  <si>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</si>
  <si>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</si>
  <si>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</si>
  <si>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</si>
  <si>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</si>
  <si>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</si>
  <si>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</si>
  <si>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</si>
  <si>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</si>
  <si>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</si>
  <si>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</si>
  <si>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</si>
  <si>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</si>
  <si>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</si>
  <si>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</si>
  <si>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</si>
  <si>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</si>
  <si>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</si>
  <si>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</si>
  <si>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</si>
  <si>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</si>
  <si>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</si>
  <si>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</si>
  <si>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</si>
  <si>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</si>
  <si>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</si>
  <si>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</si>
  <si>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</si>
  <si>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</si>
  <si>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</si>
  <si>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</si>
  <si>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</si>
  <si>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</si>
  <si>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</si>
  <si>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</si>
  <si>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</si>
  <si>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</si>
  <si>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</si>
  <si>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</si>
  <si>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</si>
  <si>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</si>
  <si>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</si>
  <si>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</si>
  <si>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</si>
  <si>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</si>
  <si>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</si>
  <si>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</si>
  <si>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</si>
  <si>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</si>
  <si>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</si>
  <si>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</si>
  <si>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</si>
  <si>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</si>
  <si>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</si>
  <si>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</si>
  <si>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</si>
  <si>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</si>
  <si>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</si>
  <si>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</si>
  <si>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</si>
  <si>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</si>
  <si>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</si>
  <si>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</si>
  <si>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</si>
  <si>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</si>
  <si>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</si>
  <si>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</si>
  <si>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</si>
  <si>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</si>
  <si>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</si>
  <si>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</si>
  <si>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</si>
  <si>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</si>
  <si>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</si>
  <si>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</si>
  <si>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</si>
  <si>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</si>
  <si>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</si>
  <si>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</si>
  <si>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</si>
  <si>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</si>
  <si>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</si>
  <si>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</si>
  <si>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</si>
  <si>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</si>
  <si>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</si>
  <si>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</si>
  <si>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</si>
  <si>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</si>
  <si>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</si>
  <si>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</si>
  <si>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</si>
  <si>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</si>
  <si>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</si>
  <si>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</si>
  <si>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</si>
  <si>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</si>
  <si>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</si>
  <si>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</si>
  <si>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</si>
  <si>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</si>
  <si>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</si>
  <si>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</si>
  <si>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</si>
  <si>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</si>
  <si>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</si>
  <si>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</si>
  <si>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</si>
  <si>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</si>
  <si>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</si>
  <si>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</si>
  <si>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</si>
  <si>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</si>
  <si>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</si>
  <si>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</si>
  <si>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</si>
  <si>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</si>
  <si>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</si>
  <si>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</si>
  <si>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</si>
  <si>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</si>
  <si>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</si>
  <si>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</si>
  <si>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</si>
  <si>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</si>
  <si>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</si>
  <si>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</si>
  <si>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</si>
  <si>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</si>
  <si>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</si>
  <si>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</si>
  <si>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</si>
  <si>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</si>
  <si>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</si>
  <si>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</si>
  <si>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</si>
  <si>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</si>
  <si>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</si>
  <si>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</si>
  <si>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</si>
  <si>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</si>
  <si>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</si>
  <si>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</si>
  <si>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</si>
  <si>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</si>
  <si>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</si>
  <si>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</si>
  <si>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</si>
  <si>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</si>
  <si>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</si>
  <si>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</si>
  <si>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</si>
  <si>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</si>
  <si>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</si>
  <si>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</si>
  <si>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</si>
  <si>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</si>
  <si>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</si>
  <si>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</si>
  <si>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</si>
  <si>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</si>
  <si>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</si>
  <si>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</si>
  <si>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</si>
  <si>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</si>
  <si>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</si>
  <si>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</si>
  <si>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</si>
  <si>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</si>
  <si>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</si>
  <si>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</si>
  <si>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</si>
  <si>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</si>
  <si>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</si>
  <si>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</si>
  <si>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</si>
  <si>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</si>
  <si>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</si>
  <si>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</si>
  <si>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</si>
  <si>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</si>
  <si>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</si>
  <si>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</si>
  <si>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</si>
  <si>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</si>
  <si>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</si>
  <si>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</si>
  <si>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</si>
  <si>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</si>
  <si>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</si>
  <si>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</si>
  <si>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</si>
  <si>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</si>
  <si>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</si>
  <si>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</si>
  <si>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</si>
  <si>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</si>
  <si>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</si>
  <si>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</si>
  <si>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</si>
  <si>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</si>
  <si>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</si>
  <si>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</si>
  <si>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</si>
  <si>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</si>
  <si>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</si>
  <si>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</si>
  <si>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</si>
  <si>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</si>
  <si>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</si>
  <si>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</si>
  <si>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</si>
  <si>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</si>
  <si>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</si>
  <si>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</si>
  <si>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</si>
  <si>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</si>
  <si>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</si>
  <si>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</si>
  <si>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</si>
  <si>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</si>
  <si>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</si>
  <si>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</si>
  <si>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</si>
  <si>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</si>
  <si>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</si>
  <si>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</si>
  <si>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</si>
  <si>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</si>
  <si>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</si>
  <si>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</si>
  <si>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</si>
  <si>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</si>
  <si>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</si>
  <si>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</si>
  <si>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</si>
  <si>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</si>
  <si>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</si>
  <si>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</si>
  <si>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</si>
  <si>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</si>
  <si>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</si>
  <si>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</si>
  <si>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</si>
  <si>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</si>
  <si>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</si>
  <si>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</si>
  <si>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</si>
  <si>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</si>
  <si>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</si>
  <si>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</si>
  <si>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</si>
  <si>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</si>
  <si>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</si>
  <si>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</si>
  <si>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</si>
  <si>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</si>
  <si>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</si>
  <si>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</si>
  <si>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</si>
  <si>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</si>
  <si>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</si>
  <si>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</si>
  <si>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</si>
  <si>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</si>
  <si>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</si>
  <si>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</si>
  <si>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</si>
  <si>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</si>
  <si>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</si>
  <si>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</si>
  <si>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</si>
  <si>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</si>
  <si>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</si>
  <si>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</si>
  <si>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</si>
  <si>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</si>
  <si>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</si>
  <si>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</si>
  <si>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</si>
  <si>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</si>
  <si>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</si>
  <si>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</si>
  <si>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</si>
  <si>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</si>
  <si>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</si>
  <si>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</si>
  <si>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</si>
  <si>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</si>
  <si>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</si>
  <si>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</si>
  <si>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</si>
  <si>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</si>
  <si>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</si>
  <si>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</si>
  <si>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</si>
  <si>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</si>
  <si>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</si>
  <si>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</si>
  <si>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</si>
  <si>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</si>
  <si>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</si>
  <si>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</si>
  <si>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</si>
  <si>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</si>
  <si>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</si>
  <si>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</si>
  <si>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</si>
  <si>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</si>
  <si>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</si>
  <si>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</si>
  <si>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</si>
  <si>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</si>
  <si>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</si>
  <si>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</si>
  <si>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</si>
  <si>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</si>
  <si>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</si>
  <si>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</si>
  <si>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</si>
  <si>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</si>
  <si>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</si>
  <si>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</si>
  <si>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</si>
  <si>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</si>
  <si>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</si>
  <si>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</si>
  <si>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</si>
  <si>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</si>
  <si>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</si>
  <si>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</si>
  <si>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</si>
  <si>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</si>
  <si>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</si>
  <si>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</si>
  <si>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</si>
  <si>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</si>
  <si>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</si>
  <si>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</si>
  <si>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</si>
  <si>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</si>
  <si>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</si>
  <si>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</si>
  <si>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</si>
  <si>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</si>
  <si>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</si>
  <si>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</si>
  <si>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</si>
  <si>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</si>
  <si>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</si>
  <si>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</si>
  <si>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</si>
  <si>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</si>
  <si>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</si>
  <si>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</si>
  <si>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</si>
  <si>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</si>
  <si>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</si>
  <si>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</si>
  <si>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</si>
  <si>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</si>
  <si>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</si>
  <si>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</si>
  <si>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</si>
  <si>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</si>
  <si>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</si>
  <si>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</si>
  <si>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</si>
  <si>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</si>
  <si>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</si>
  <si>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</si>
  <si>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</si>
  <si>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</si>
  <si>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</si>
  <si>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</si>
  <si>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</si>
  <si>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</si>
  <si>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</si>
  <si>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</si>
  <si>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</si>
  <si>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</si>
  <si>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</si>
  <si>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</si>
  <si>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</si>
  <si>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</si>
  <si>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</si>
  <si>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</si>
  <si>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</si>
  <si>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</si>
  <si>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</si>
  <si>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</si>
  <si>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</si>
  <si>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</si>
  <si>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</si>
  <si>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</si>
  <si>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</si>
  <si>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</si>
  <si>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</si>
  <si>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</si>
  <si>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</si>
  <si>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</si>
  <si>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</si>
  <si>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</si>
  <si>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</si>
  <si>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</si>
  <si>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</si>
  <si>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</si>
  <si>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</si>
  <si>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</si>
  <si>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</si>
  <si>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</si>
  <si>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</si>
  <si>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</si>
  <si>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</si>
  <si>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</si>
  <si>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</si>
  <si>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</si>
  <si>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</si>
  <si>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</si>
  <si>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</si>
  <si>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</si>
  <si>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</si>
  <si>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</si>
  <si>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</si>
  <si>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</si>
  <si>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</si>
  <si>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</si>
  <si>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</si>
  <si>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</si>
  <si>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</si>
  <si>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</si>
  <si>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</si>
  <si>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</si>
  <si>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</si>
  <si>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</si>
  <si>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</si>
  <si>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</si>
  <si>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</si>
  <si>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</si>
  <si>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</si>
  <si>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</si>
  <si>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</si>
  <si>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</si>
  <si>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</si>
  <si>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</si>
  <si>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</si>
  <si>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</si>
  <si>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</si>
  <si>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</si>
  <si>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</si>
  <si>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</si>
  <si>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</si>
  <si>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</si>
  <si>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</si>
  <si>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</si>
  <si>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</si>
  <si>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</si>
  <si>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</si>
  <si>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</si>
  <si>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</si>
  <si>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</si>
  <si>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</si>
  <si>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</si>
  <si>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</si>
  <si>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</si>
  <si>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</si>
  <si>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</si>
  <si>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</si>
  <si>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</si>
  <si>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</si>
  <si>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</si>
  <si>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</si>
  <si>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</si>
  <si>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</si>
  <si>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</si>
  <si>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</si>
  <si>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</si>
  <si>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</si>
  <si>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</si>
  <si>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</si>
  <si>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</si>
  <si>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</si>
  <si>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</si>
  <si>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</si>
  <si>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</si>
  <si>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</si>
  <si>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</si>
  <si>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</si>
  <si>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</si>
  <si>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</si>
  <si>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</si>
  <si>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</si>
  <si>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</si>
  <si>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</si>
  <si>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</si>
  <si>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</si>
  <si>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</si>
  <si>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</si>
  <si>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</si>
  <si>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</si>
  <si>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</si>
  <si>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</si>
  <si>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</si>
  <si>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</si>
  <si>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</si>
  <si>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</si>
  <si>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</si>
  <si>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</si>
  <si>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</si>
  <si>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</si>
  <si>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</si>
  <si>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</si>
  <si>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</si>
  <si>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</si>
  <si>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</si>
  <si>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</si>
  <si>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</si>
  <si>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</si>
  <si>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</si>
  <si>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</si>
  <si>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</si>
  <si>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</si>
  <si>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</si>
  <si>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</si>
  <si>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</si>
  <si>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</si>
  <si>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</si>
  <si>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</si>
  <si>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</si>
  <si>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</si>
  <si>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</si>
  <si>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</si>
  <si>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</si>
  <si>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</si>
  <si>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</si>
  <si>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</si>
  <si>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</si>
  <si>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</si>
  <si>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</si>
  <si>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</si>
  <si>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</si>
  <si>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</si>
  <si>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</si>
  <si>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</si>
  <si>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</si>
  <si>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</si>
  <si>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</si>
  <si>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</si>
  <si>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</si>
  <si>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</si>
  <si>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</si>
  <si>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</si>
  <si>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</si>
  <si>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</si>
  <si>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</si>
  <si>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</si>
  <si>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</si>
  <si>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</si>
  <si>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</si>
  <si>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</si>
  <si>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</si>
  <si>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</si>
  <si>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</si>
  <si>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</si>
  <si>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</si>
  <si>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</si>
  <si>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</si>
  <si>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</si>
  <si>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</si>
  <si>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</si>
  <si>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</si>
  <si>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</si>
  <si>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</si>
  <si>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</si>
  <si>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</si>
  <si>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</si>
  <si>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</si>
  <si>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</si>
  <si>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</si>
  <si>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</si>
  <si>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</si>
  <si>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</si>
  <si>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</si>
  <si>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</si>
  <si>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</si>
  <si>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</si>
  <si>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</si>
  <si>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</si>
  <si>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</si>
  <si>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</si>
  <si>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</si>
  <si>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</si>
  <si>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</si>
  <si>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</si>
  <si>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</si>
  <si>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</si>
  <si>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</si>
  <si>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</si>
  <si>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</si>
  <si>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</si>
  <si>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</si>
  <si>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</si>
  <si>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</si>
  <si>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</si>
  <si>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</si>
  <si>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</si>
  <si>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</si>
  <si>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</si>
  <si>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</si>
  <si>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</si>
  <si>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</si>
  <si>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</si>
  <si>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</si>
  <si>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</si>
  <si>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</si>
  <si>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</si>
  <si>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</si>
  <si>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</si>
  <si>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</si>
  <si>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</si>
  <si>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</si>
  <si>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</si>
  <si>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</si>
  <si>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</si>
  <si>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</si>
  <si>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</si>
  <si>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</si>
  <si>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</si>
  <si>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</si>
  <si>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</si>
  <si>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</si>
  <si>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</si>
  <si>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</si>
  <si>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</si>
  <si>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</si>
  <si>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</si>
  <si>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</si>
  <si>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</si>
  <si>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</si>
  <si>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</si>
  <si>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</si>
  <si>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</si>
  <si>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</si>
  <si>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</si>
  <si>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</si>
  <si>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</si>
  <si>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</si>
  <si>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</si>
  <si>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</si>
  <si>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</si>
  <si>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</si>
  <si>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</si>
  <si>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</si>
  <si>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</si>
  <si>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</si>
  <si>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</si>
  <si>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</si>
  <si>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</si>
  <si>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</si>
  <si>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</si>
  <si>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</si>
  <si>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</si>
  <si>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</si>
  <si>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</si>
  <si>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</si>
  <si>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</si>
  <si>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</si>
  <si>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</si>
  <si>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</si>
  <si>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</si>
  <si>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</si>
  <si>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</si>
  <si>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</si>
  <si>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</si>
  <si>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</si>
  <si>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</si>
  <si>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</si>
  <si>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</si>
  <si>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</si>
  <si>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</si>
  <si>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</si>
  <si>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</si>
  <si>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</si>
  <si>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</si>
  <si>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</si>
  <si>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</si>
  <si>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</si>
  <si>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</si>
  <si>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</si>
  <si>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</si>
  <si>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</si>
  <si>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</si>
  <si>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</si>
  <si>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</si>
  <si>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</si>
  <si>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</si>
  <si>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</si>
  <si>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</si>
  <si>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</si>
  <si>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</si>
  <si>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</si>
  <si>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</si>
  <si>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</si>
  <si>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</si>
  <si>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</si>
  <si>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</si>
  <si>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</si>
  <si>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</si>
  <si>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</si>
  <si>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</si>
  <si>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</si>
  <si>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</si>
  <si>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</si>
  <si>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</si>
  <si>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</si>
  <si>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</si>
  <si>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</si>
  <si>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</si>
  <si>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</si>
  <si>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</si>
  <si>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</si>
  <si>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</si>
  <si>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</si>
  <si>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</si>
  <si>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</si>
  <si>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</si>
  <si>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</si>
  <si>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</si>
  <si>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</si>
  <si>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</si>
  <si>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</si>
  <si>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</si>
  <si>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</si>
  <si>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</si>
  <si>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</si>
  <si>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</si>
  <si>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</si>
  <si>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</si>
  <si>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</si>
  <si>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</si>
  <si>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</si>
  <si>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</si>
  <si>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</si>
  <si>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</si>
  <si>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</si>
  <si>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</si>
  <si>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</si>
  <si>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</si>
  <si>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</si>
  <si>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</si>
  <si>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</si>
  <si>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</si>
  <si>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</si>
  <si>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</si>
  <si>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</si>
  <si>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</si>
  <si>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</si>
  <si>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</si>
  <si>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</si>
  <si>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</si>
  <si>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</si>
  <si>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</si>
  <si>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</si>
  <si>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</si>
  <si>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</si>
  <si>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</si>
  <si>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</si>
  <si>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</si>
  <si>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</si>
  <si>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</si>
  <si>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</si>
  <si>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</si>
  <si>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</si>
  <si>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</si>
  <si>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</si>
  <si>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</si>
  <si>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</si>
  <si>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</si>
  <si>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</si>
  <si>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</si>
  <si>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</si>
  <si>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</si>
  <si>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</si>
  <si>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</si>
  <si>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</si>
  <si>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</si>
  <si>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</si>
  <si>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</si>
  <si>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</si>
  <si>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</si>
  <si>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</si>
  <si>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</si>
  <si>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</si>
  <si>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</si>
  <si>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</si>
  <si>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</si>
  <si>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</si>
  <si>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</si>
  <si>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</si>
  <si>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</si>
  <si>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</si>
  <si>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</si>
  <si>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</si>
  <si>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</si>
  <si>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</si>
  <si>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</si>
  <si>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</si>
  <si>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</si>
  <si>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</si>
  <si>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</si>
  <si>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</si>
  <si>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</si>
  <si>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</si>
  <si>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</si>
  <si>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</si>
  <si>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</si>
  <si>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</si>
  <si>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</si>
  <si>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</si>
  <si>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</si>
  <si>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</si>
  <si>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</si>
  <si>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</si>
  <si>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</si>
  <si>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</si>
  <si>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</si>
  <si>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</si>
  <si>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</si>
  <si>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</si>
  <si>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</si>
  <si>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</si>
  <si>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</si>
  <si>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</si>
  <si>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</si>
  <si>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</si>
  <si>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</si>
  <si>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</si>
  <si>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</si>
  <si>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</si>
  <si>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</si>
  <si>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</si>
  <si>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</si>
  <si>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</si>
  <si>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</si>
  <si>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</si>
  <si>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</si>
  <si>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</si>
  <si>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</si>
  <si>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</si>
  <si>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</si>
  <si>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</si>
  <si>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</si>
  <si>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</si>
  <si>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</si>
  <si>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</si>
  <si>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</si>
  <si>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</si>
  <si>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</si>
  <si>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</si>
  <si>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</si>
  <si>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</si>
  <si>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</si>
  <si>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</si>
  <si>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</si>
  <si>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</si>
  <si>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</si>
  <si>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</si>
  <si>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</si>
  <si>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</si>
  <si>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</si>
  <si>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</si>
  <si>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</si>
  <si>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</si>
  <si>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</si>
  <si>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</si>
  <si>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</si>
  <si>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</si>
  <si>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</si>
  <si>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</si>
  <si>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</si>
  <si>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</si>
  <si>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</si>
  <si>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</si>
  <si>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</si>
  <si>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</si>
  <si>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</si>
  <si>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</si>
  <si>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</si>
  <si>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</si>
  <si>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</si>
  <si>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</si>
  <si>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</si>
  <si>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</si>
  <si>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</si>
  <si>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</si>
  <si>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</si>
  <si>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</si>
  <si>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</si>
  <si>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</si>
  <si>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</si>
  <si>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</si>
  <si>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</si>
  <si>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</si>
  <si>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</si>
  <si>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</si>
  <si>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</si>
  <si>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</si>
  <si>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</si>
  <si>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</si>
  <si>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</si>
  <si>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</si>
  <si>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</si>
  <si>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</si>
  <si>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</si>
  <si>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</si>
  <si>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</si>
  <si>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</si>
  <si>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</si>
  <si>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</si>
  <si>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</si>
  <si>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</si>
  <si>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</si>
  <si>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</si>
  <si>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</si>
  <si>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</si>
  <si>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</si>
  <si>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</si>
  <si>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</si>
  <si>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</si>
  <si>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</si>
  <si>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</si>
  <si>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</si>
  <si>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</si>
  <si>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</si>
  <si>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</si>
  <si>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</si>
  <si>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</si>
  <si>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</si>
  <si>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</si>
  <si>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</si>
  <si>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</si>
  <si>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</si>
  <si>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</si>
  <si>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</si>
  <si>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</si>
  <si>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</si>
  <si>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</si>
  <si>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</si>
  <si>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</si>
  <si>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</si>
  <si>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</si>
  <si>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</si>
  <si>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</si>
  <si>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</si>
  <si>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</si>
  <si>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</si>
  <si>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</si>
  <si>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</si>
  <si>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</si>
  <si>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</si>
  <si>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</si>
  <si>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</si>
  <si>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</si>
  <si>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</si>
  <si>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</si>
  <si>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</si>
  <si>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</si>
  <si>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</si>
  <si>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</si>
  <si>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</si>
  <si>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</si>
  <si>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</si>
  <si>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</si>
  <si>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</si>
  <si>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</si>
  <si>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</si>
  <si>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</si>
  <si>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</si>
  <si>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</si>
  <si>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</si>
  <si>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</si>
  <si>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</si>
  <si>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</si>
  <si>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</si>
  <si>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</si>
  <si>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</si>
  <si>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</si>
  <si>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</si>
  <si>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</si>
  <si>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</si>
  <si>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</si>
  <si>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</si>
  <si>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</si>
  <si>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</si>
  <si>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</si>
  <si>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</si>
  <si>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</si>
  <si>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</si>
  <si>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</si>
  <si>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</si>
  <si>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</si>
  <si>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</si>
  <si>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</si>
  <si>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</si>
  <si>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</si>
  <si>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</si>
  <si>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</si>
  <si>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</si>
  <si>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</si>
  <si>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</si>
  <si>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</si>
  <si>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</si>
  <si>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</si>
  <si>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</si>
  <si>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</si>
  <si>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</si>
  <si>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</si>
  <si>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</si>
  <si>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</si>
  <si>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</si>
  <si>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</si>
  <si>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</si>
  <si>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</si>
  <si>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</si>
  <si>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</si>
  <si>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</si>
  <si>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</si>
  <si>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</si>
  <si>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</si>
  <si>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</si>
  <si>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</si>
  <si>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</si>
  <si>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</si>
  <si>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</si>
  <si>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</si>
  <si>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</si>
  <si>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</si>
  <si>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</si>
  <si>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</si>
  <si>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</si>
  <si>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</si>
  <si>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</si>
  <si>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</si>
  <si>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</si>
  <si>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</si>
  <si>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</si>
  <si>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</si>
  <si>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</si>
  <si>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</si>
  <si>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</si>
  <si>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</si>
  <si>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</si>
  <si>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</si>
  <si>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</si>
  <si>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</si>
  <si>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</si>
  <si>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</si>
  <si>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</si>
  <si>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</si>
  <si>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</si>
  <si>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</si>
  <si>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</si>
  <si>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</si>
  <si>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</si>
  <si>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</si>
  <si>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</si>
  <si>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</si>
  <si>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</si>
  <si>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</si>
  <si>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</si>
  <si>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</si>
  <si>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</si>
  <si>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</si>
  <si>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</si>
  <si>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</si>
  <si>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</si>
  <si>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</si>
  <si>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</si>
  <si>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</si>
  <si>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</si>
  <si>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</si>
  <si>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</si>
  <si>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</si>
  <si>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</si>
  <si>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</si>
  <si>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</si>
  <si>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</si>
  <si>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</si>
  <si>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</si>
  <si>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</si>
  <si>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</si>
  <si>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</si>
  <si>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</si>
  <si>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</si>
  <si>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</si>
  <si>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</si>
  <si>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</si>
  <si>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</si>
  <si>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</si>
  <si>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</si>
  <si>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</si>
  <si>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</si>
  <si>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</si>
  <si>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</si>
  <si>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</si>
  <si>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</si>
  <si>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</si>
  <si>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</si>
  <si>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</si>
  <si>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</si>
  <si>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</si>
  <si>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</si>
  <si>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</si>
  <si>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</si>
  <si>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</si>
  <si>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</si>
  <si>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</si>
  <si>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</si>
  <si>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</si>
  <si>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</si>
  <si>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</si>
  <si>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</si>
  <si>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</si>
  <si>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</si>
  <si>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</si>
  <si>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</si>
  <si>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</si>
  <si>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</si>
  <si>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</si>
  <si>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</si>
  <si>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</si>
  <si>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</si>
  <si>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</si>
  <si>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</si>
  <si>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</si>
  <si>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</si>
  <si>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</si>
  <si>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</si>
  <si>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</si>
  <si>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</si>
  <si>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</si>
  <si>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</si>
  <si>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</si>
  <si>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</si>
  <si>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</si>
  <si>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</si>
  <si>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</si>
  <si>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</si>
  <si>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</si>
  <si>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</si>
  <si>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</si>
  <si>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</si>
  <si>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</si>
  <si>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</si>
  <si>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</si>
  <si>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</si>
  <si>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</si>
  <si>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</si>
  <si>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</si>
  <si>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</si>
  <si>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</si>
  <si>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</si>
  <si>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</si>
  <si>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</si>
  <si>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</si>
  <si>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</si>
  <si>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</si>
  <si>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</si>
  <si>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</si>
  <si>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</si>
  <si>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</si>
  <si>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</si>
  <si>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</si>
  <si>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</si>
  <si>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</si>
  <si>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</si>
  <si>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</si>
  <si>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</si>
  <si>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</si>
  <si>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</si>
  <si>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</si>
  <si>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</si>
  <si>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</si>
  <si>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</si>
  <si>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</si>
  <si>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</si>
  <si>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</si>
  <si>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</si>
  <si>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</si>
  <si>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</si>
  <si>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</si>
  <si>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</si>
  <si>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</si>
  <si>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</si>
  <si>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</si>
  <si>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</si>
  <si>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</si>
  <si>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</si>
  <si>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</si>
  <si>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</si>
  <si>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</si>
  <si>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</si>
  <si>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</si>
  <si>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</si>
  <si>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</si>
  <si>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</si>
  <si>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</si>
  <si>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</si>
  <si>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</si>
  <si>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</si>
  <si>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</si>
  <si>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</si>
  <si>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</si>
  <si>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</si>
  <si>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</si>
  <si>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</si>
  <si>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</si>
  <si>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</si>
  <si>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</si>
  <si>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</si>
  <si>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</si>
  <si>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</si>
  <si>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</si>
  <si>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</si>
  <si>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</si>
  <si>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</si>
  <si>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</si>
  <si>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</si>
  <si>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</si>
  <si>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</si>
  <si>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</si>
  <si>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</si>
  <si>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</si>
  <si>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</si>
  <si>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</si>
  <si>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</si>
  <si>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</si>
  <si>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</si>
  <si>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</si>
  <si>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</si>
  <si>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</si>
  <si>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</si>
  <si>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</si>
  <si>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</si>
  <si>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</si>
  <si>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</si>
  <si>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</si>
  <si>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</si>
  <si>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</si>
  <si>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</si>
  <si>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</si>
  <si>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</si>
  <si>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</si>
  <si>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</si>
  <si>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</si>
  <si>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</si>
  <si>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</si>
  <si>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</si>
  <si>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</si>
  <si>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</si>
  <si>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</si>
  <si>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</si>
  <si>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</si>
  <si>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</si>
  <si>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</si>
  <si>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</si>
  <si>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</si>
  <si>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</si>
  <si>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</si>
  <si>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</si>
  <si>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</si>
  <si>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</si>
  <si>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</si>
  <si>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</si>
  <si>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</si>
  <si>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</si>
  <si>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</si>
  <si>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</si>
  <si>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</si>
  <si>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</si>
  <si>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</si>
  <si>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</si>
  <si>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</si>
  <si>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</si>
  <si>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</si>
  <si>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</si>
  <si>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</si>
  <si>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</si>
  <si>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</si>
  <si>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</si>
  <si>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</si>
  <si>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</si>
  <si>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</si>
  <si>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</si>
  <si>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</si>
  <si>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</si>
  <si>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</si>
  <si>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</si>
  <si>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</si>
  <si>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</si>
  <si>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</si>
  <si>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</si>
  <si>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</si>
  <si>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</si>
  <si>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</si>
  <si>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</si>
  <si>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</si>
  <si>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</si>
  <si>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</si>
  <si>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</si>
  <si>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</si>
  <si>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</si>
  <si>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</si>
  <si>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</si>
  <si>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</si>
  <si>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</si>
  <si>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</si>
  <si>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</si>
  <si>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</si>
  <si>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</si>
  <si>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</si>
  <si>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</si>
  <si>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</si>
  <si>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</si>
  <si>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</si>
  <si>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</si>
  <si>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</si>
  <si>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</si>
  <si>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</si>
  <si>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</si>
  <si>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</si>
  <si>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</si>
  <si>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</si>
  <si>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</si>
  <si>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</si>
  <si>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</si>
  <si>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</si>
  <si>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</si>
  <si>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</si>
  <si>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</si>
  <si>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</si>
  <si>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</si>
  <si>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</si>
  <si>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</si>
  <si>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</si>
  <si>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</si>
  <si>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</si>
  <si>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</si>
  <si>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</si>
  <si>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</si>
  <si>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</si>
  <si>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</si>
  <si>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</si>
  <si>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</si>
  <si>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</si>
  <si>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</si>
  <si>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</si>
  <si>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</si>
  <si>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</si>
  <si>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</si>
  <si>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</si>
  <si>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</si>
  <si>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</si>
  <si>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</si>
  <si>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</si>
  <si>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</si>
  <si>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</si>
  <si>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</si>
  <si>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</si>
  <si>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</si>
  <si>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</si>
  <si>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</si>
  <si>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</si>
  <si>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</si>
  <si>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</si>
  <si>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</si>
  <si>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</si>
  <si>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</si>
  <si>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</si>
  <si>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</si>
  <si>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</si>
  <si>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</si>
  <si>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</si>
  <si>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</si>
  <si>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</si>
  <si>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</si>
  <si>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</si>
  <si>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</si>
  <si>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</si>
  <si>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</si>
  <si>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</si>
  <si>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</si>
  <si>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</si>
  <si>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</si>
  <si>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</si>
  <si>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</si>
  <si>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</si>
  <si>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</si>
  <si>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</si>
  <si>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</si>
  <si>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</si>
  <si>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</si>
  <si>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</si>
  <si>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</si>
  <si>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</si>
  <si>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</si>
  <si>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</si>
  <si>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</si>
  <si>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</si>
  <si>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</si>
  <si>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</si>
  <si>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</si>
  <si>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</si>
  <si>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</si>
  <si>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</si>
  <si>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</si>
  <si>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</si>
  <si>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</si>
  <si>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</si>
  <si>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</si>
  <si>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</si>
  <si>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</si>
  <si>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</si>
  <si>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</si>
  <si>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</si>
  <si>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</si>
  <si>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</si>
  <si>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</si>
  <si>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</si>
  <si>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</si>
  <si>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</si>
  <si>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</si>
  <si>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</si>
  <si>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</si>
  <si>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</si>
  <si>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</si>
  <si>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</si>
  <si>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</si>
  <si>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</si>
  <si>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</si>
  <si>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</si>
  <si>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</si>
  <si>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</si>
  <si>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</si>
  <si>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</si>
  <si>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</si>
  <si>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</si>
  <si>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</si>
  <si>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</si>
  <si>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</si>
  <si>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</si>
  <si>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</si>
  <si>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</si>
  <si>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</si>
  <si>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</si>
  <si>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</si>
  <si>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</si>
  <si>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</si>
  <si>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</si>
  <si>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</si>
  <si>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</si>
  <si>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</si>
  <si>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</si>
  <si>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</si>
  <si>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</si>
  <si>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</si>
  <si>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</si>
  <si>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</si>
  <si>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</si>
  <si>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</si>
  <si>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</si>
  <si>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</si>
  <si>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</si>
  <si>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</si>
  <si>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</si>
  <si>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</si>
  <si>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</si>
  <si>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</si>
  <si>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</si>
  <si>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</si>
  <si>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</si>
  <si>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</si>
  <si>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</si>
  <si>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</si>
  <si>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</si>
  <si>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</si>
  <si>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</si>
  <si>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</si>
  <si>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</si>
  <si>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</si>
  <si>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</si>
  <si>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</si>
  <si>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</si>
  <si>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</si>
  <si>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</si>
  <si>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</si>
  <si>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</si>
  <si>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</si>
  <si>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</si>
  <si>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</si>
  <si>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</si>
  <si>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</si>
  <si>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</si>
  <si>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</si>
  <si>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</si>
  <si>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</si>
  <si>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</si>
  <si>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</si>
  <si>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</si>
  <si>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</si>
  <si>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</si>
  <si>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</si>
  <si>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</si>
  <si>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</si>
  <si>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</si>
  <si>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</si>
  <si>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</si>
  <si>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</si>
  <si>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</si>
  <si>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</si>
  <si>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</si>
  <si>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</si>
  <si>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</si>
  <si>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</si>
  <si>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</si>
  <si>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</si>
  <si>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</si>
  <si>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</si>
  <si>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</si>
  <si>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</si>
  <si>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</si>
  <si>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</si>
  <si>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</si>
  <si>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</si>
  <si>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</si>
  <si>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</si>
  <si>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</si>
  <si>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</si>
  <si>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</si>
  <si>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</si>
  <si>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</si>
  <si>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</si>
  <si>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</si>
  <si>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</si>
  <si>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</si>
  <si>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</si>
  <si>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</si>
  <si>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</si>
  <si>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</si>
  <si>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</si>
  <si>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</si>
  <si>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</si>
  <si>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</si>
  <si>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</si>
  <si>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</si>
  <si>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</si>
  <si>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</si>
  <si>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</si>
  <si>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</si>
  <si>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</si>
  <si>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</si>
  <si>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</si>
  <si>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</si>
  <si>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</si>
  <si>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</si>
  <si>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</si>
  <si>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</si>
  <si>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</si>
  <si>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</si>
  <si>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</si>
  <si>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</si>
  <si>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</si>
  <si>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</si>
  <si>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</si>
  <si>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</si>
  <si>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</si>
  <si>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</si>
  <si>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</si>
  <si>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</si>
  <si>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</si>
  <si>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</si>
  <si>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</si>
  <si>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</si>
  <si>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</si>
  <si>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</si>
  <si>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</si>
  <si>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</si>
  <si>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</si>
  <si>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</si>
  <si>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</si>
  <si>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</si>
  <si>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</si>
  <si>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</si>
  <si>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</si>
  <si>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</si>
  <si>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</si>
  <si>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</si>
  <si>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</si>
  <si>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</si>
  <si>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</si>
  <si>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</si>
  <si>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</si>
  <si>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</si>
  <si>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</si>
  <si>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</si>
  <si>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</si>
  <si>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</si>
  <si>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</si>
  <si>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</si>
  <si>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</si>
  <si>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</si>
  <si>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</si>
  <si>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</si>
  <si>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</si>
  <si>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</si>
  <si>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</si>
  <si>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</si>
  <si>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</si>
  <si>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</si>
  <si>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</si>
  <si>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</si>
  <si>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</si>
  <si>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</si>
  <si>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</si>
  <si>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</si>
  <si>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</si>
  <si>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</si>
  <si>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</si>
  <si>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</si>
  <si>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</si>
  <si>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</si>
  <si>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</si>
  <si>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</si>
  <si>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</si>
  <si>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</si>
  <si>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</si>
  <si>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</si>
  <si>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</si>
  <si>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</si>
  <si>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</si>
  <si>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</si>
  <si>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</si>
  <si>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</si>
  <si>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</si>
  <si>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</si>
  <si>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</si>
  <si>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</si>
  <si>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</si>
  <si>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</si>
  <si>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</si>
  <si>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</si>
  <si>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</si>
  <si>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</si>
  <si>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</si>
  <si>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</si>
  <si>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</si>
  <si>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</si>
  <si>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</si>
  <si>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</si>
  <si>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</si>
  <si>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</si>
  <si>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</si>
  <si>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</si>
  <si>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</si>
  <si>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</si>
  <si>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</si>
  <si>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</si>
  <si>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</si>
  <si>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</si>
  <si>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</si>
  <si>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</si>
  <si>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</si>
  <si>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</si>
  <si>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</si>
  <si>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</si>
  <si>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</si>
  <si>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</si>
  <si>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</si>
  <si>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</si>
  <si>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</si>
  <si>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</si>
  <si>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</si>
  <si>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</si>
  <si>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</si>
  <si>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</si>
  <si>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</si>
  <si>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</si>
  <si>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</si>
  <si>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</si>
  <si>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</si>
  <si>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</si>
  <si>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</si>
  <si>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</si>
  <si>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</si>
  <si>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</si>
  <si>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</si>
  <si>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</si>
  <si>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</si>
  <si>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</si>
  <si>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</si>
  <si>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</si>
  <si>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</si>
  <si>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</si>
  <si>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</si>
  <si>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</si>
  <si>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</si>
  <si>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</si>
  <si>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</si>
  <si>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</si>
  <si>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</si>
  <si>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</si>
  <si>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</si>
  <si>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</si>
  <si>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</si>
  <si>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</si>
  <si>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</si>
  <si>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</si>
  <si>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</si>
  <si>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</si>
  <si>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</si>
  <si>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</si>
  <si>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</si>
  <si>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</si>
  <si>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</si>
  <si>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</si>
  <si>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</si>
  <si>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</si>
  <si>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</si>
  <si>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</si>
  <si>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</si>
  <si>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</si>
  <si>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</si>
  <si>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</si>
  <si>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</si>
  <si>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</si>
  <si>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</si>
  <si>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</si>
  <si>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</si>
  <si>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</si>
  <si>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</si>
  <si>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</si>
  <si>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</si>
  <si>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</si>
  <si>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</si>
  <si>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</si>
  <si>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</si>
  <si>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</si>
  <si>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</si>
  <si>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</si>
  <si>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</si>
  <si>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</si>
  <si>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</si>
  <si>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</si>
  <si>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</si>
  <si>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</si>
  <si>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</si>
  <si>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</si>
  <si>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</si>
  <si>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</si>
  <si>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</si>
  <si>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</si>
  <si>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</si>
  <si>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</si>
  <si>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</si>
  <si>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</si>
  <si>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</si>
  <si>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</si>
  <si>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</si>
  <si>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</si>
  <si>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</si>
  <si>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</si>
  <si>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</si>
  <si>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</si>
  <si>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</si>
  <si>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</si>
  <si>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</si>
  <si>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</si>
  <si>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</si>
  <si>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</si>
  <si>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</si>
  <si>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</si>
  <si>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</si>
  <si>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</si>
  <si>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</si>
  <si>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</si>
  <si>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</si>
  <si>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</si>
  <si>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</si>
  <si>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</si>
  <si>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</si>
  <si>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</si>
  <si>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</si>
  <si>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</si>
  <si>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</si>
  <si>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</si>
  <si>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</si>
  <si>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</si>
  <si>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</si>
  <si>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</si>
  <si>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</si>
  <si>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</si>
  <si>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</si>
  <si>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</si>
  <si>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</si>
  <si>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</si>
  <si>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</si>
  <si>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</si>
  <si>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</si>
  <si>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</si>
  <si>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</si>
  <si>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</si>
  <si>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</si>
  <si>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</si>
  <si>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</si>
  <si>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</si>
  <si>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</si>
  <si>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</si>
  <si>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</si>
  <si>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</si>
  <si>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</si>
  <si>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</si>
  <si>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</si>
  <si>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</si>
  <si>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</si>
  <si>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</si>
  <si>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</si>
  <si>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</si>
  <si>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</si>
  <si>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</si>
  <si>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</si>
  <si>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</si>
  <si>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</si>
  <si>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</si>
  <si>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</si>
  <si>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</si>
  <si>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</si>
  <si>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</si>
  <si>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</si>
  <si>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</si>
  <si>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</si>
  <si>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</si>
  <si>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</si>
  <si>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</si>
  <si>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</si>
  <si>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</si>
  <si>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</si>
  <si>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</si>
  <si>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</si>
  <si>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</si>
  <si>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</si>
  <si>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</si>
  <si>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</si>
  <si>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</si>
  <si>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</si>
  <si>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</si>
  <si>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</si>
  <si>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</si>
  <si>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</si>
  <si>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</si>
  <si>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</si>
  <si>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</si>
  <si>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</si>
  <si>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</si>
  <si>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</si>
  <si>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</si>
  <si>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</si>
  <si>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</si>
  <si>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</si>
  <si>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</si>
  <si>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</si>
  <si>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</si>
  <si>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</si>
  <si>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</si>
  <si>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</si>
  <si>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</si>
  <si>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</si>
  <si>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</si>
  <si>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</si>
  <si>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</si>
  <si>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</si>
  <si>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</si>
  <si>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</si>
  <si>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</si>
  <si>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</si>
  <si>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</si>
  <si>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</si>
  <si>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</si>
  <si>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</si>
  <si>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</si>
  <si>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</si>
  <si>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</si>
  <si>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</si>
  <si>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</si>
  <si>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</si>
  <si>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</si>
  <si>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</si>
  <si>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</si>
  <si>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</si>
  <si>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</si>
  <si>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</si>
  <si>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</si>
  <si>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</si>
  <si>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</si>
  <si>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</si>
  <si>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</si>
  <si>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</si>
  <si>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</si>
  <si>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</si>
  <si>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</si>
  <si>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</si>
  <si>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</si>
  <si>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</si>
  <si>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</si>
  <si>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</si>
  <si>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</si>
  <si>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</si>
  <si>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</si>
  <si>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</si>
  <si>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</si>
  <si>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</si>
  <si>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</si>
  <si>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</si>
  <si>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</si>
  <si>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</si>
  <si>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</si>
  <si>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</si>
  <si>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</si>
  <si>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</si>
  <si>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</si>
  <si>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</si>
  <si>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</si>
  <si>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</si>
  <si>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</si>
  <si>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</si>
  <si>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</si>
  <si>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</si>
  <si>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</si>
  <si>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</si>
  <si>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</si>
  <si>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</si>
  <si>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</si>
  <si>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</si>
  <si>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</si>
  <si>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</si>
  <si>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</si>
  <si>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</si>
  <si>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</si>
  <si>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</si>
  <si>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</si>
  <si>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</si>
  <si>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</si>
  <si>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</si>
  <si>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</si>
  <si>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</si>
  <si>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</si>
  <si>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</si>
  <si>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</si>
  <si>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</si>
  <si>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</si>
  <si>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</si>
  <si>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</si>
  <si>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</si>
  <si>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</si>
  <si>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</si>
  <si>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</si>
  <si>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</si>
  <si>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</si>
  <si>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</si>
  <si>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</si>
  <si>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</si>
  <si>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</si>
  <si>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</si>
  <si>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</si>
  <si>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</si>
  <si>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</si>
  <si>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</si>
  <si>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</si>
  <si>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</si>
  <si>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</si>
  <si>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</si>
  <si>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</si>
  <si>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</si>
  <si>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</si>
  <si>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</si>
  <si>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</si>
  <si>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</si>
  <si>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</si>
  <si>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</si>
  <si>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</si>
  <si>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</si>
  <si>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</si>
  <si>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</si>
  <si>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</si>
  <si>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</si>
  <si>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</si>
  <si>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</si>
  <si>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</si>
  <si>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</si>
  <si>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</si>
  <si>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</si>
  <si>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</si>
  <si>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</si>
  <si>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</si>
  <si>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</si>
  <si>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</si>
  <si>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</si>
  <si>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</si>
  <si>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</si>
  <si>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</si>
  <si>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</si>
  <si>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</si>
  <si>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</si>
  <si>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</si>
  <si>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</si>
  <si>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</si>
  <si>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</si>
  <si>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</si>
  <si>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</si>
  <si>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</si>
  <si>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</si>
  <si>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</si>
  <si>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</si>
  <si>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</si>
  <si>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</si>
  <si>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</si>
  <si>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</si>
  <si>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</si>
  <si>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</si>
  <si>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</si>
  <si>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</si>
  <si>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</si>
  <si>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</si>
  <si>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</si>
  <si>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</si>
  <si>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</si>
  <si>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</si>
  <si>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</si>
  <si>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</si>
  <si>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</si>
  <si>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</si>
  <si>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</si>
  <si>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</si>
  <si>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</si>
  <si>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</si>
  <si>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</si>
  <si>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</si>
  <si>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</si>
  <si>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</si>
  <si>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</si>
  <si>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</si>
  <si>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</si>
  <si>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</si>
  <si>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</si>
  <si>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</si>
  <si>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</si>
  <si>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</si>
  <si>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</si>
  <si>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</si>
  <si>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</si>
  <si>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</si>
  <si>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</si>
  <si>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</si>
  <si>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</si>
  <si>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</si>
  <si>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</si>
  <si>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</si>
  <si>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</si>
  <si>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</si>
  <si>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</si>
  <si>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</si>
  <si>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</si>
  <si>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</si>
  <si>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</si>
  <si>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</si>
  <si>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</si>
  <si>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</si>
  <si>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</si>
  <si>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</si>
  <si>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</si>
  <si>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</si>
  <si>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</si>
  <si>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</si>
  <si>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</si>
  <si>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</si>
  <si>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</si>
  <si>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</si>
  <si>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</si>
  <si>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</si>
  <si>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</si>
  <si>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</si>
  <si>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</si>
  <si>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</si>
  <si>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</si>
  <si>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</si>
  <si>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</si>
  <si>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</si>
  <si>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</si>
  <si>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</si>
  <si>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</si>
  <si>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</si>
  <si>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</si>
  <si>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</si>
  <si>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</si>
  <si>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</si>
  <si>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</si>
  <si>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</si>
  <si>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</si>
  <si>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</si>
  <si>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</si>
  <si>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</si>
  <si>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</si>
  <si>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</si>
  <si>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</si>
  <si>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</si>
  <si>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</si>
  <si>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</si>
  <si>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</si>
  <si>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</si>
  <si>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</si>
  <si>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</si>
  <si>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</si>
  <si>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</si>
  <si>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</si>
  <si>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</si>
  <si>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</si>
  <si>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</si>
  <si>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</si>
  <si>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</si>
  <si>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</si>
  <si>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</si>
  <si>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</si>
  <si>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</si>
  <si>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</si>
  <si>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</si>
  <si>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</si>
  <si>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</si>
  <si>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</si>
  <si>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</si>
  <si>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</si>
  <si>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</si>
  <si>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</si>
  <si>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</si>
  <si>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</si>
  <si>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</si>
  <si>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</si>
  <si>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</si>
  <si>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</si>
  <si>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</si>
  <si>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</si>
  <si>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</si>
  <si>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</si>
  <si>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</si>
  <si>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</si>
  <si>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</si>
  <si>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</si>
  <si>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</si>
  <si>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</si>
  <si>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</si>
  <si>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</si>
  <si>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</si>
  <si>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</si>
  <si>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</si>
  <si>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</si>
  <si>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</si>
  <si>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</si>
  <si>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</si>
  <si>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</si>
  <si>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</si>
  <si>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</si>
  <si>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</si>
  <si>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</si>
  <si>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</si>
  <si>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</si>
  <si>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</si>
  <si>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</si>
  <si>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</si>
  <si>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</si>
  <si>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</si>
  <si>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</si>
  <si>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</si>
  <si>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</si>
  <si>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</si>
  <si>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</si>
  <si>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</si>
  <si>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</si>
  <si>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</si>
  <si>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</si>
  <si>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</si>
  <si>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</si>
  <si>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</si>
  <si>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</si>
  <si>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</si>
  <si>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</si>
  <si>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</si>
  <si>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</si>
  <si>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</si>
  <si>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</si>
  <si>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</si>
  <si>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</si>
  <si>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</si>
  <si>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</si>
  <si>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</si>
  <si>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</si>
  <si>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</si>
  <si>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</si>
  <si>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</si>
  <si>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</si>
  <si>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</si>
  <si>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</si>
  <si>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</si>
  <si>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</si>
  <si>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</si>
  <si>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</si>
  <si>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</si>
  <si>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</si>
  <si>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</si>
  <si>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</si>
  <si>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</si>
  <si>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</si>
  <si>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</si>
  <si>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</si>
  <si>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</si>
  <si>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</si>
  <si>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</si>
  <si>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</si>
  <si>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</si>
  <si>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</si>
  <si>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</si>
  <si>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</si>
  <si>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</si>
  <si>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</si>
  <si>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</si>
  <si>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</si>
  <si>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</si>
  <si>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</si>
  <si>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</si>
  <si>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</si>
  <si>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</si>
  <si>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</si>
  <si>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</si>
  <si>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</si>
  <si>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</si>
  <si>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</si>
  <si>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</si>
  <si>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</si>
  <si>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</si>
  <si>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</si>
  <si>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</si>
  <si>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</si>
  <si>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</si>
  <si>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</si>
  <si>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</si>
  <si>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</si>
  <si>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</si>
  <si>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</si>
  <si>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</si>
  <si>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</si>
  <si>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</si>
  <si>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</si>
  <si>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</si>
  <si>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</si>
  <si>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</si>
  <si>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</si>
  <si>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</si>
  <si>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</si>
  <si>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</si>
  <si>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</si>
  <si>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</si>
  <si>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</si>
  <si>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</si>
  <si>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</si>
  <si>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</si>
  <si>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</si>
  <si>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</si>
  <si>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</si>
  <si>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</si>
  <si>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</si>
  <si>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</si>
  <si>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</si>
  <si>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</si>
  <si>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</si>
  <si>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</si>
  <si>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</si>
  <si>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</si>
  <si>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</si>
  <si>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</si>
  <si>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</si>
  <si>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</si>
  <si>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</si>
  <si>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</si>
  <si>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</si>
  <si>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</si>
  <si>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</si>
  <si>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</si>
  <si>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</si>
  <si>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</si>
  <si>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</si>
  <si>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</si>
  <si>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</si>
  <si>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</si>
  <si>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</si>
  <si>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</si>
  <si>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</si>
  <si>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</si>
  <si>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</si>
  <si>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</si>
  <si>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</si>
  <si>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</si>
  <si>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</si>
  <si>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</si>
  <si>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</si>
  <si>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</si>
  <si>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</si>
  <si>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</si>
  <si>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</si>
  <si>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</si>
  <si>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</si>
  <si>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</si>
  <si>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</si>
  <si>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</si>
  <si>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</si>
  <si>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</si>
  <si>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</si>
  <si>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</si>
  <si>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</si>
  <si>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</si>
  <si>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</si>
  <si>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</si>
  <si>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</si>
  <si>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</si>
  <si>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</si>
  <si>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</si>
  <si>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</si>
  <si>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</si>
  <si>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</si>
  <si>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</si>
  <si>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</si>
  <si>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</si>
  <si>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</si>
  <si>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</si>
  <si>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</si>
  <si>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</si>
  <si>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</si>
  <si>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</si>
  <si>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</si>
  <si>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</si>
  <si>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</si>
  <si>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</si>
  <si>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</si>
  <si>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</si>
  <si>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</si>
  <si>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</si>
  <si>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</si>
  <si>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</si>
  <si>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</si>
  <si>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</si>
  <si>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</si>
  <si>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</si>
  <si>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</si>
  <si>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</si>
  <si>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</si>
  <si>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</si>
  <si>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</si>
  <si>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</si>
  <si>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</si>
  <si>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</si>
  <si>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</si>
  <si>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</si>
  <si>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</si>
  <si>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</si>
  <si>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</si>
  <si>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</si>
  <si>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</si>
  <si>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</si>
  <si>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</si>
  <si>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</si>
  <si>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</si>
  <si>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</si>
  <si>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</si>
  <si>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</si>
  <si>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</si>
  <si>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</si>
  <si>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</si>
  <si>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</si>
  <si>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</si>
  <si>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</si>
  <si>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</si>
  <si>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</si>
  <si>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</si>
  <si>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</si>
  <si>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</si>
  <si>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</si>
  <si>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</si>
  <si>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</si>
  <si>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</si>
  <si>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</si>
  <si>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</si>
  <si>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</si>
  <si>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</si>
  <si>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</si>
  <si>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</si>
  <si>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</si>
  <si>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</si>
  <si>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</si>
  <si>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</si>
  <si>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</si>
  <si>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</si>
  <si>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</si>
  <si>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</si>
  <si>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</si>
  <si>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</si>
  <si>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</si>
  <si>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</si>
  <si>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</si>
  <si>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</si>
  <si>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</si>
  <si>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</si>
  <si>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</si>
  <si>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</si>
  <si>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</si>
  <si>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</si>
  <si>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</si>
  <si>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</si>
  <si>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</si>
  <si>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</si>
  <si>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</si>
  <si>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</si>
  <si>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</si>
  <si>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</si>
  <si>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</si>
  <si>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</si>
  <si>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</si>
  <si>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</si>
  <si>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</si>
  <si>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</si>
  <si>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</si>
  <si>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</si>
  <si>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</si>
  <si>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</si>
  <si>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</si>
  <si>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</si>
  <si>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</si>
  <si>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</si>
  <si>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</si>
  <si>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</si>
  <si>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</si>
  <si>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</si>
  <si>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</si>
  <si>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</si>
  <si>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</si>
  <si>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</si>
  <si>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</si>
  <si>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</si>
  <si>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</si>
  <si>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</si>
  <si>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</si>
  <si>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</si>
  <si>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</si>
  <si>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</si>
  <si>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</si>
  <si>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</si>
  <si>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</si>
  <si>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</si>
  <si>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</si>
  <si>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</si>
  <si>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</si>
  <si>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</si>
  <si>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</si>
  <si>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</si>
  <si>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</si>
  <si>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</si>
  <si>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</si>
  <si>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</si>
  <si>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</si>
  <si>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</si>
  <si>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</si>
  <si>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</si>
  <si>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</si>
  <si>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</si>
  <si>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</si>
  <si>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</si>
  <si>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</si>
  <si>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</si>
  <si>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</si>
  <si>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</si>
  <si>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</si>
  <si>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</si>
  <si>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</si>
  <si>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</si>
  <si>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</si>
  <si>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</si>
  <si>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</si>
  <si>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</si>
  <si>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</si>
  <si>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</si>
  <si>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</si>
  <si>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</si>
  <si>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</si>
  <si>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</si>
  <si>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</si>
  <si>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</si>
  <si>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</si>
  <si>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</si>
  <si>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</si>
  <si>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</si>
  <si>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</si>
  <si>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</si>
  <si>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</si>
  <si>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</si>
  <si>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</si>
  <si>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</si>
  <si>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</si>
  <si>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</si>
  <si>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</si>
  <si>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</si>
  <si>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</si>
  <si>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</si>
  <si>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</si>
  <si>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</si>
  <si>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</si>
  <si>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</si>
  <si>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</si>
  <si>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</si>
  <si>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</si>
  <si>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</si>
  <si>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</si>
  <si>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</si>
  <si>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</si>
  <si>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</si>
  <si>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</si>
  <si>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</si>
  <si>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</si>
  <si>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</si>
  <si>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</si>
  <si>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</si>
  <si>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</si>
  <si>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</si>
  <si>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</si>
  <si>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</si>
  <si>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</si>
  <si>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</si>
  <si>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</si>
  <si>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</si>
  <si>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</si>
  <si>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</si>
  <si>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</si>
  <si>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</si>
  <si>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</si>
  <si>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</si>
  <si>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</si>
  <si>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</si>
  <si>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</si>
  <si>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</si>
  <si>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</si>
  <si>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</si>
  <si>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</si>
  <si>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</si>
  <si>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</si>
  <si>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</si>
  <si>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</si>
  <si>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</si>
  <si>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</si>
  <si>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</si>
  <si>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</si>
  <si>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</si>
  <si>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</si>
  <si>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</si>
  <si>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</si>
  <si>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</si>
  <si>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</si>
  <si>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</si>
  <si>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</si>
  <si>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</si>
  <si>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</si>
  <si>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</si>
  <si>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</si>
  <si>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</si>
  <si>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</si>
  <si>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</si>
  <si>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</si>
  <si>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</si>
  <si>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</si>
  <si>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</si>
  <si>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</si>
  <si>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</si>
  <si>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</si>
  <si>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</si>
  <si>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</si>
  <si>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</si>
  <si>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</si>
  <si>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</si>
  <si>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</si>
  <si>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</si>
  <si>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</si>
  <si>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</si>
  <si>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</si>
  <si>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</si>
  <si>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</si>
  <si>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</si>
  <si>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</si>
  <si>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</si>
  <si>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</si>
  <si>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</si>
  <si>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</si>
  <si>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</si>
  <si>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</si>
  <si>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</si>
  <si>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</si>
  <si>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</si>
  <si>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</si>
  <si>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</si>
  <si>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</si>
  <si>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</si>
  <si>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</si>
  <si>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</si>
  <si>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</si>
  <si>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</si>
  <si>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</si>
  <si>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</si>
  <si>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</si>
  <si>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</si>
  <si>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</si>
  <si>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</si>
  <si>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</si>
  <si>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</si>
  <si>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</si>
  <si>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</si>
  <si>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</si>
  <si>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</si>
  <si>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</si>
  <si>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</si>
  <si>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</si>
  <si>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</si>
  <si>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</si>
  <si>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</si>
  <si>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</si>
  <si>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</si>
  <si>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</si>
  <si>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</si>
  <si>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</si>
  <si>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</si>
  <si>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</si>
  <si>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</si>
  <si>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</si>
  <si>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</si>
  <si>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</si>
  <si>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</si>
  <si>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</si>
  <si>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</si>
  <si>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</si>
  <si>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</si>
  <si>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</si>
  <si>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</si>
  <si>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</si>
  <si>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</si>
  <si>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</si>
  <si>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</si>
  <si>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</si>
  <si>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</si>
  <si>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</si>
  <si>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</si>
  <si>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</si>
  <si>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</si>
  <si>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</si>
  <si>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</si>
  <si>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</si>
  <si>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</si>
  <si>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</si>
  <si>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</si>
  <si>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</si>
  <si>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</si>
  <si>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</si>
  <si>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</si>
  <si>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</si>
  <si>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</si>
  <si>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</si>
  <si>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</si>
  <si>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</si>
  <si>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</si>
  <si>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</si>
  <si>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</si>
  <si>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</si>
  <si>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</si>
  <si>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</si>
  <si>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</si>
  <si>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</si>
  <si>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</si>
  <si>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</si>
  <si>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</si>
  <si>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</si>
  <si>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</si>
  <si>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</si>
  <si>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</si>
  <si>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</si>
  <si>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</si>
  <si>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</si>
  <si>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</si>
  <si>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</si>
  <si>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</si>
  <si>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</si>
  <si>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</si>
  <si>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</si>
  <si>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</si>
  <si>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</si>
  <si>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</si>
  <si>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</si>
  <si>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</si>
  <si>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</si>
  <si>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</si>
  <si>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</si>
  <si>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</si>
  <si>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</si>
  <si>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</si>
  <si>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</si>
  <si>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</si>
  <si>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</si>
  <si>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</si>
  <si>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</si>
  <si>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</si>
  <si>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</si>
  <si>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</si>
  <si>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</si>
  <si>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</si>
  <si>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</si>
  <si>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</si>
  <si>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</si>
  <si>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</si>
  <si>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</si>
  <si>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</si>
  <si>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</si>
  <si>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</si>
  <si>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</si>
  <si>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</si>
  <si>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</si>
  <si>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</si>
  <si>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</si>
  <si>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</si>
  <si>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</si>
  <si>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</si>
  <si>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</si>
  <si>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</si>
  <si>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</si>
  <si>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</si>
  <si>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</si>
  <si>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</si>
  <si>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</si>
  <si>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</si>
  <si>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</si>
  <si>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</si>
  <si>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</si>
  <si>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</si>
  <si>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</si>
  <si>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</si>
  <si>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</si>
  <si>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</si>
  <si>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</si>
  <si>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</si>
  <si>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</si>
  <si>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</si>
  <si>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</si>
  <si>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</si>
  <si>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</si>
  <si>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</si>
  <si>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</si>
  <si>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</si>
  <si>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</si>
  <si>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</si>
  <si>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</si>
  <si>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</si>
  <si>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</si>
  <si>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</si>
  <si>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</si>
  <si>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</si>
  <si>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</si>
  <si>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</si>
  <si>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</si>
  <si>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</si>
  <si>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</si>
  <si>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</si>
  <si>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</si>
  <si>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</si>
  <si>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</si>
  <si>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</si>
  <si>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</si>
  <si>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</si>
  <si>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</si>
  <si>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</si>
  <si>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</si>
  <si>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</si>
  <si>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</si>
  <si>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</si>
  <si>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</si>
  <si>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</si>
  <si>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</si>
  <si>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</si>
  <si>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</si>
  <si>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</si>
  <si>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</si>
  <si>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</si>
  <si>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</si>
  <si>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</si>
  <si>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</si>
  <si>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</si>
  <si>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</si>
  <si>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</si>
  <si>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</si>
  <si>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</si>
  <si>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</si>
  <si>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</si>
  <si>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</si>
  <si>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</si>
  <si>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</si>
  <si>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</si>
  <si>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</si>
  <si>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</si>
  <si>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</si>
  <si>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</si>
  <si>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</si>
  <si>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</si>
  <si>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</si>
  <si>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</si>
  <si>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</si>
  <si>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</si>
  <si>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</si>
  <si>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</si>
  <si>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</si>
  <si>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</si>
  <si>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</si>
  <si>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</si>
  <si>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</si>
  <si>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</si>
  <si>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</si>
  <si>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</si>
  <si>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</si>
  <si>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</si>
  <si>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</si>
  <si>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</si>
  <si>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</si>
  <si>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</si>
  <si>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</si>
  <si>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</si>
  <si>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</si>
  <si>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</si>
  <si>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</si>
  <si>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</si>
  <si>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</si>
  <si>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</si>
  <si>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</si>
  <si>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</si>
  <si>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</si>
  <si>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</si>
  <si>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</si>
  <si>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</si>
  <si>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</si>
  <si>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</si>
  <si>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</si>
  <si>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</si>
  <si>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</si>
  <si>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</si>
  <si>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</si>
  <si>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</si>
  <si>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</si>
  <si>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</si>
  <si>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</si>
  <si>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</si>
  <si>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</si>
  <si>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</si>
  <si>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</si>
  <si>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</si>
  <si>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</si>
  <si>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</si>
  <si>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</si>
  <si>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</si>
  <si>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</si>
  <si>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</si>
  <si>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</si>
  <si>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</si>
  <si>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</si>
  <si>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</si>
  <si>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</si>
  <si>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</si>
  <si>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</si>
  <si>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</si>
  <si>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</si>
  <si>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</si>
  <si>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</si>
  <si>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</si>
  <si>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</si>
  <si>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</si>
  <si>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</si>
  <si>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</si>
  <si>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</si>
  <si>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</si>
  <si>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</si>
  <si>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</si>
  <si>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</si>
  <si>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</si>
  <si>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</si>
  <si>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</si>
  <si>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</si>
  <si>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</si>
  <si>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</si>
  <si>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</si>
  <si>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</si>
  <si>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</si>
  <si>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</si>
  <si>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</si>
  <si>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</si>
  <si>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</si>
  <si>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</si>
  <si>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</si>
  <si>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</si>
  <si>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</si>
  <si>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</si>
  <si>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</si>
  <si>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</si>
  <si>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</si>
  <si>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</si>
  <si>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</si>
  <si>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</si>
  <si>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</si>
  <si>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</si>
  <si>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</si>
  <si>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</si>
  <si>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</si>
  <si>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</si>
  <si>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</si>
  <si>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</si>
  <si>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</si>
  <si>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</si>
  <si>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</si>
  <si>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</si>
  <si>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</si>
  <si>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</si>
  <si>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</si>
  <si>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</si>
  <si>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</si>
  <si>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</si>
  <si>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</si>
  <si>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</si>
  <si>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</si>
  <si>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</si>
  <si>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</si>
  <si>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</si>
  <si>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</si>
  <si>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</si>
  <si>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</si>
  <si>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</si>
  <si>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</si>
  <si>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</si>
  <si>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</si>
  <si>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</si>
  <si>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</si>
  <si>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</si>
  <si>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</si>
  <si>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</si>
  <si>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</si>
  <si>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</si>
  <si>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</si>
  <si>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</si>
  <si>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</si>
  <si>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</si>
  <si>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</si>
  <si>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</si>
  <si>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</si>
  <si>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</si>
  <si>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</si>
  <si>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</si>
  <si>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</si>
  <si>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</si>
  <si>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</si>
  <si>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</si>
  <si>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</si>
  <si>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</si>
  <si>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</si>
  <si>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</si>
  <si>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</si>
  <si>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</si>
  <si>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</si>
  <si>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</si>
  <si>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</si>
  <si>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</si>
  <si>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</si>
  <si>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</si>
  <si>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</si>
  <si>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</si>
  <si>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</si>
  <si>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</si>
  <si>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</si>
  <si>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</si>
  <si>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</si>
  <si>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</si>
  <si>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</si>
  <si>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</si>
  <si>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</si>
  <si>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</si>
  <si>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</si>
  <si>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</si>
  <si>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</si>
  <si>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</si>
  <si>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</si>
  <si>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</si>
  <si>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</si>
  <si>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</si>
  <si>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</si>
  <si>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</si>
  <si>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</si>
  <si>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</si>
  <si>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</si>
  <si>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</si>
  <si>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</si>
  <si>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</si>
  <si>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</si>
  <si>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</si>
  <si>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</si>
  <si>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</si>
  <si>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</si>
  <si>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</si>
  <si>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</si>
  <si>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</si>
  <si>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</si>
  <si>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</si>
  <si>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</si>
  <si>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</si>
  <si>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</si>
  <si>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</si>
  <si>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</si>
  <si>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</si>
  <si>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</si>
  <si>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</si>
  <si>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</si>
  <si>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</si>
  <si>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</si>
  <si>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</si>
  <si>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</si>
  <si>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</si>
  <si>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</si>
  <si>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</si>
  <si>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</si>
  <si>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</si>
  <si>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</si>
  <si>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</si>
  <si>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</si>
  <si>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</si>
  <si>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</si>
  <si>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</si>
  <si>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</si>
  <si>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</si>
  <si>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</si>
  <si>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</si>
  <si>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</si>
  <si>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2026-02-24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</si>
  <si>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</si>
  <si>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</si>
  <si>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</si>
  <si>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</si>
  <si>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</si>
  <si>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</si>
  <si>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</si>
  <si>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P1735</t>
  </si>
  <si>
    <t>미르오토(대구)_260224_181201.xlsx</t>
  </si>
  <si>
    <t>미르오토(대구)_260224_181201.xlsx</t>
    <phoneticPr fontId="2" type="noConversion"/>
  </si>
  <si>
    <t>로얄</t>
  </si>
  <si>
    <t>이성옥</t>
  </si>
  <si>
    <t>제일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</si>
</sst>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22</c:v>
                      </c:pt>
                      <c:pt idx="3">
                        <c:v>42</c:v>
                      </c:pt>
                      <c:pt idx="4">
                        <c:v>14</c:v>
                      </c:pt>
                      <c:pt idx="5">
                        <c:v>43</c:v>
                      </c:pt>
                      <c:pt idx="6">
                        <c:v>45</c:v>
                      </c:pt>
                      <c:pt idx="7">
                        <c:v>9</c:v>
                      </c:pt>
                      <c:pt idx="8">
                        <c:v>50</c:v>
                      </c:pt>
                      <c:pt idx="9">
                        <c:v>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46077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1293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21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20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25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2645</v>
      </c>
      <c r="B8" s="357"/>
      <c r="C8" s="357"/>
      <c r="D8" s="357"/>
      <c r="E8" s="358"/>
      <c r="F8" s="359"/>
      <c r="G8" s="360"/>
      <c r="H8" s="360"/>
      <c r="I8" s="361"/>
      <c r="J8" s="367">
        <v>1100000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1100000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 t="s">
        <v>5135</v>
      </c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6080000</v>
      </c>
      <c r="G20" s="406"/>
      <c r="H20" s="406"/>
      <c r="I20" s="407"/>
      <c r="J20" s="402">
        <f>SUM(J8:N19)</f>
        <v>1100000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0</v>
      </c>
      <c r="R20" s="406"/>
      <c r="S20" s="407"/>
      <c r="T20" s="406">
        <f>SUM(T8:U15)</f>
        <v>1100000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7180000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미르오토(대구)</v>
      </c>
      <c r="R21" s="400"/>
      <c r="S21" s="400"/>
      <c r="T21" s="400"/>
      <c r="U21" s="401"/>
    </row>
    <row r="22" spans="1:21" ht="20.100000000000001" customHeight="1" x14ac:dyDescent="0.3">
      <c r="A22" s="441" t="s">
        <v>5137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46077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미르오토(대구)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대구 서구 가르뱅이로10길 3-5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010-6859-2065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대구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0GC_Repair</v>
      </c>
      <c r="B31" s="418"/>
      <c r="C31" s="418"/>
      <c r="D31" s="418"/>
      <c r="E31" s="418"/>
      <c r="F31" s="418">
        <f>F8</f>
        <v>0</v>
      </c>
      <c r="G31" s="418"/>
      <c r="H31" s="418"/>
      <c r="I31" s="418"/>
      <c r="J31" s="422">
        <f>J8</f>
        <v>1100000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1100000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 t="str">
        <f>F16</f>
        <v>P1735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6080000</v>
      </c>
      <c r="G43" s="406"/>
      <c r="H43" s="406"/>
      <c r="I43" s="407"/>
      <c r="J43" s="402">
        <f>J20</f>
        <v>1100000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0</v>
      </c>
      <c r="R43" s="406"/>
      <c r="S43" s="406"/>
      <c r="T43" s="406">
        <f>T20</f>
        <v>1100000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7180000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미르오토(대구)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5127</v>
      </c>
      <c r="C2" s="47" t="s">
        <v>1390</v>
      </c>
      <c r="E2" t="s">
        <v>1734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08"/>
  <sheetViews>
    <sheetView workbookViewId="0">
      <pane xSplit="1" ySplit="1" topLeftCell="B3084" activePane="bottomRight" state="frozen"/>
      <selection activeCell="N26" sqref="N26"/>
      <selection pane="topRight" activeCell="N26" sqref="N26"/>
      <selection pane="bottomLeft" activeCell="N26" sqref="N26"/>
      <selection pane="bottomRight" activeCell="E3114" sqref="E311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3110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4560</v>
      </c>
    </row>
    <row r="2140" spans="1:14" x14ac:dyDescent="0.3">
      <c r="A2140" s="58">
        <v>2140</v>
      </c>
      <c r="B2140" s="264">
        <v>45964</v>
      </c>
      <c r="C2140" s="292" t="s">
        <v>4715</v>
      </c>
      <c r="D2140" s="295" t="s">
        <v>4073</v>
      </c>
      <c r="E2140" s="292" t="s">
        <v>4718</v>
      </c>
      <c r="F2140" s="269" t="s">
        <v>4719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4560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4560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4560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4560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4560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4560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4560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4560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4560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4560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4560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4560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4560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4560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4560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4560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4560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4560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4560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4560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4560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4560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4560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4560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4560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4560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4560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4560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4560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4560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4560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4560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4560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4560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4560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4560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4560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4560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4560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4560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4560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4560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4560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4560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4560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4560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4560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4560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4560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4560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4560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4560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4560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4560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4560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4560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4560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4560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4560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4560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4560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4560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4560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4560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4560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4560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4560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4560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4560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4560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4560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4560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4560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4560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4560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4560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4560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4560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4560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4560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4560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4560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4560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4560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4560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4560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4560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4560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4560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4560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4560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4560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4560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4560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4560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4560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4560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4560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4560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4560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4560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4560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4560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4560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4560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4560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4560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4560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4427</v>
      </c>
      <c r="E2313" s="292" t="s">
        <v>4428</v>
      </c>
      <c r="F2313" s="269" t="s">
        <v>4429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4560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4560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4560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4560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4560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4560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4560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4560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4560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4560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4560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4560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4560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4560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4560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4560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4572</v>
      </c>
    </row>
    <row r="2343" spans="1:14" x14ac:dyDescent="0.3">
      <c r="A2343" s="58">
        <v>2343</v>
      </c>
      <c r="B2343" s="264">
        <v>45985</v>
      </c>
      <c r="C2343" s="292" t="s">
        <v>4427</v>
      </c>
      <c r="E2343" s="292" t="s">
        <v>4430</v>
      </c>
      <c r="F2343" s="269" t="s">
        <v>4431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4432</v>
      </c>
      <c r="N2343" t="s">
        <v>4560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4560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4560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4572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4560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4560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4560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4560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4413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4560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4572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4572</v>
      </c>
    </row>
    <row r="2361" spans="1:14" x14ac:dyDescent="0.3">
      <c r="A2361" s="58">
        <v>2361</v>
      </c>
      <c r="B2361" s="264">
        <v>45986</v>
      </c>
      <c r="C2361" s="292" t="s">
        <v>4420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4572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4572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4420</v>
      </c>
      <c r="E2365" s="292" t="s">
        <v>4425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4572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4572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4572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4572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4572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4572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4444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4572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4572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4572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4572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4572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4572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4572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4572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4572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4572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4572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4572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4572</v>
      </c>
    </row>
    <row r="2390" spans="1:14" x14ac:dyDescent="0.3">
      <c r="A2390" s="58">
        <v>2390</v>
      </c>
      <c r="B2390" s="264">
        <v>45988</v>
      </c>
      <c r="C2390" s="292" t="s">
        <v>4444</v>
      </c>
      <c r="E2390" s="292" t="s">
        <v>4455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4572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4572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4572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4572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4572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4572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4572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4572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4572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4572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4413</v>
      </c>
      <c r="E2408" s="292" t="s">
        <v>4464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4466</v>
      </c>
      <c r="N2409" t="s">
        <v>4560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4736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4736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4736</v>
      </c>
    </row>
    <row r="2416" spans="1:14" x14ac:dyDescent="0.3">
      <c r="A2416" s="58">
        <v>2416</v>
      </c>
      <c r="B2416" s="264">
        <v>45992</v>
      </c>
      <c r="C2416" s="292" t="s">
        <v>4468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4736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4468</v>
      </c>
      <c r="E2421" s="292" t="s">
        <v>4474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4476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4736</v>
      </c>
    </row>
    <row r="2426" spans="1:14" x14ac:dyDescent="0.3">
      <c r="A2426" s="58">
        <v>2426</v>
      </c>
      <c r="B2426" s="264">
        <v>45993</v>
      </c>
      <c r="C2426" s="292" t="s">
        <v>4494</v>
      </c>
      <c r="E2426" s="292" t="s">
        <v>4495</v>
      </c>
      <c r="F2426" s="269" t="s">
        <v>4496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4736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4736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4736</v>
      </c>
    </row>
    <row r="2429" spans="1:14" x14ac:dyDescent="0.3">
      <c r="A2429" s="58">
        <v>2429</v>
      </c>
      <c r="B2429" s="264">
        <v>45993</v>
      </c>
      <c r="C2429" s="292" t="s">
        <v>4476</v>
      </c>
      <c r="E2429" s="292" t="s">
        <v>4482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4736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4736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4736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4736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4736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4736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4736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4736</v>
      </c>
    </row>
    <row r="2438" spans="1:14" x14ac:dyDescent="0.3">
      <c r="A2438" s="58">
        <v>2438</v>
      </c>
      <c r="B2438" s="264">
        <v>45994</v>
      </c>
      <c r="C2438" s="292" t="s">
        <v>4715</v>
      </c>
      <c r="D2438" s="295" t="s">
        <v>4073</v>
      </c>
      <c r="E2438" s="292" t="s">
        <v>4716</v>
      </c>
      <c r="F2438" s="269" t="s">
        <v>4717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4736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4736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4736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4493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4736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4736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4736</v>
      </c>
    </row>
    <row r="2448" spans="1:14" x14ac:dyDescent="0.3">
      <c r="A2448" s="58">
        <v>2448</v>
      </c>
      <c r="B2448" s="264">
        <v>45995</v>
      </c>
      <c r="C2448" s="292" t="s">
        <v>4497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4736</v>
      </c>
    </row>
    <row r="2449" spans="1:14" x14ac:dyDescent="0.3">
      <c r="A2449" s="58">
        <v>2449</v>
      </c>
      <c r="B2449" s="264">
        <v>45995</v>
      </c>
      <c r="C2449" s="292" t="s">
        <v>4497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4503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4506</v>
      </c>
      <c r="G2452" s="265">
        <v>600000</v>
      </c>
      <c r="H2452" s="269">
        <v>1</v>
      </c>
      <c r="K2452" s="265">
        <v>600000</v>
      </c>
      <c r="N2452" t="s">
        <v>4736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4736</v>
      </c>
    </row>
    <row r="2454" spans="1:14" x14ac:dyDescent="0.3">
      <c r="A2454" s="58">
        <v>2454</v>
      </c>
      <c r="B2454" s="264">
        <v>45996</v>
      </c>
      <c r="C2454" s="292" t="s">
        <v>4558</v>
      </c>
      <c r="E2454" s="292" t="s">
        <v>4559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4736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4440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4736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4514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4736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4736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4736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4736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4521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4522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4736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4736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4736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4736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4736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4736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4736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4736</v>
      </c>
    </row>
    <row r="2477" spans="1:14" x14ac:dyDescent="0.3">
      <c r="A2477" s="58">
        <v>2477</v>
      </c>
      <c r="B2477" s="264">
        <v>46000</v>
      </c>
      <c r="C2477" s="292" t="s">
        <v>4554</v>
      </c>
      <c r="E2477" s="292" t="s">
        <v>4555</v>
      </c>
      <c r="F2477" s="269" t="s">
        <v>4556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4736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4736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4736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4521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4736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4736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4736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4736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4736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4736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4736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4736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4546</v>
      </c>
      <c r="F2499" s="269" t="s">
        <v>4545</v>
      </c>
      <c r="G2499" s="265">
        <v>850000</v>
      </c>
      <c r="H2499" s="269">
        <v>1</v>
      </c>
      <c r="K2499" s="265">
        <v>850000</v>
      </c>
      <c r="N2499" t="s">
        <v>4736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4736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4549</v>
      </c>
      <c r="N2501" t="s">
        <v>4736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4552</v>
      </c>
      <c r="N2504" t="s">
        <v>4736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4736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4563</v>
      </c>
      <c r="F2509" s="269" t="s">
        <v>4562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4736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4736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4736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4736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4736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4736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4736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4736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4736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4576</v>
      </c>
      <c r="G2521" s="265">
        <v>850000</v>
      </c>
      <c r="H2521" s="269">
        <v>1</v>
      </c>
      <c r="K2521" s="265">
        <v>850000</v>
      </c>
      <c r="N2521" t="s">
        <v>4736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4583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4584</v>
      </c>
      <c r="G2524" s="265">
        <v>250000</v>
      </c>
      <c r="H2524" s="269">
        <v>1</v>
      </c>
      <c r="K2524" s="265">
        <v>250000</v>
      </c>
      <c r="N2524" t="s">
        <v>4736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4736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4736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4736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4736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4736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4736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4736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4736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4736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4736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4736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4736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4736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4736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4736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4736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4596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4736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4736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4736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4602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4736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4603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4736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4736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4736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4736</v>
      </c>
    </row>
    <row r="2553" spans="1:14" x14ac:dyDescent="0.3">
      <c r="A2553" s="58">
        <v>2553</v>
      </c>
      <c r="B2553" s="264">
        <v>46008</v>
      </c>
      <c r="C2553" s="292" t="s">
        <v>4624</v>
      </c>
      <c r="D2553" s="295" t="s">
        <v>4073</v>
      </c>
      <c r="E2553" s="292" t="s">
        <v>4625</v>
      </c>
      <c r="F2553" s="269" t="s">
        <v>4626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4736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4736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4736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4736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4736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4736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4611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4612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4613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4736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4736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4736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4736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4736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4736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4736</v>
      </c>
    </row>
    <row r="2569" spans="1:14" x14ac:dyDescent="0.3">
      <c r="A2569" s="58">
        <v>2569</v>
      </c>
      <c r="B2569" s="264">
        <v>46009</v>
      </c>
      <c r="C2569" s="292" t="s">
        <v>4613</v>
      </c>
      <c r="E2569" s="292" t="s">
        <v>4622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4629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4736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4736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4736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4736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4736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4639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4641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4736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4736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4736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4645</v>
      </c>
      <c r="F2588" s="269" t="s">
        <v>4644</v>
      </c>
      <c r="G2588" s="265">
        <v>22000</v>
      </c>
      <c r="H2588" s="269">
        <v>1</v>
      </c>
      <c r="K2588" s="265">
        <v>22000</v>
      </c>
      <c r="N2588" t="s">
        <v>4736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4736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4736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4736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4647</v>
      </c>
      <c r="G2592" s="265">
        <v>10000</v>
      </c>
      <c r="H2592" s="269">
        <v>2</v>
      </c>
      <c r="K2592" s="265">
        <v>20000</v>
      </c>
      <c r="N2592" t="s">
        <v>4736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4736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4736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4736</v>
      </c>
    </row>
    <row r="2596" spans="1:14" x14ac:dyDescent="0.3">
      <c r="A2596" s="58">
        <v>2596</v>
      </c>
      <c r="B2596" s="264">
        <v>46013</v>
      </c>
      <c r="C2596" s="292" t="s">
        <v>4613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4736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4736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4653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4736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4736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4736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4736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4659</v>
      </c>
      <c r="F2607" s="269" t="s">
        <v>4658</v>
      </c>
      <c r="G2607" s="265">
        <v>600000</v>
      </c>
      <c r="H2607" s="269">
        <v>1</v>
      </c>
      <c r="K2607" s="265">
        <v>600000</v>
      </c>
      <c r="N2607" t="s">
        <v>4736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4736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4736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4736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4736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4668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4613</v>
      </c>
      <c r="E2613" s="292" t="s">
        <v>4669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4670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4671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4672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4736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4736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4736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4736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4677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4583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4678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4679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4521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4736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4736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4736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4683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4736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4736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4686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4687</v>
      </c>
      <c r="N2634" t="s">
        <v>4736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4736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4689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4690</v>
      </c>
      <c r="N2636" t="s">
        <v>4736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4691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4736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4736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4736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4694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4695</v>
      </c>
      <c r="N2640" t="s">
        <v>4736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4697</v>
      </c>
      <c r="N2641" t="s">
        <v>4736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4736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4960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4736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4736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4736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4704</v>
      </c>
      <c r="N2650" t="s">
        <v>4736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4706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4439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4707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4708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4709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4710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4711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4713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4714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4440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4467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4720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4990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4990</v>
      </c>
    </row>
    <row r="2670" spans="1:14" x14ac:dyDescent="0.3">
      <c r="A2670" s="58">
        <v>2670</v>
      </c>
      <c r="B2670" s="264">
        <v>46024</v>
      </c>
      <c r="C2670" s="292" t="s">
        <v>4723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4990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4990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4990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4990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4990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4990</v>
      </c>
    </row>
    <row r="2676" spans="1:14" x14ac:dyDescent="0.3">
      <c r="A2676" s="58">
        <v>2676</v>
      </c>
      <c r="B2676" s="264">
        <v>46024</v>
      </c>
      <c r="C2676" s="292" t="s">
        <v>4750</v>
      </c>
      <c r="E2676" s="292" t="s">
        <v>4751</v>
      </c>
      <c r="F2676" s="269" t="s">
        <v>4752</v>
      </c>
      <c r="G2676" s="265">
        <v>950000</v>
      </c>
      <c r="H2676" s="269">
        <v>1</v>
      </c>
      <c r="K2676" s="265">
        <v>950000</v>
      </c>
      <c r="N2676" t="s">
        <v>4990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4990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4990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4990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4990</v>
      </c>
    </row>
    <row r="2681" spans="1:14" x14ac:dyDescent="0.3">
      <c r="A2681" s="58">
        <v>2681</v>
      </c>
      <c r="B2681" s="264">
        <v>46024</v>
      </c>
      <c r="C2681" s="292" t="s">
        <v>4720</v>
      </c>
      <c r="E2681" s="292" t="s">
        <v>4733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4723</v>
      </c>
      <c r="E2682" s="292" t="s">
        <v>4734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5081</v>
      </c>
      <c r="E2683" s="292" t="s">
        <v>5082</v>
      </c>
      <c r="G2683" s="265">
        <v>150000</v>
      </c>
      <c r="H2683" s="269">
        <v>1</v>
      </c>
      <c r="K2683" s="265">
        <v>150000</v>
      </c>
      <c r="N2683" t="s">
        <v>4990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4745</v>
      </c>
      <c r="E2685" s="292" t="s">
        <v>4746</v>
      </c>
      <c r="F2685" s="269" t="s">
        <v>4747</v>
      </c>
      <c r="G2685" s="265">
        <v>1200000</v>
      </c>
      <c r="H2685" s="269">
        <v>1</v>
      </c>
      <c r="K2685" s="265">
        <v>1200000</v>
      </c>
      <c r="N2685" t="s">
        <v>4990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4990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4990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4990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4741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4990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4990</v>
      </c>
    </row>
    <row r="2691" spans="1:14" x14ac:dyDescent="0.3">
      <c r="A2691" s="58">
        <v>2691</v>
      </c>
      <c r="B2691" s="264">
        <v>46027</v>
      </c>
      <c r="C2691" s="292" t="s">
        <v>4979</v>
      </c>
      <c r="E2691" s="292" t="s">
        <v>4980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4990</v>
      </c>
    </row>
    <row r="2692" spans="1:14" x14ac:dyDescent="0.3">
      <c r="A2692" s="58">
        <v>2692</v>
      </c>
      <c r="B2692" s="264">
        <v>46027</v>
      </c>
      <c r="C2692" s="292" t="s">
        <v>4979</v>
      </c>
      <c r="E2692" s="292" t="s">
        <v>4981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4990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4748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4749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4753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4990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4990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4990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4990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4990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4760</v>
      </c>
      <c r="F2704" s="269" t="s">
        <v>4759</v>
      </c>
      <c r="G2704" s="265">
        <v>1400000</v>
      </c>
      <c r="H2704" s="269">
        <v>1</v>
      </c>
      <c r="K2704" s="265">
        <v>1400000</v>
      </c>
      <c r="N2704" t="s">
        <v>4990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4990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4990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4532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4763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4613</v>
      </c>
      <c r="E2710" s="292" t="s">
        <v>4160</v>
      </c>
      <c r="F2710" s="269" t="s">
        <v>4765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4990</v>
      </c>
    </row>
    <row r="2711" spans="1:14" x14ac:dyDescent="0.3">
      <c r="A2711" s="58">
        <v>2711</v>
      </c>
      <c r="B2711" s="264">
        <v>46029</v>
      </c>
      <c r="C2711" s="292" t="s">
        <v>4613</v>
      </c>
      <c r="E2711" s="292" t="s">
        <v>4766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4990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4990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4770</v>
      </c>
      <c r="G2717" s="265">
        <v>1550000</v>
      </c>
      <c r="H2717" s="269">
        <v>1</v>
      </c>
      <c r="K2717" s="265">
        <v>1550000</v>
      </c>
      <c r="N2717" t="s">
        <v>4990</v>
      </c>
    </row>
    <row r="2718" spans="1:14" x14ac:dyDescent="0.3">
      <c r="A2718" s="58">
        <v>2718</v>
      </c>
      <c r="B2718" s="264">
        <v>46029</v>
      </c>
      <c r="C2718" s="292" t="s">
        <v>4613</v>
      </c>
      <c r="E2718" s="292" t="s">
        <v>4772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4776</v>
      </c>
      <c r="L2720" s="265">
        <v>-300000</v>
      </c>
      <c r="N2720" t="s">
        <v>4990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4990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4990</v>
      </c>
    </row>
    <row r="2723" spans="1:14" x14ac:dyDescent="0.3">
      <c r="A2723" s="58">
        <v>2723</v>
      </c>
      <c r="B2723" s="264">
        <v>46030</v>
      </c>
      <c r="C2723" s="292" t="s">
        <v>4788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4990</v>
      </c>
    </row>
    <row r="2724" spans="1:14" x14ac:dyDescent="0.3">
      <c r="A2724" s="58">
        <v>2724</v>
      </c>
      <c r="B2724" s="264">
        <v>46030</v>
      </c>
      <c r="C2724" s="292" t="s">
        <v>4788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4990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4990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4990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4990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4990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4990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4780</v>
      </c>
      <c r="G2730" s="265">
        <v>10000</v>
      </c>
      <c r="H2730" s="269">
        <v>3</v>
      </c>
      <c r="K2730" s="265">
        <v>30000</v>
      </c>
      <c r="N2730" t="s">
        <v>4990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4990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4783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4786</v>
      </c>
      <c r="E2735" s="292" t="s">
        <v>4789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4791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4990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4794</v>
      </c>
      <c r="F2738" s="269" t="s">
        <v>4793</v>
      </c>
      <c r="G2738" s="265">
        <v>1000000</v>
      </c>
      <c r="H2738" s="269">
        <v>1</v>
      </c>
      <c r="K2738" s="265">
        <v>1000000</v>
      </c>
      <c r="N2738" t="s">
        <v>4990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4825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4990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4990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4865</v>
      </c>
      <c r="D2742" s="295" t="s">
        <v>4073</v>
      </c>
      <c r="E2742" s="292" t="s">
        <v>4866</v>
      </c>
      <c r="F2742" s="269" t="s">
        <v>4867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4990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4990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4990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4990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4990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4763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4806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4990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4825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4990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4990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4602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4990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4603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4990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4990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4990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4990</v>
      </c>
    </row>
    <row r="2761" spans="1:14" x14ac:dyDescent="0.3">
      <c r="A2761" s="58">
        <v>2761</v>
      </c>
      <c r="B2761" s="264">
        <v>46034</v>
      </c>
      <c r="C2761" s="292" t="s">
        <v>4801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4990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4990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4990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4689</v>
      </c>
      <c r="G2766" s="265">
        <v>1000000</v>
      </c>
      <c r="H2766" s="269">
        <v>1</v>
      </c>
      <c r="K2766" s="265">
        <v>1000000</v>
      </c>
      <c r="N2766" t="s">
        <v>4990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4990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4990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4821</v>
      </c>
      <c r="L2769" s="265">
        <v>-500000</v>
      </c>
      <c r="N2769" t="s">
        <v>4990</v>
      </c>
    </row>
    <row r="2770" spans="1:14" x14ac:dyDescent="0.3">
      <c r="A2770" s="58">
        <v>2770</v>
      </c>
      <c r="B2770" s="264">
        <v>46035</v>
      </c>
      <c r="C2770" s="292" t="s">
        <v>4843</v>
      </c>
      <c r="E2770" s="292" t="s">
        <v>4844</v>
      </c>
      <c r="F2770" s="269" t="s">
        <v>4845</v>
      </c>
      <c r="G2770" s="265">
        <v>900000</v>
      </c>
      <c r="H2770" s="269">
        <v>1</v>
      </c>
      <c r="K2770" s="265">
        <v>900000</v>
      </c>
      <c r="N2770" t="s">
        <v>4990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4990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4823</v>
      </c>
      <c r="G2772" s="265">
        <v>220000</v>
      </c>
      <c r="H2772" s="269">
        <v>1</v>
      </c>
      <c r="K2772" s="265">
        <v>220000</v>
      </c>
      <c r="N2772" t="s">
        <v>4990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4990</v>
      </c>
    </row>
    <row r="2776" spans="1:14" x14ac:dyDescent="0.3">
      <c r="A2776" s="58">
        <v>2776</v>
      </c>
      <c r="B2776" s="264">
        <v>46036</v>
      </c>
      <c r="C2776" s="292" t="s">
        <v>4801</v>
      </c>
      <c r="E2776" s="292" t="s">
        <v>4827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4828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4990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4990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4990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4834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4960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4848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4990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4990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4990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4990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4734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4990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4990</v>
      </c>
    </row>
    <row r="2797" spans="1:14" x14ac:dyDescent="0.3">
      <c r="A2797" s="58">
        <v>2797</v>
      </c>
      <c r="B2797" s="264">
        <v>46038</v>
      </c>
      <c r="C2797" s="292" t="s">
        <v>4868</v>
      </c>
      <c r="D2797" s="295" t="s">
        <v>4073</v>
      </c>
      <c r="E2797" s="292" t="s">
        <v>4869</v>
      </c>
      <c r="F2797" s="270">
        <v>1094302044</v>
      </c>
      <c r="H2797" s="269">
        <v>1</v>
      </c>
      <c r="N2797" t="s">
        <v>4990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4990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4990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4990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4990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4857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4859</v>
      </c>
      <c r="N2803" t="s">
        <v>4990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4668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4990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4990</v>
      </c>
    </row>
    <row r="2807" spans="1:14" x14ac:dyDescent="0.3">
      <c r="A2807" s="58">
        <v>2807</v>
      </c>
      <c r="B2807" s="264">
        <v>46041</v>
      </c>
      <c r="C2807" s="292" t="s">
        <v>4979</v>
      </c>
      <c r="E2807" s="292" t="s">
        <v>4982</v>
      </c>
      <c r="F2807" s="269" t="s">
        <v>4983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4990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4493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4671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4990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4990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4990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4990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4990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4990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4990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4880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4881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4990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4883</v>
      </c>
      <c r="F2822" s="269" t="s">
        <v>4891</v>
      </c>
      <c r="G2822" s="265">
        <v>1200000</v>
      </c>
      <c r="H2822" s="269">
        <v>1</v>
      </c>
      <c r="K2822" s="265">
        <v>1200000</v>
      </c>
      <c r="M2822" s="292" t="s">
        <v>4884</v>
      </c>
      <c r="N2822" t="s">
        <v>4990</v>
      </c>
    </row>
    <row r="2823" spans="1:14" x14ac:dyDescent="0.3">
      <c r="A2823" s="58">
        <v>2823</v>
      </c>
      <c r="B2823" s="264">
        <v>46043</v>
      </c>
      <c r="C2823" s="292" t="s">
        <v>4468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4887</v>
      </c>
      <c r="N2823" t="s">
        <v>4990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4990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4990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4990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4990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4990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4960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4990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4990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4990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4990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4990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4990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4990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4990</v>
      </c>
    </row>
    <row r="2837" spans="1:14" x14ac:dyDescent="0.3">
      <c r="A2837" s="58">
        <v>2837</v>
      </c>
      <c r="B2837" s="264">
        <v>46045</v>
      </c>
      <c r="C2837" s="292" t="s">
        <v>4895</v>
      </c>
      <c r="E2837" s="292" t="s">
        <v>4960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4990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4770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4902</v>
      </c>
      <c r="N2838" t="s">
        <v>4990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4904</v>
      </c>
      <c r="N2839" t="s">
        <v>4990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4990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4990</v>
      </c>
    </row>
    <row r="2842" spans="1:14" x14ac:dyDescent="0.3">
      <c r="A2842" s="58">
        <v>2842</v>
      </c>
      <c r="B2842" s="264">
        <v>46045</v>
      </c>
      <c r="C2842" s="292" t="s">
        <v>4906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4990</v>
      </c>
    </row>
    <row r="2843" spans="1:14" x14ac:dyDescent="0.3">
      <c r="A2843" s="58">
        <v>2843</v>
      </c>
      <c r="B2843" s="264">
        <v>46045</v>
      </c>
      <c r="C2843" s="292" t="s">
        <v>4906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4990</v>
      </c>
    </row>
    <row r="2844" spans="1:14" x14ac:dyDescent="0.3">
      <c r="A2844" s="58">
        <v>2844</v>
      </c>
      <c r="B2844" s="264">
        <v>46045</v>
      </c>
      <c r="C2844" s="292" t="s">
        <v>4895</v>
      </c>
      <c r="E2844" s="292" t="s">
        <v>4908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4783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4909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4910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4911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4912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4468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4990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4990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4463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4990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4990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4990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4990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4990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4990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4990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4990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4920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4990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4990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4924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4522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4925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4926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4990</v>
      </c>
    </row>
    <row r="2874" spans="1:14" x14ac:dyDescent="0.3">
      <c r="A2874" s="58">
        <v>2874</v>
      </c>
      <c r="B2874" s="264">
        <v>46049</v>
      </c>
      <c r="C2874" s="292" t="s">
        <v>4926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4990</v>
      </c>
    </row>
    <row r="2875" spans="1:14" x14ac:dyDescent="0.3">
      <c r="A2875" s="58">
        <v>2875</v>
      </c>
      <c r="B2875" s="264">
        <v>46049</v>
      </c>
      <c r="C2875" s="292" t="s">
        <v>4926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4990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4760</v>
      </c>
      <c r="F2876" s="269" t="s">
        <v>4759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4990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4930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4990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4990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4990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4960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4990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4990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4990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4990</v>
      </c>
    </row>
    <row r="2884" spans="1:14" x14ac:dyDescent="0.3">
      <c r="A2884" s="58">
        <v>2884</v>
      </c>
      <c r="B2884" s="264">
        <v>46049</v>
      </c>
      <c r="C2884" s="292" t="s">
        <v>4926</v>
      </c>
      <c r="E2884" s="292" t="s">
        <v>4936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4937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4906</v>
      </c>
      <c r="E2886" s="292" t="s">
        <v>4939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4990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4990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4990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4832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4990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4990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4763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4946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4948</v>
      </c>
      <c r="N2900" t="s">
        <v>4990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4962</v>
      </c>
      <c r="G2901" s="265">
        <v>1500000</v>
      </c>
      <c r="H2901" s="269">
        <v>1</v>
      </c>
      <c r="K2901" s="265">
        <v>1500000</v>
      </c>
      <c r="N2901" t="s">
        <v>4990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4760</v>
      </c>
      <c r="F2902" s="269" t="s">
        <v>4759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4990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4990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4990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4990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4990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4953</v>
      </c>
      <c r="G2907" s="265">
        <v>12000</v>
      </c>
      <c r="H2907" s="269">
        <v>1</v>
      </c>
      <c r="K2907" s="265">
        <v>12000</v>
      </c>
      <c r="N2907" t="s">
        <v>4990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4990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4958</v>
      </c>
      <c r="F2909" s="269" t="s">
        <v>4957</v>
      </c>
      <c r="G2909" s="265">
        <v>400000</v>
      </c>
      <c r="H2909" s="269">
        <v>1</v>
      </c>
      <c r="K2909" s="265">
        <v>400000</v>
      </c>
      <c r="N2909" t="s">
        <v>4990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4964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4966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4683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4967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4968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4984</v>
      </c>
      <c r="E2917" s="292" t="s">
        <v>4985</v>
      </c>
      <c r="F2917" s="269" t="s">
        <v>4986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4987</v>
      </c>
      <c r="N2917" t="s">
        <v>4990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4467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4970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4842</v>
      </c>
      <c r="F2932" s="269" t="s">
        <v>4976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4988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4991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4992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4998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4999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5007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5009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4551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5012</v>
      </c>
      <c r="E2963" s="292" t="s">
        <v>5016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5012</v>
      </c>
      <c r="E2964" s="292" t="s">
        <v>5018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4842</v>
      </c>
      <c r="F2966" s="269" t="s">
        <v>4976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5021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5022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5024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5076</v>
      </c>
      <c r="E2983" s="292" t="s">
        <v>5079</v>
      </c>
      <c r="F2983" s="269" t="s">
        <v>5080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5076</v>
      </c>
      <c r="E2984" s="292" t="s">
        <v>5077</v>
      </c>
      <c r="F2984" s="269" t="s">
        <v>5078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4563</v>
      </c>
      <c r="F2985" s="269" t="s">
        <v>4562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4770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4689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5038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5042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5043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5044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5045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5046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5051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5055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5060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5060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5065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5066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5066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5067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4909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5060</v>
      </c>
      <c r="E3042" s="292" t="s">
        <v>5075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4521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4440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5083</v>
      </c>
      <c r="E3048" s="292" t="s">
        <v>5084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5083</v>
      </c>
      <c r="E3049" s="292" t="s">
        <v>5085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5083</v>
      </c>
      <c r="E3050" s="292" t="s">
        <v>5084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5083</v>
      </c>
      <c r="E3051" s="292" t="s">
        <v>5086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5087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5093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5095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5096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4413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5101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5113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4794</v>
      </c>
      <c r="F3078" s="269" t="s">
        <v>4793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4493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5121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5126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5128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5131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5138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4925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5045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5139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5140</v>
      </c>
      <c r="L3108" s="265">
        <v>-1320000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46077</v>
      </c>
      <c r="B3" s="235" t="s">
        <v>1123</v>
      </c>
      <c r="C3" s="286">
        <f>SUMIF($B:$B,A3,I:I)</f>
        <v>7750000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91169000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4970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4842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4988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4991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4998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4999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5009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4551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5012</v>
      </c>
      <c r="D53" s="113" t="s">
        <v>5016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5012</v>
      </c>
      <c r="D54" s="113" t="s">
        <v>5018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4842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5021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5022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5024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4563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5038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5042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5043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5044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5045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5046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5055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5060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5060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5065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5066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5066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5067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4909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5060</v>
      </c>
      <c r="D132" s="113" t="s">
        <v>5075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4521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4440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5089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4791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5096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4413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5113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4794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4493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5126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5128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5138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4925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5045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5139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5140</v>
      </c>
      <c r="J198" s="80">
        <v>-1320000</v>
      </c>
    </row>
    <row r="200" spans="1:10" ht="18" customHeight="1" x14ac:dyDescent="0.3">
      <c r="I200" s="126"/>
    </row>
    <row r="201" spans="1:10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7180000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22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42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14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43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45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9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50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50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2900000</v>
      </c>
      <c r="D12" s="58">
        <f t="shared" si="0"/>
        <v>6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50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50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36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5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1324000</v>
      </c>
      <c r="D17" s="58">
        <f t="shared" si="0"/>
        <v>30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50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1240000</v>
      </c>
      <c r="D19" s="58">
        <f t="shared" si="0"/>
        <v>33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4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20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10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29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50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50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39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50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50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2805000</v>
      </c>
      <c r="D31" s="58">
        <f t="shared" si="0"/>
        <v>7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28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16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50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8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50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50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50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50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50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50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50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19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50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50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50</v>
      </c>
      <c r="F46" t="s">
        <v>3783</v>
      </c>
      <c r="G46" t="s">
        <v>3781</v>
      </c>
    </row>
    <row r="47" spans="1:17" x14ac:dyDescent="0.3">
      <c r="A47" s="269"/>
      <c r="B47" s="269" t="s">
        <v>4468</v>
      </c>
      <c r="C47" s="268">
        <f>SUMIF(BTS_매출관리!C:C,B47,BTS_매출관리!I:I)</f>
        <v>0</v>
      </c>
      <c r="D47" s="58">
        <f t="shared" si="0"/>
        <v>50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4578</v>
      </c>
      <c r="C48" s="268">
        <f>SUMIF(BTS_매출관리!C:C,B48,BTS_매출관리!I:I)</f>
        <v>0</v>
      </c>
      <c r="D48" s="58">
        <f t="shared" si="0"/>
        <v>50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49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50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11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50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50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26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18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50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24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50</v>
      </c>
    </row>
    <row r="59" spans="1:7" x14ac:dyDescent="0.3">
      <c r="A59" s="269"/>
      <c r="B59" s="269" t="s">
        <v>4787</v>
      </c>
      <c r="C59" s="268">
        <f>SUMIF(BTS_매출관리!C:C,B59,BTS_매출관리!I:I)</f>
        <v>0</v>
      </c>
      <c r="D59" s="58">
        <f t="shared" si="0"/>
        <v>50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46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32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31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13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50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50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50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12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27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50</v>
      </c>
    </row>
    <row r="70" spans="1:4" x14ac:dyDescent="0.3">
      <c r="A70" s="269"/>
      <c r="B70" s="269" t="s">
        <v>4613</v>
      </c>
      <c r="C70" s="268">
        <f>SUMIF(BTS_매출관리!C:C,B70,BTS_매출관리!I:I)</f>
        <v>0</v>
      </c>
      <c r="D70" s="58">
        <f t="shared" si="1"/>
        <v>50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50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47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35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16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50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50</v>
      </c>
    </row>
    <row r="77" spans="1:4" x14ac:dyDescent="0.3">
      <c r="A77" s="269"/>
      <c r="B77" s="269" t="s">
        <v>4926</v>
      </c>
      <c r="C77" s="268">
        <f>SUMIF(BTS_매출관리!C:C,B77,BTS_매출관리!I:I)</f>
        <v>0</v>
      </c>
      <c r="D77" s="58">
        <f t="shared" si="1"/>
        <v>50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50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50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50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50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50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50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50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21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34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50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23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50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50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25</v>
      </c>
      <c r="E91" s="47">
        <v>1</v>
      </c>
      <c r="F91" t="s">
        <v>5023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50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50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50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50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50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50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50</v>
      </c>
    </row>
    <row r="99" spans="1:4" x14ac:dyDescent="0.3">
      <c r="A99" s="269"/>
      <c r="B99" s="269" t="s">
        <v>4720</v>
      </c>
      <c r="C99" s="268">
        <f>SUMIF(BTS_매출관리!C:C,B99,BTS_매출관리!I:I)</f>
        <v>0</v>
      </c>
      <c r="D99" s="58">
        <f t="shared" si="1"/>
        <v>50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50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50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50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50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50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50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50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50</v>
      </c>
    </row>
    <row r="108" spans="1:4" x14ac:dyDescent="0.3">
      <c r="A108" s="269"/>
      <c r="B108" s="269" t="s">
        <v>4420</v>
      </c>
      <c r="C108" s="268">
        <f>SUMIF(BTS_매출관리!C:C,B108,BTS_매출관리!I:I)</f>
        <v>0</v>
      </c>
      <c r="D108" s="58">
        <f t="shared" si="1"/>
        <v>50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50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50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50</v>
      </c>
    </row>
    <row r="112" spans="1:4" x14ac:dyDescent="0.3">
      <c r="A112" s="269"/>
      <c r="B112" s="269" t="s">
        <v>4497</v>
      </c>
      <c r="C112" s="268">
        <f>SUMIF(BTS_매출관리!C:C,B112,BTS_매출관리!I:I)</f>
        <v>0</v>
      </c>
      <c r="D112" s="58">
        <f t="shared" si="1"/>
        <v>50</v>
      </c>
    </row>
    <row r="113" spans="1:4" x14ac:dyDescent="0.3">
      <c r="A113" s="269"/>
      <c r="B113" s="269" t="s">
        <v>5012</v>
      </c>
      <c r="C113" s="268">
        <f>SUMIF(BTS_매출관리!C:C,B113,BTS_매출관리!I:I)</f>
        <v>1100000</v>
      </c>
      <c r="D113" s="58">
        <f t="shared" si="1"/>
        <v>36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43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50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50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50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50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50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50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50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50</v>
      </c>
    </row>
    <row r="123" spans="1:4" x14ac:dyDescent="0.3">
      <c r="A123" s="269"/>
      <c r="B123" s="269" t="s">
        <v>4896</v>
      </c>
      <c r="C123" s="268">
        <f>SUMIF(BTS_매출관리!C:C,B123,BTS_매출관리!I:I)</f>
        <v>0</v>
      </c>
      <c r="D123" s="58">
        <f t="shared" si="1"/>
        <v>50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50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50</v>
      </c>
    </row>
    <row r="126" spans="1:4" x14ac:dyDescent="0.3">
      <c r="A126" s="269"/>
      <c r="B126" s="269" t="s">
        <v>4476</v>
      </c>
      <c r="C126" s="268">
        <f>SUMIF(BTS_매출관리!C:C,B126,BTS_매출관리!I:I)</f>
        <v>0</v>
      </c>
      <c r="D126" s="58">
        <f t="shared" si="1"/>
        <v>50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41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50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50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50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50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50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50</v>
      </c>
    </row>
    <row r="135" spans="1:4" x14ac:dyDescent="0.3">
      <c r="A135" s="269"/>
      <c r="B135" s="269" t="s">
        <v>4445</v>
      </c>
      <c r="C135" s="268">
        <f>SUMIF(BTS_매출관리!C:C,B135,BTS_매출관리!I:I)</f>
        <v>0</v>
      </c>
      <c r="D135" s="58">
        <f t="shared" si="2"/>
        <v>50</v>
      </c>
    </row>
    <row r="136" spans="1:4" x14ac:dyDescent="0.3">
      <c r="A136" s="269"/>
      <c r="B136" s="269" t="s">
        <v>4723</v>
      </c>
      <c r="C136" s="268">
        <f>SUMIF(BTS_매출관리!C:C,B136,BTS_매출관리!I:I)</f>
        <v>0</v>
      </c>
      <c r="D136" s="58">
        <f t="shared" si="2"/>
        <v>50</v>
      </c>
    </row>
    <row r="137" spans="1:4" x14ac:dyDescent="0.3">
      <c r="A137" s="269"/>
      <c r="B137" s="269" t="s">
        <v>4802</v>
      </c>
      <c r="C137" s="268">
        <f>SUMIF(BTS_매출관리!C:C,B137,BTS_매출관리!I:I)</f>
        <v>0</v>
      </c>
      <c r="D137" s="58">
        <f t="shared" si="2"/>
        <v>50</v>
      </c>
    </row>
    <row r="138" spans="1:4" x14ac:dyDescent="0.3">
      <c r="A138" s="269"/>
      <c r="B138" s="269" t="s">
        <v>4413</v>
      </c>
      <c r="C138" s="268">
        <f>SUMIF(BTS_매출관리!C:C,B138,BTS_매출관리!I:I)</f>
        <v>150000</v>
      </c>
      <c r="D138" s="58">
        <f t="shared" si="2"/>
        <v>48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50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50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50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50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15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50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50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50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50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50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50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50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50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50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50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50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50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50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50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50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50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50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50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50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50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50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50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50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50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50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50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50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50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50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50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50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50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50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50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50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50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50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50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50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50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50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50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50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50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50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50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50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50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50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50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50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50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50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50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50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50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50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50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50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50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50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50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50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50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50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50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50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50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50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50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50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50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50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50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50</v>
      </c>
    </row>
    <row r="219" spans="1:4" x14ac:dyDescent="0.3">
      <c r="A219" s="269"/>
      <c r="B219" s="269" t="s">
        <v>4416</v>
      </c>
      <c r="C219" s="268">
        <f>SUMIF(BTS_매출관리!C:C,B219,BTS_매출관리!I:I)</f>
        <v>0</v>
      </c>
      <c r="D219" s="58">
        <f t="shared" si="3"/>
        <v>50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50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50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50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50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9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1604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4413</v>
      </c>
      <c r="D1225" t="s">
        <v>4415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4419</v>
      </c>
    </row>
    <row r="1227" spans="1:4" x14ac:dyDescent="0.3">
      <c r="A1227">
        <v>1251</v>
      </c>
      <c r="B1227" s="13">
        <v>45986</v>
      </c>
      <c r="C1227" t="s">
        <v>4420</v>
      </c>
      <c r="D1227" t="s">
        <v>4423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4424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4433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4434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4435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4436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4437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4438</v>
      </c>
    </row>
    <row r="1235" spans="1:4" x14ac:dyDescent="0.3">
      <c r="A1235">
        <v>1259</v>
      </c>
      <c r="B1235" s="13">
        <v>45988</v>
      </c>
      <c r="C1235" t="s">
        <v>4444</v>
      </c>
      <c r="D1235" t="s">
        <v>4449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4450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4451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4452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4453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4454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4457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4458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4460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4461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4462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4465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4471</v>
      </c>
    </row>
    <row r="1248" spans="1:4" x14ac:dyDescent="0.3">
      <c r="A1248">
        <v>1272</v>
      </c>
      <c r="B1248" s="13">
        <v>45992</v>
      </c>
      <c r="C1248" t="s">
        <v>4468</v>
      </c>
      <c r="D1248" t="s">
        <v>4472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4473</v>
      </c>
    </row>
    <row r="1250" spans="1:4" x14ac:dyDescent="0.3">
      <c r="A1250">
        <v>1274</v>
      </c>
      <c r="B1250" s="13">
        <v>45993</v>
      </c>
      <c r="C1250" t="s">
        <v>4476</v>
      </c>
      <c r="D1250" t="s">
        <v>4479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4480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4481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4486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4487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4488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4489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4490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4491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4492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4500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4501</v>
      </c>
    </row>
    <row r="1262" spans="1:4" x14ac:dyDescent="0.3">
      <c r="A1262">
        <v>1286</v>
      </c>
      <c r="B1262" s="13">
        <v>45995</v>
      </c>
      <c r="C1262" t="s">
        <v>4497</v>
      </c>
      <c r="D1262" t="s">
        <v>4502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4507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4508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4509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4510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4511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4515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4516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4517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4518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4519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4520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4524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4525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4526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4527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4528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4529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4530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4531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4537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4538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4539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4540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4541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4542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4547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4548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4550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4553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4561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4564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4567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4568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4569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4573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4574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4575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4577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4585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4586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4587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4588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4589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4590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4591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4592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4593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4594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4595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4599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4600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4604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4605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4606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4607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4608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4609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4610</v>
      </c>
    </row>
    <row r="1321" spans="1:4" x14ac:dyDescent="0.3">
      <c r="A1321">
        <v>1345</v>
      </c>
      <c r="B1321" s="13">
        <v>46009</v>
      </c>
      <c r="C1321" t="s">
        <v>4613</v>
      </c>
      <c r="D1321" t="s">
        <v>4616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4617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4618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4619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4620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4621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4630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4631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4632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4633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4634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4635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4643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4646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4648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4649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4650</v>
      </c>
    </row>
    <row r="1338" spans="1:4" x14ac:dyDescent="0.3">
      <c r="A1338">
        <v>1362</v>
      </c>
      <c r="B1338" s="13">
        <v>46013</v>
      </c>
      <c r="C1338" t="s">
        <v>4613</v>
      </c>
      <c r="D1338" t="s">
        <v>4651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4652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4654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4660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4661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4663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4664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4665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4666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4667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4673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4674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4675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4676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4680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4681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4682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4684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4685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4688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4692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4693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4696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4698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4699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4701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4702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4703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4705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4712</v>
      </c>
    </row>
    <row r="1368" spans="1:4" x14ac:dyDescent="0.3">
      <c r="A1368">
        <v>1392</v>
      </c>
      <c r="B1368" s="13">
        <v>46024</v>
      </c>
      <c r="C1368" t="s">
        <v>4720</v>
      </c>
      <c r="D1368" t="s">
        <v>4726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4727</v>
      </c>
    </row>
    <row r="1370" spans="1:4" x14ac:dyDescent="0.3">
      <c r="A1370">
        <v>1394</v>
      </c>
      <c r="B1370" s="13">
        <v>46024</v>
      </c>
      <c r="C1370" t="s">
        <v>4723</v>
      </c>
      <c r="D1370" t="s">
        <v>4728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4729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4730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4731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4732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4735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4738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4739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4740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4742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4743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4744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4754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4755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4756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4757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4758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4761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4762</v>
      </c>
    </row>
    <row r="1389" spans="1:4" x14ac:dyDescent="0.3">
      <c r="A1389">
        <v>1413</v>
      </c>
      <c r="B1389" s="13">
        <v>46029</v>
      </c>
      <c r="C1389" t="s">
        <v>4613</v>
      </c>
      <c r="D1389" t="s">
        <v>4767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4768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4769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4771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4777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4778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4779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4781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4782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4790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4792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4795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4796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4797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4798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4799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4800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4807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4808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4809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4810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4811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4812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4813</v>
      </c>
    </row>
    <row r="1413" spans="1:4" x14ac:dyDescent="0.3">
      <c r="A1413">
        <v>1437</v>
      </c>
      <c r="B1413" s="13">
        <v>46034</v>
      </c>
      <c r="C1413" t="s">
        <v>4801</v>
      </c>
      <c r="D1413" t="s">
        <v>4814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4815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4816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4817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4818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4819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4820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4830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4855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4856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4858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4873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4874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4875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4876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4877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4878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4879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4882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4885</v>
      </c>
    </row>
    <row r="1448" spans="1:4" x14ac:dyDescent="0.3">
      <c r="A1448">
        <v>1472</v>
      </c>
      <c r="B1448" s="13">
        <v>46043</v>
      </c>
      <c r="C1448" t="s">
        <v>4468</v>
      </c>
      <c r="D1448" t="s">
        <v>4886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4888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4889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4890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4892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4893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4894</v>
      </c>
    </row>
    <row r="1455" spans="1:4" x14ac:dyDescent="0.3">
      <c r="A1455">
        <v>1479</v>
      </c>
      <c r="B1455" s="13">
        <v>46045</v>
      </c>
      <c r="C1455" t="s">
        <v>4895</v>
      </c>
      <c r="D1455" t="s">
        <v>4900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4901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4903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4905</v>
      </c>
    </row>
    <row r="1459" spans="1:4" x14ac:dyDescent="0.3">
      <c r="A1459">
        <v>1483</v>
      </c>
      <c r="B1459" s="13">
        <v>46045</v>
      </c>
      <c r="C1459" t="s">
        <v>4906</v>
      </c>
      <c r="D1459" t="s">
        <v>4907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4913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4914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4915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4916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4917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4918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4921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4922</v>
      </c>
    </row>
    <row r="1468" spans="1:4" x14ac:dyDescent="0.3">
      <c r="A1468">
        <v>1492</v>
      </c>
      <c r="B1468" s="13">
        <v>46049</v>
      </c>
      <c r="C1468" t="s">
        <v>4926</v>
      </c>
      <c r="D1468" t="s">
        <v>4929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4935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4940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4941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4942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4943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4944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4945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4947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4949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4950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4951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4952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4954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4959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4965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4969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4971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4972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4973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4974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4975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4977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4978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4993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4994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4995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4996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4997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5000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5002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5003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5004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5006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5008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5010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5011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5015</v>
      </c>
    </row>
    <row r="1510" spans="1:4" x14ac:dyDescent="0.3">
      <c r="A1510">
        <v>1534</v>
      </c>
      <c r="B1510" s="13">
        <v>46059</v>
      </c>
      <c r="C1510" t="s">
        <v>5012</v>
      </c>
      <c r="D1510" t="s">
        <v>5017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5019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5020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5025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5026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5027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5028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5029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5030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5031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5032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5033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5034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5035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5036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5037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5039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5040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5041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5047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5048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5049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5050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5052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5053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5054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5056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5057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5058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5059</v>
      </c>
    </row>
    <row r="1540" spans="1:4" x14ac:dyDescent="0.3">
      <c r="A1540">
        <v>1564</v>
      </c>
      <c r="B1540" s="13">
        <v>46065</v>
      </c>
      <c r="C1540" t="s">
        <v>5060</v>
      </c>
      <c r="D1540" t="s">
        <v>5063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5064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5068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5071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5072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5073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5074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5088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5094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5097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5098</v>
      </c>
    </row>
    <row r="1551" spans="1:4" x14ac:dyDescent="0.3">
      <c r="A1551">
        <v>1575</v>
      </c>
      <c r="B1551" s="13">
        <v>46072</v>
      </c>
      <c r="C1551" t="s">
        <v>4413</v>
      </c>
      <c r="D1551" t="s">
        <v>5099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5100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5102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5103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5104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5105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5106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5107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5108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5109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5110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5111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5114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5115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5116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5119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5120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5122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5124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5125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5129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5130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5132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5133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5134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:H20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/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4989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2440000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5112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4700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480000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4840</v>
      </c>
      <c r="H20" s="194">
        <f>SUMIF(주문_리스트!C:C,거래처!B20,주문_리스트!K:K)+SUMIF(주문_리스트!C:C,거래처!B20,주문_리스트!L:L)-10000</f>
        <v>1099999.6999999993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4864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4533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4989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4640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4638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4923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7180000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4642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4938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1650000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</row>
    <row r="73" spans="1:9" hidden="1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  <c r="I84" s="52" t="s">
        <v>5112</v>
      </c>
    </row>
    <row r="85" spans="1:10" hidden="1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5112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4637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4623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4963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9" hidden="1" x14ac:dyDescent="0.3">
      <c r="A102" s="47">
        <v>101</v>
      </c>
      <c r="B102" t="s">
        <v>1346</v>
      </c>
      <c r="C102" t="s">
        <v>4836</v>
      </c>
      <c r="E102" t="s">
        <v>4837</v>
      </c>
      <c r="F102" t="s">
        <v>4838</v>
      </c>
      <c r="G102" t="s">
        <v>4839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4523</v>
      </c>
      <c r="H108" s="194">
        <f>SUMIF(주문_리스트!C:C,거래처!B108,주문_리스트!K:K)+SUMIF(주문_리스트!C:C,거래처!B108,주문_리스트!L:L)</f>
        <v>2065000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1324000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4989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4642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4963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4938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4787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4578</v>
      </c>
      <c r="C140" t="s">
        <v>4579</v>
      </c>
      <c r="E140" t="s">
        <v>4580</v>
      </c>
      <c r="F140" t="s">
        <v>4581</v>
      </c>
      <c r="G140" t="s">
        <v>4582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4963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4963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4989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4636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4700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4963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4989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4543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4662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4413</v>
      </c>
      <c r="C205" t="s">
        <v>1037</v>
      </c>
      <c r="E205" t="s">
        <v>4414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hidden="1" x14ac:dyDescent="0.3">
      <c r="A206" s="47">
        <v>206</v>
      </c>
      <c r="B206" t="s">
        <v>4416</v>
      </c>
      <c r="C206" t="s">
        <v>4417</v>
      </c>
      <c r="E206" t="s">
        <v>4418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4420</v>
      </c>
      <c r="C207" t="s">
        <v>4421</v>
      </c>
      <c r="E207" t="s">
        <v>4422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4445</v>
      </c>
      <c r="C208" t="s">
        <v>4446</v>
      </c>
      <c r="E208" t="s">
        <v>4447</v>
      </c>
      <c r="F208" t="s">
        <v>4448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4468</v>
      </c>
      <c r="C209" t="s">
        <v>4469</v>
      </c>
      <c r="E209" t="s">
        <v>4470</v>
      </c>
      <c r="F209" t="s">
        <v>963</v>
      </c>
      <c r="G209" t="s">
        <v>4475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4476</v>
      </c>
      <c r="C210" t="s">
        <v>4477</v>
      </c>
      <c r="E210" t="s">
        <v>4478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4497</v>
      </c>
      <c r="C211" t="s">
        <v>4498</v>
      </c>
      <c r="E211" t="s">
        <v>4499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4613</v>
      </c>
      <c r="C212" t="s">
        <v>4614</v>
      </c>
      <c r="E212" t="s">
        <v>4615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4720</v>
      </c>
      <c r="C213" t="s">
        <v>4721</v>
      </c>
      <c r="E213" t="s">
        <v>4722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4723</v>
      </c>
      <c r="C214" t="s">
        <v>4724</v>
      </c>
      <c r="E214" t="s">
        <v>4725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4802</v>
      </c>
      <c r="C215" t="s">
        <v>4803</v>
      </c>
      <c r="E215" t="s">
        <v>4804</v>
      </c>
      <c r="F215" t="s">
        <v>4805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4846</v>
      </c>
      <c r="E216" t="s">
        <v>4847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4896</v>
      </c>
      <c r="C217" t="s">
        <v>4897</v>
      </c>
      <c r="E217" t="s">
        <v>4898</v>
      </c>
      <c r="F217" t="s">
        <v>4899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4926</v>
      </c>
      <c r="C218" t="s">
        <v>4927</v>
      </c>
      <c r="E218" t="s">
        <v>4928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5012</v>
      </c>
      <c r="C219" t="s">
        <v>5013</v>
      </c>
      <c r="E219" t="s">
        <v>5014</v>
      </c>
      <c r="F219" t="s">
        <v>1176</v>
      </c>
      <c r="G219" t="s">
        <v>5014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5060</v>
      </c>
      <c r="C220" t="s">
        <v>5061</v>
      </c>
      <c r="E220" t="s">
        <v>5062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-13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-86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-171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4504</v>
      </c>
      <c r="D44" s="288" t="s">
        <v>4505</v>
      </c>
      <c r="E44" s="288" t="s">
        <v>4504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-81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4443</v>
      </c>
      <c r="D85" s="288" t="s">
        <v>2725</v>
      </c>
      <c r="E85" s="288" t="s">
        <v>4443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4764</v>
      </c>
      <c r="D88" s="288" t="s">
        <v>1714</v>
      </c>
      <c r="E88" s="288" t="s">
        <v>4764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4655</v>
      </c>
      <c r="D89" s="288" t="s">
        <v>1715</v>
      </c>
      <c r="E89" s="288" t="s">
        <v>4655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4773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-92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5069</v>
      </c>
      <c r="D97" s="288" t="s">
        <v>5070</v>
      </c>
      <c r="E97" s="288" t="s">
        <v>5069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-171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4598</v>
      </c>
      <c r="D141" s="288" t="s">
        <v>4597</v>
      </c>
      <c r="E141" s="288" t="s">
        <v>4598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4871</v>
      </c>
      <c r="D205" s="288" t="s">
        <v>4870</v>
      </c>
      <c r="E205" s="288" t="s">
        <v>4871</v>
      </c>
      <c r="F205" s="52">
        <v>900000</v>
      </c>
      <c r="H205">
        <v>0</v>
      </c>
      <c r="I205" s="52" t="s">
        <v>4872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4484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4483</v>
      </c>
      <c r="D229" s="288" t="s">
        <v>4485</v>
      </c>
      <c r="E229" s="288" t="s">
        <v>4483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-14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-14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4441</v>
      </c>
      <c r="D259" s="288" t="s">
        <v>4442</v>
      </c>
      <c r="E259" s="288" t="s">
        <v>4441</v>
      </c>
    </row>
    <row r="260" spans="1:9" x14ac:dyDescent="0.3">
      <c r="A260">
        <v>263</v>
      </c>
      <c r="B260">
        <v>1</v>
      </c>
      <c r="C260" s="288" t="s">
        <v>4512</v>
      </c>
      <c r="D260" s="288" t="s">
        <v>1198</v>
      </c>
      <c r="E260" s="288" t="s">
        <v>4512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4513</v>
      </c>
      <c r="D261" s="288" t="s">
        <v>4514</v>
      </c>
      <c r="E261" s="288" t="s">
        <v>4513</v>
      </c>
    </row>
    <row r="262" spans="1:9" x14ac:dyDescent="0.3">
      <c r="A262">
        <v>265</v>
      </c>
      <c r="B262">
        <v>2</v>
      </c>
      <c r="D262" s="288" t="s">
        <v>4535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4545</v>
      </c>
      <c r="D263" s="288" t="s">
        <v>4546</v>
      </c>
      <c r="E263" s="288" t="s">
        <v>4545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4562</v>
      </c>
      <c r="D264" s="288" t="s">
        <v>4563</v>
      </c>
      <c r="E264" s="288" t="s">
        <v>4562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4565</v>
      </c>
      <c r="D265" s="288" t="s">
        <v>4566</v>
      </c>
      <c r="E265" s="288" t="s">
        <v>4565</v>
      </c>
      <c r="F265" s="52">
        <v>650000</v>
      </c>
    </row>
    <row r="266" spans="1:9" x14ac:dyDescent="0.3">
      <c r="A266">
        <v>269</v>
      </c>
      <c r="D266" s="288" t="s">
        <v>4576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4601</v>
      </c>
      <c r="D267" s="288" t="s">
        <v>4602</v>
      </c>
      <c r="E267" s="288" t="s">
        <v>4601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4603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4627</v>
      </c>
      <c r="D270" s="288" t="s">
        <v>3882</v>
      </c>
      <c r="E270" s="288" t="s">
        <v>4627</v>
      </c>
      <c r="F270" s="52">
        <v>70000</v>
      </c>
      <c r="G270" s="52">
        <v>40000</v>
      </c>
      <c r="I270" s="52" t="s">
        <v>4628</v>
      </c>
    </row>
    <row r="271" spans="1:9" x14ac:dyDescent="0.3">
      <c r="A271">
        <v>274</v>
      </c>
      <c r="B271">
        <v>3</v>
      </c>
      <c r="C271" s="288" t="s">
        <v>4644</v>
      </c>
      <c r="D271" s="288" t="s">
        <v>4645</v>
      </c>
      <c r="E271" s="288" t="s">
        <v>4644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4656</v>
      </c>
      <c r="D272" s="288" t="s">
        <v>4657</v>
      </c>
      <c r="E272" s="288" t="s">
        <v>4656</v>
      </c>
    </row>
    <row r="273" spans="1:7" x14ac:dyDescent="0.3">
      <c r="A273">
        <v>276</v>
      </c>
      <c r="B273">
        <v>1</v>
      </c>
      <c r="C273" s="288" t="s">
        <v>4658</v>
      </c>
      <c r="D273" s="288" t="s">
        <v>4659</v>
      </c>
      <c r="E273" s="288" t="s">
        <v>4658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4737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4759</v>
      </c>
      <c r="D275" s="288" t="s">
        <v>4760</v>
      </c>
      <c r="E275" s="288" t="s">
        <v>4759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4765</v>
      </c>
      <c r="D276" s="288" t="s">
        <v>4160</v>
      </c>
      <c r="E276" s="288" t="s">
        <v>4765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4774</v>
      </c>
      <c r="D277" s="288" t="s">
        <v>4775</v>
      </c>
      <c r="E277" s="288" t="s">
        <v>4774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4780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4784</v>
      </c>
      <c r="D279" s="288" t="s">
        <v>4785</v>
      </c>
      <c r="E279" s="288" t="s">
        <v>4784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4793</v>
      </c>
      <c r="D280" s="288" t="s">
        <v>4794</v>
      </c>
      <c r="E280" s="288" t="s">
        <v>4793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4831</v>
      </c>
      <c r="D281" s="288" t="s">
        <v>4832</v>
      </c>
      <c r="E281" s="288" t="s">
        <v>4831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4841</v>
      </c>
      <c r="D282" s="288" t="s">
        <v>4842</v>
      </c>
      <c r="E282" s="288" t="s">
        <v>4841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4881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4883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4919</v>
      </c>
      <c r="D285" s="288" t="s">
        <v>4920</v>
      </c>
      <c r="E285" s="288" t="s">
        <v>4919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4955</v>
      </c>
      <c r="D286" s="288" t="s">
        <v>4956</v>
      </c>
      <c r="E286" s="288" t="s">
        <v>4955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4957</v>
      </c>
      <c r="D287" s="288" t="s">
        <v>4958</v>
      </c>
      <c r="E287" s="288" t="s">
        <v>4957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4976</v>
      </c>
      <c r="D288" s="288" t="s">
        <v>4842</v>
      </c>
      <c r="E288" s="288" t="s">
        <v>4976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5001</v>
      </c>
      <c r="D289" s="288" t="s">
        <v>1841</v>
      </c>
      <c r="E289" s="288" t="s">
        <v>5001</v>
      </c>
      <c r="F289" s="52">
        <v>210000</v>
      </c>
    </row>
    <row r="290" spans="1:6" x14ac:dyDescent="0.3">
      <c r="A290">
        <v>293</v>
      </c>
      <c r="D290" s="288" t="s">
        <v>5096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5090</v>
      </c>
      <c r="B1" t="s">
        <v>5091</v>
      </c>
      <c r="C1" t="s">
        <v>5092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2026-02-24T09:31:34Z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