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st\测试功能专用\测试功能专用\bin\Debug\System\"/>
    </mc:Choice>
  </mc:AlternateContent>
  <bookViews>
    <workbookView xWindow="12675" yWindow="465" windowWidth="23160" windowHeight="16140" tabRatio="500" activeTab="2"/>
  </bookViews>
  <sheets>
    <sheet name="2015" sheetId="2" r:id="rId1"/>
    <sheet name="兴业" sheetId="1" r:id="rId2"/>
    <sheet name="模版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3" l="1"/>
  <c r="G44" i="3"/>
  <c r="D38" i="3"/>
  <c r="E44" i="3"/>
  <c r="B38" i="3"/>
  <c r="C44" i="3"/>
  <c r="G36" i="3"/>
  <c r="E36" i="3"/>
  <c r="C36" i="3"/>
  <c r="G89" i="3"/>
  <c r="E89" i="3"/>
  <c r="C89" i="3"/>
  <c r="G88" i="3"/>
  <c r="E88" i="3"/>
  <c r="C88" i="3"/>
  <c r="F87" i="3"/>
  <c r="G87" i="3"/>
  <c r="D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F82" i="3"/>
  <c r="G82" i="3"/>
  <c r="D82" i="3"/>
  <c r="E82" i="3"/>
  <c r="B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F70" i="3"/>
  <c r="F72" i="3"/>
  <c r="G72" i="3"/>
  <c r="E70" i="3"/>
  <c r="E72" i="3"/>
  <c r="C70" i="3"/>
  <c r="C72" i="3"/>
  <c r="D72" i="3"/>
  <c r="B70" i="3"/>
  <c r="B72" i="3"/>
  <c r="G71" i="3"/>
  <c r="D71" i="3"/>
  <c r="G70" i="3"/>
  <c r="D70" i="3"/>
  <c r="G69" i="3"/>
  <c r="D69" i="3"/>
  <c r="G68" i="3"/>
  <c r="D68" i="3"/>
  <c r="G67" i="3"/>
  <c r="D67" i="3"/>
  <c r="G52" i="3"/>
  <c r="G58" i="3"/>
  <c r="G64" i="3"/>
  <c r="F52" i="3"/>
  <c r="F58" i="3"/>
  <c r="F64" i="3"/>
  <c r="C52" i="3"/>
  <c r="C58" i="3"/>
  <c r="C64" i="3"/>
  <c r="B52" i="3"/>
  <c r="B58" i="3"/>
  <c r="B64" i="3"/>
  <c r="G63" i="3"/>
  <c r="F63" i="3"/>
  <c r="C63" i="3"/>
  <c r="B63" i="3"/>
  <c r="F46" i="3"/>
  <c r="G46" i="3"/>
  <c r="D46" i="3"/>
  <c r="E46" i="3"/>
  <c r="B46" i="3"/>
  <c r="C46" i="3"/>
  <c r="F45" i="3"/>
  <c r="G45" i="3"/>
  <c r="D45" i="3"/>
  <c r="E45" i="3"/>
  <c r="B45" i="3"/>
  <c r="C45" i="3"/>
  <c r="K43" i="3"/>
  <c r="G43" i="3"/>
  <c r="E43" i="3"/>
  <c r="C43" i="3"/>
  <c r="G42" i="3"/>
  <c r="E42" i="3"/>
  <c r="C42" i="3"/>
  <c r="G41" i="3"/>
  <c r="E41" i="3"/>
  <c r="C41" i="3"/>
  <c r="G38" i="3"/>
  <c r="E38" i="3"/>
  <c r="C38" i="3"/>
  <c r="G37" i="3"/>
  <c r="E37" i="3"/>
  <c r="C37" i="3"/>
  <c r="G35" i="3"/>
  <c r="E35" i="3"/>
  <c r="C35" i="3"/>
  <c r="G34" i="3"/>
  <c r="E34" i="3"/>
  <c r="C34" i="3"/>
  <c r="G33" i="3"/>
  <c r="E33" i="3"/>
  <c r="C33" i="3"/>
  <c r="F30" i="3"/>
  <c r="G30" i="3"/>
  <c r="D30" i="3"/>
  <c r="E30" i="3"/>
  <c r="B30" i="3"/>
  <c r="C30" i="3"/>
  <c r="F29" i="3"/>
  <c r="G29" i="3"/>
  <c r="D29" i="3"/>
  <c r="E29" i="3"/>
  <c r="B29" i="3"/>
  <c r="C29" i="3"/>
  <c r="G28" i="3"/>
  <c r="E28" i="3"/>
  <c r="C28" i="3"/>
  <c r="M24" i="3"/>
  <c r="N27" i="3"/>
  <c r="K24" i="3"/>
  <c r="L27" i="3"/>
  <c r="G27" i="3"/>
  <c r="E27" i="3"/>
  <c r="C27" i="3"/>
  <c r="N26" i="3"/>
  <c r="L26" i="3"/>
  <c r="N25" i="3"/>
  <c r="L25" i="3"/>
  <c r="O24" i="3"/>
  <c r="N24" i="3"/>
  <c r="L24" i="3"/>
  <c r="F24" i="3"/>
  <c r="G24" i="3"/>
  <c r="D24" i="3"/>
  <c r="E24" i="3"/>
  <c r="B24" i="3"/>
  <c r="C24" i="3"/>
  <c r="N23" i="3"/>
  <c r="L23" i="3"/>
  <c r="F23" i="3"/>
  <c r="G23" i="3"/>
  <c r="D23" i="3"/>
  <c r="E23" i="3"/>
  <c r="B23" i="3"/>
  <c r="C23" i="3"/>
  <c r="N22" i="3"/>
  <c r="L22" i="3"/>
  <c r="G22" i="3"/>
  <c r="E22" i="3"/>
  <c r="C22" i="3"/>
  <c r="N21" i="3"/>
  <c r="L21" i="3"/>
  <c r="G21" i="3"/>
  <c r="E21" i="3"/>
  <c r="C21" i="3"/>
  <c r="N20" i="3"/>
  <c r="L20" i="3"/>
  <c r="G20" i="3"/>
  <c r="E20" i="3"/>
  <c r="C20" i="3"/>
  <c r="G19" i="3"/>
  <c r="E19" i="3"/>
  <c r="C19" i="3"/>
  <c r="G18" i="3"/>
  <c r="E18" i="3"/>
  <c r="C18" i="3"/>
  <c r="M16" i="3"/>
  <c r="L16" i="3"/>
  <c r="K16" i="3"/>
  <c r="G16" i="3"/>
  <c r="E16" i="3"/>
  <c r="C16" i="3"/>
  <c r="M15" i="3"/>
  <c r="L15" i="3"/>
  <c r="K15" i="3"/>
  <c r="F15" i="3"/>
  <c r="G15" i="3"/>
  <c r="D15" i="3"/>
  <c r="E15" i="3"/>
  <c r="B15" i="3"/>
  <c r="C15" i="3"/>
  <c r="M14" i="3"/>
  <c r="L14" i="3"/>
  <c r="K14" i="3"/>
  <c r="G14" i="3"/>
  <c r="E14" i="3"/>
  <c r="C14" i="3"/>
  <c r="M13" i="3"/>
  <c r="L13" i="3"/>
  <c r="K13" i="3"/>
  <c r="G13" i="3"/>
  <c r="E13" i="3"/>
  <c r="C13" i="3"/>
  <c r="M12" i="3"/>
  <c r="L12" i="3"/>
  <c r="K12" i="3"/>
  <c r="G12" i="3"/>
  <c r="E12" i="3"/>
  <c r="C12" i="3"/>
  <c r="L11" i="3"/>
  <c r="K11" i="3"/>
  <c r="G11" i="3"/>
  <c r="E11" i="3"/>
  <c r="C11" i="3"/>
  <c r="L10" i="3"/>
  <c r="K10" i="3"/>
  <c r="G10" i="3"/>
  <c r="E10" i="3"/>
  <c r="C10" i="3"/>
  <c r="L9" i="3"/>
  <c r="K9" i="3"/>
  <c r="G9" i="3"/>
  <c r="E9" i="3"/>
  <c r="C9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G85" i="1"/>
  <c r="E85" i="1"/>
  <c r="C85" i="1"/>
  <c r="G84" i="1"/>
  <c r="E84" i="1"/>
  <c r="C84" i="1"/>
  <c r="F83" i="1"/>
  <c r="G83" i="1"/>
  <c r="D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F78" i="1"/>
  <c r="G78" i="1"/>
  <c r="D78" i="1"/>
  <c r="E78" i="1"/>
  <c r="B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3" i="1"/>
  <c r="E73" i="1"/>
  <c r="C73" i="1"/>
  <c r="G72" i="1"/>
  <c r="E72" i="1"/>
  <c r="C72" i="1"/>
  <c r="G71" i="1"/>
  <c r="E71" i="1"/>
  <c r="C71" i="1"/>
  <c r="F66" i="1"/>
  <c r="F68" i="1"/>
  <c r="G68" i="1"/>
  <c r="E66" i="1"/>
  <c r="E68" i="1"/>
  <c r="C66" i="1"/>
  <c r="C68" i="1"/>
  <c r="D68" i="1"/>
  <c r="B66" i="1"/>
  <c r="B68" i="1"/>
  <c r="G67" i="1"/>
  <c r="D67" i="1"/>
  <c r="G66" i="1"/>
  <c r="D66" i="1"/>
  <c r="G65" i="1"/>
  <c r="D65" i="1"/>
  <c r="G64" i="1"/>
  <c r="D64" i="1"/>
  <c r="G63" i="1"/>
  <c r="D63" i="1"/>
  <c r="G50" i="1"/>
  <c r="G55" i="1"/>
  <c r="G60" i="1"/>
  <c r="F50" i="1"/>
  <c r="F55" i="1"/>
  <c r="F60" i="1"/>
  <c r="C50" i="1"/>
  <c r="C55" i="1"/>
  <c r="C60" i="1"/>
  <c r="B50" i="1"/>
  <c r="B55" i="1"/>
  <c r="B60" i="1"/>
  <c r="G59" i="1"/>
  <c r="F59" i="1"/>
  <c r="C59" i="1"/>
  <c r="B59" i="1"/>
  <c r="F37" i="1"/>
  <c r="F44" i="1"/>
  <c r="G44" i="1"/>
  <c r="D37" i="1"/>
  <c r="D44" i="1"/>
  <c r="E44" i="1"/>
  <c r="B37" i="1"/>
  <c r="B44" i="1"/>
  <c r="C44" i="1"/>
  <c r="F43" i="1"/>
  <c r="G43" i="1"/>
  <c r="D43" i="1"/>
  <c r="E43" i="1"/>
  <c r="B43" i="1"/>
  <c r="C43" i="1"/>
  <c r="K42" i="1"/>
  <c r="G42" i="1"/>
  <c r="E42" i="1"/>
  <c r="C42" i="1"/>
  <c r="G41" i="1"/>
  <c r="E41" i="1"/>
  <c r="C41" i="1"/>
  <c r="G40" i="1"/>
  <c r="E40" i="1"/>
  <c r="C40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F30" i="1"/>
  <c r="G30" i="1"/>
  <c r="D30" i="1"/>
  <c r="E30" i="1"/>
  <c r="B30" i="1"/>
  <c r="C30" i="1"/>
  <c r="F29" i="1"/>
  <c r="G29" i="1"/>
  <c r="D29" i="1"/>
  <c r="E29" i="1"/>
  <c r="B29" i="1"/>
  <c r="C29" i="1"/>
  <c r="G28" i="1"/>
  <c r="E28" i="1"/>
  <c r="C28" i="1"/>
  <c r="M24" i="1"/>
  <c r="N27" i="1"/>
  <c r="K24" i="1"/>
  <c r="L27" i="1"/>
  <c r="G27" i="1"/>
  <c r="E27" i="1"/>
  <c r="C27" i="1"/>
  <c r="N26" i="1"/>
  <c r="L26" i="1"/>
  <c r="N25" i="1"/>
  <c r="L25" i="1"/>
  <c r="O24" i="1"/>
  <c r="N24" i="1"/>
  <c r="L24" i="1"/>
  <c r="F24" i="1"/>
  <c r="G24" i="1"/>
  <c r="D24" i="1"/>
  <c r="E24" i="1"/>
  <c r="B24" i="1"/>
  <c r="C24" i="1"/>
  <c r="N23" i="1"/>
  <c r="L23" i="1"/>
  <c r="F23" i="1"/>
  <c r="G23" i="1"/>
  <c r="D23" i="1"/>
  <c r="E23" i="1"/>
  <c r="B23" i="1"/>
  <c r="C23" i="1"/>
  <c r="N22" i="1"/>
  <c r="L22" i="1"/>
  <c r="G22" i="1"/>
  <c r="E22" i="1"/>
  <c r="C22" i="1"/>
  <c r="N21" i="1"/>
  <c r="L21" i="1"/>
  <c r="G21" i="1"/>
  <c r="E21" i="1"/>
  <c r="C21" i="1"/>
  <c r="N20" i="1"/>
  <c r="L20" i="1"/>
  <c r="G20" i="1"/>
  <c r="E20" i="1"/>
  <c r="C20" i="1"/>
  <c r="G19" i="1"/>
  <c r="E19" i="1"/>
  <c r="C19" i="1"/>
  <c r="G18" i="1"/>
  <c r="E18" i="1"/>
  <c r="C18" i="1"/>
  <c r="M16" i="1"/>
  <c r="L16" i="1"/>
  <c r="K16" i="1"/>
  <c r="G16" i="1"/>
  <c r="E16" i="1"/>
  <c r="C16" i="1"/>
  <c r="M15" i="1"/>
  <c r="L15" i="1"/>
  <c r="K15" i="1"/>
  <c r="F15" i="1"/>
  <c r="G15" i="1"/>
  <c r="D15" i="1"/>
  <c r="E15" i="1"/>
  <c r="B15" i="1"/>
  <c r="C15" i="1"/>
  <c r="M14" i="1"/>
  <c r="L14" i="1"/>
  <c r="K14" i="1"/>
  <c r="G14" i="1"/>
  <c r="E14" i="1"/>
  <c r="C14" i="1"/>
  <c r="M13" i="1"/>
  <c r="L13" i="1"/>
  <c r="K13" i="1"/>
  <c r="G13" i="1"/>
  <c r="E13" i="1"/>
  <c r="C13" i="1"/>
  <c r="M12" i="1"/>
  <c r="L12" i="1"/>
  <c r="K12" i="1"/>
  <c r="G12" i="1"/>
  <c r="E12" i="1"/>
  <c r="C12" i="1"/>
  <c r="L11" i="1"/>
  <c r="K11" i="1"/>
  <c r="G11" i="1"/>
  <c r="E11" i="1"/>
  <c r="C11" i="1"/>
  <c r="L10" i="1"/>
  <c r="K10" i="1"/>
  <c r="G10" i="1"/>
  <c r="E10" i="1"/>
  <c r="C10" i="1"/>
  <c r="L9" i="1"/>
  <c r="K9" i="1"/>
  <c r="G9" i="1"/>
  <c r="E9" i="1"/>
  <c r="C9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</calcChain>
</file>

<file path=xl/sharedStrings.xml><?xml version="1.0" encoding="utf-8"?>
<sst xmlns="http://schemas.openxmlformats.org/spreadsheetml/2006/main" count="529" uniqueCount="307">
  <si>
    <t>信托公司简称</t>
    <phoneticPr fontId="3" type="noConversion"/>
  </si>
  <si>
    <t>兴业信托</t>
    <rPh sb="0" eb="1">
      <t>xing ye</t>
    </rPh>
    <phoneticPr fontId="3" type="noConversion"/>
  </si>
  <si>
    <t>实际控制人</t>
    <phoneticPr fontId="3" type="noConversion"/>
  </si>
  <si>
    <t>董事长</t>
    <phoneticPr fontId="3" type="noConversion"/>
  </si>
  <si>
    <t>沈卫群</t>
    <phoneticPr fontId="3" type="noConversion"/>
  </si>
  <si>
    <t>单位：亿元</t>
    <phoneticPr fontId="3" type="noConversion"/>
  </si>
  <si>
    <t>2018年</t>
    <phoneticPr fontId="3" type="noConversion"/>
  </si>
  <si>
    <t>2017年</t>
    <phoneticPr fontId="3" type="noConversion"/>
  </si>
  <si>
    <t>2016年</t>
    <phoneticPr fontId="3" type="noConversion"/>
  </si>
  <si>
    <t>2015年</t>
    <phoneticPr fontId="3" type="noConversion"/>
  </si>
  <si>
    <t>2014年</t>
    <phoneticPr fontId="3" type="noConversion"/>
  </si>
  <si>
    <t>信托公司全称</t>
    <phoneticPr fontId="3" type="noConversion"/>
  </si>
  <si>
    <t>兴业国际信托有限公司</t>
    <phoneticPr fontId="3" type="noConversion"/>
  </si>
  <si>
    <t>前三大股东</t>
    <phoneticPr fontId="3" type="noConversion"/>
  </si>
  <si>
    <t>持股比例</t>
    <phoneticPr fontId="3" type="noConversion"/>
  </si>
  <si>
    <t>总经理</t>
    <phoneticPr fontId="3" type="noConversion"/>
  </si>
  <si>
    <t>薛瑞锋</t>
    <rPh sb="0" eb="1">
      <t>xue rui feng</t>
    </rPh>
    <rPh sb="2" eb="3">
      <t>feng</t>
    </rPh>
    <phoneticPr fontId="3" type="noConversion"/>
  </si>
  <si>
    <t>注册资本</t>
    <phoneticPr fontId="3" type="noConversion"/>
  </si>
  <si>
    <t>成立日期</t>
    <phoneticPr fontId="3" type="noConversion"/>
  </si>
  <si>
    <t>信业银行股份有限公司</t>
    <rPh sb="0" eb="1">
      <t>xin ye yin hang gu fen you xian gong si</t>
    </rPh>
    <phoneticPr fontId="3" type="noConversion"/>
  </si>
  <si>
    <t>固有资产</t>
    <phoneticPr fontId="3" type="noConversion"/>
  </si>
  <si>
    <t>注册地省份</t>
    <phoneticPr fontId="3" type="noConversion"/>
  </si>
  <si>
    <t>福建省</t>
    <rPh sb="0" eb="1">
      <t>fu jian sheng</t>
    </rPh>
    <phoneticPr fontId="3" type="noConversion"/>
  </si>
  <si>
    <t>澳大利亚国民银行</t>
    <rPh sb="0" eb="1">
      <t>ao da li ya guo min yin hang</t>
    </rPh>
    <phoneticPr fontId="3" type="noConversion"/>
  </si>
  <si>
    <t>信托资产</t>
    <phoneticPr fontId="3" type="noConversion"/>
  </si>
  <si>
    <t>注册地址</t>
    <phoneticPr fontId="3" type="noConversion"/>
  </si>
  <si>
    <t>福建省福州市鼓楼区五四路137号信和广场25-26层</t>
    <rPh sb="0" eb="1">
      <t>fu jian sheng fu zhou shi</t>
    </rPh>
    <phoneticPr fontId="3" type="noConversion"/>
  </si>
  <si>
    <t>福建省能源集团有限公司</t>
    <rPh sb="0" eb="1">
      <t>fu jian sheng neng yuan ji tuan you xian gong si</t>
    </rPh>
    <phoneticPr fontId="3" type="noConversion"/>
  </si>
  <si>
    <t>其中集合</t>
    <phoneticPr fontId="3" type="noConversion"/>
  </si>
  <si>
    <t>所属银监局</t>
    <phoneticPr fontId="3" type="noConversion"/>
  </si>
  <si>
    <t>福建</t>
    <rPh sb="0" eb="1">
      <t>fu jian</t>
    </rPh>
    <phoneticPr fontId="3" type="noConversion"/>
  </si>
  <si>
    <t>其中主动</t>
    <phoneticPr fontId="3" type="noConversion"/>
  </si>
  <si>
    <t>其中主动融资类</t>
    <phoneticPr fontId="3" type="noConversion"/>
  </si>
  <si>
    <t>信托资产运用</t>
    <phoneticPr fontId="3" type="noConversion"/>
  </si>
  <si>
    <t>2018年</t>
    <phoneticPr fontId="3" type="noConversion"/>
  </si>
  <si>
    <t>占比</t>
    <phoneticPr fontId="3" type="noConversion"/>
  </si>
  <si>
    <t>新增规模</t>
    <phoneticPr fontId="3" type="noConversion"/>
  </si>
  <si>
    <t>货币资金</t>
    <phoneticPr fontId="3" type="noConversion"/>
  </si>
  <si>
    <t>新增集合</t>
    <phoneticPr fontId="3" type="noConversion"/>
  </si>
  <si>
    <t>贷款</t>
    <phoneticPr fontId="3" type="noConversion"/>
  </si>
  <si>
    <t>新增主动</t>
    <phoneticPr fontId="3" type="noConversion"/>
  </si>
  <si>
    <t>交易性金融资产</t>
    <phoneticPr fontId="3" type="noConversion"/>
  </si>
  <si>
    <t>清算规模</t>
    <phoneticPr fontId="3" type="noConversion"/>
  </si>
  <si>
    <t>可供出售金融资产</t>
    <phoneticPr fontId="3" type="noConversion"/>
  </si>
  <si>
    <t>收入</t>
    <phoneticPr fontId="3" type="noConversion"/>
  </si>
  <si>
    <t>持有至到期投资</t>
    <phoneticPr fontId="3" type="noConversion"/>
  </si>
  <si>
    <t>净利润</t>
    <phoneticPr fontId="3" type="noConversion"/>
  </si>
  <si>
    <t>长期股权投资</t>
    <phoneticPr fontId="3" type="noConversion"/>
  </si>
  <si>
    <t>人均收入（万元）</t>
    <phoneticPr fontId="3" type="noConversion"/>
  </si>
  <si>
    <t>其他</t>
    <phoneticPr fontId="3" type="noConversion"/>
  </si>
  <si>
    <t>人均业务管理费（万元）</t>
    <phoneticPr fontId="3" type="noConversion"/>
  </si>
  <si>
    <t>合计</t>
    <phoneticPr fontId="3" type="noConversion"/>
  </si>
  <si>
    <t>人均净利润（万元）</t>
    <phoneticPr fontId="3" type="noConversion"/>
  </si>
  <si>
    <t>基础产业</t>
    <phoneticPr fontId="3" type="noConversion"/>
  </si>
  <si>
    <t>房地产</t>
    <phoneticPr fontId="3" type="noConversion"/>
  </si>
  <si>
    <t>职工人数</t>
    <phoneticPr fontId="3" type="noConversion"/>
  </si>
  <si>
    <t>2018年</t>
    <phoneticPr fontId="3" type="noConversion"/>
  </si>
  <si>
    <t>占比</t>
    <phoneticPr fontId="3" type="noConversion"/>
  </si>
  <si>
    <t>2017年</t>
    <phoneticPr fontId="3" type="noConversion"/>
  </si>
  <si>
    <t>2016年</t>
    <phoneticPr fontId="3" type="noConversion"/>
  </si>
  <si>
    <t>证券市场</t>
    <phoneticPr fontId="3" type="noConversion"/>
  </si>
  <si>
    <t>管理人员</t>
    <phoneticPr fontId="3" type="noConversion"/>
  </si>
  <si>
    <t>工商企业</t>
    <phoneticPr fontId="3" type="noConversion"/>
  </si>
  <si>
    <t>固有业务</t>
    <phoneticPr fontId="3" type="noConversion"/>
  </si>
  <si>
    <t>金融机构</t>
    <phoneticPr fontId="3" type="noConversion"/>
  </si>
  <si>
    <t>信托业务</t>
    <phoneticPr fontId="3" type="noConversion"/>
  </si>
  <si>
    <t>其他</t>
    <phoneticPr fontId="3" type="noConversion"/>
  </si>
  <si>
    <t>合计</t>
    <phoneticPr fontId="3" type="noConversion"/>
  </si>
  <si>
    <t>合计</t>
    <phoneticPr fontId="3" type="noConversion"/>
  </si>
  <si>
    <t>30以下</t>
    <phoneticPr fontId="3" type="noConversion"/>
  </si>
  <si>
    <t>信托资产</t>
    <phoneticPr fontId="3" type="noConversion"/>
  </si>
  <si>
    <t>2018年末</t>
    <phoneticPr fontId="3" type="noConversion"/>
  </si>
  <si>
    <t>占比</t>
    <phoneticPr fontId="3" type="noConversion"/>
  </si>
  <si>
    <t>2017年末</t>
    <phoneticPr fontId="3" type="noConversion"/>
  </si>
  <si>
    <t>2016年末</t>
    <phoneticPr fontId="3" type="noConversion"/>
  </si>
  <si>
    <t>30-39</t>
    <phoneticPr fontId="3" type="noConversion"/>
  </si>
  <si>
    <t>集合</t>
    <phoneticPr fontId="3" type="noConversion"/>
  </si>
  <si>
    <t>40以上</t>
    <phoneticPr fontId="3" type="noConversion"/>
  </si>
  <si>
    <t>单一</t>
    <phoneticPr fontId="3" type="noConversion"/>
  </si>
  <si>
    <t>财产权</t>
    <phoneticPr fontId="3" type="noConversion"/>
  </si>
  <si>
    <t>股东2018年</t>
    <phoneticPr fontId="3" type="noConversion"/>
  </si>
  <si>
    <t>持股比例</t>
    <phoneticPr fontId="3" type="noConversion"/>
  </si>
  <si>
    <t>纳入合并范围的子公司</t>
    <phoneticPr fontId="3" type="noConversion"/>
  </si>
  <si>
    <t>注册地</t>
    <phoneticPr fontId="3" type="noConversion"/>
  </si>
  <si>
    <t>注册资本万元</t>
    <phoneticPr fontId="3" type="noConversion"/>
  </si>
  <si>
    <t>业务性质</t>
    <phoneticPr fontId="3" type="noConversion"/>
  </si>
  <si>
    <t>主动管理型信托</t>
    <phoneticPr fontId="3" type="noConversion"/>
  </si>
  <si>
    <t>2018年末</t>
    <phoneticPr fontId="3" type="noConversion"/>
  </si>
  <si>
    <t>占比</t>
    <phoneticPr fontId="3" type="noConversion"/>
  </si>
  <si>
    <t>2017年末</t>
    <phoneticPr fontId="3" type="noConversion"/>
  </si>
  <si>
    <t>2016年末</t>
    <phoneticPr fontId="3" type="noConversion"/>
  </si>
  <si>
    <t>兴业银行股份有限公司</t>
    <rPh sb="0" eb="1">
      <t>xing ye yin hhang gu fen you xian gong si</t>
    </rPh>
    <phoneticPr fontId="3" type="noConversion"/>
  </si>
  <si>
    <t>兴业国信资产管理有限公司</t>
    <rPh sb="0" eb="1">
      <t>xing ye guo xin zi chan guan li you xian gong si</t>
    </rPh>
    <phoneticPr fontId="3" type="noConversion"/>
  </si>
  <si>
    <t>资管</t>
    <rPh sb="0" eb="1">
      <t>zi guan</t>
    </rPh>
    <phoneticPr fontId="3" type="noConversion"/>
  </si>
  <si>
    <t>证券类</t>
    <phoneticPr fontId="3" type="noConversion"/>
  </si>
  <si>
    <t>兴业期货有限公司</t>
    <rPh sb="0" eb="1">
      <t>xing ye</t>
    </rPh>
    <rPh sb="2" eb="3">
      <t>qi huo you xian gong si</t>
    </rPh>
    <phoneticPr fontId="3" type="noConversion"/>
  </si>
  <si>
    <t>期货</t>
    <rPh sb="0" eb="1">
      <t>qi huo</t>
    </rPh>
    <phoneticPr fontId="3" type="noConversion"/>
  </si>
  <si>
    <t>股权类</t>
    <phoneticPr fontId="3" type="noConversion"/>
  </si>
  <si>
    <t>福建省能源集团有限责任公司</t>
    <rPh sb="0" eb="1">
      <t>fu jian sheng neng yuan ji tuan</t>
    </rPh>
    <rPh sb="7" eb="8">
      <t>you xian ze ren gong si</t>
    </rPh>
    <phoneticPr fontId="3" type="noConversion"/>
  </si>
  <si>
    <t>融资类</t>
    <phoneticPr fontId="3" type="noConversion"/>
  </si>
  <si>
    <t>福建华投投资有限公司</t>
    <rPh sb="0" eb="1">
      <t>fu jian</t>
    </rPh>
    <rPh sb="2" eb="3">
      <t>hua</t>
    </rPh>
    <rPh sb="3" eb="4">
      <t>tou</t>
    </rPh>
    <rPh sb="4" eb="5">
      <t>tou zi you xian gong si</t>
    </rPh>
    <phoneticPr fontId="3" type="noConversion"/>
  </si>
  <si>
    <t>事务管理类</t>
    <phoneticPr fontId="3" type="noConversion"/>
  </si>
  <si>
    <t>福建省华兴集团有限责任公司</t>
    <rPh sb="0" eb="1">
      <t>fu jian sheng</t>
    </rPh>
    <rPh sb="3" eb="4">
      <t>hua xing</t>
    </rPh>
    <rPh sb="5" eb="6">
      <t>ji tuan</t>
    </rPh>
    <rPh sb="7" eb="8">
      <t>you xian ze ren gong si</t>
    </rPh>
    <phoneticPr fontId="3" type="noConversion"/>
  </si>
  <si>
    <t>合计</t>
    <phoneticPr fontId="3" type="noConversion"/>
  </si>
  <si>
    <t>南平市投资担保中心</t>
    <rPh sb="0" eb="1">
      <t>nan ping shi tou zi dan bao zhong xin</t>
    </rPh>
    <phoneticPr fontId="3" type="noConversion"/>
  </si>
  <si>
    <t>被动管理型信托</t>
    <phoneticPr fontId="3" type="noConversion"/>
  </si>
  <si>
    <t>证券类</t>
    <phoneticPr fontId="3" type="noConversion"/>
  </si>
  <si>
    <t>股权类</t>
    <phoneticPr fontId="3" type="noConversion"/>
  </si>
  <si>
    <t>其他</t>
    <phoneticPr fontId="3" type="noConversion"/>
  </si>
  <si>
    <t>融资类</t>
    <phoneticPr fontId="3" type="noConversion"/>
  </si>
  <si>
    <t>事务管理类</t>
    <phoneticPr fontId="3" type="noConversion"/>
  </si>
  <si>
    <t>合计</t>
    <phoneticPr fontId="3" type="noConversion"/>
  </si>
  <si>
    <t>本年清算信托</t>
    <phoneticPr fontId="3" type="noConversion"/>
  </si>
  <si>
    <t>2018年个数</t>
    <phoneticPr fontId="3" type="noConversion"/>
  </si>
  <si>
    <t>2018年金额</t>
    <phoneticPr fontId="3" type="noConversion"/>
  </si>
  <si>
    <t>2018年加权年化收益率</t>
    <phoneticPr fontId="3" type="noConversion"/>
  </si>
  <si>
    <t>2018加权信托报酬</t>
    <phoneticPr fontId="3" type="noConversion"/>
  </si>
  <si>
    <t>2017年个数</t>
  </si>
  <si>
    <t>2017年金额</t>
  </si>
  <si>
    <t>2017年加权年化收益率</t>
    <phoneticPr fontId="3" type="noConversion"/>
  </si>
  <si>
    <t>2017加权信托报酬</t>
    <phoneticPr fontId="3" type="noConversion"/>
  </si>
  <si>
    <t>集合</t>
    <phoneticPr fontId="3" type="noConversion"/>
  </si>
  <si>
    <t>单一</t>
    <phoneticPr fontId="3" type="noConversion"/>
  </si>
  <si>
    <t>财产权</t>
    <phoneticPr fontId="3" type="noConversion"/>
  </si>
  <si>
    <t>证券类-主动</t>
    <phoneticPr fontId="3" type="noConversion"/>
  </si>
  <si>
    <t>股权类-主动</t>
    <phoneticPr fontId="3" type="noConversion"/>
  </si>
  <si>
    <t>融资类-主动</t>
    <phoneticPr fontId="3" type="noConversion"/>
  </si>
  <si>
    <t>事务管理类-主动</t>
    <phoneticPr fontId="3" type="noConversion"/>
  </si>
  <si>
    <t>主动合计</t>
    <phoneticPr fontId="3" type="noConversion"/>
  </si>
  <si>
    <t>证券类-被动</t>
  </si>
  <si>
    <t>股权类-被动</t>
  </si>
  <si>
    <t>融资类-被动</t>
  </si>
  <si>
    <t>事务管理类-被动</t>
  </si>
  <si>
    <t>被动合计</t>
    <phoneticPr fontId="3" type="noConversion"/>
  </si>
  <si>
    <t>本年新增信托</t>
    <phoneticPr fontId="3" type="noConversion"/>
  </si>
  <si>
    <t>2018年个数</t>
    <phoneticPr fontId="3" type="noConversion"/>
  </si>
  <si>
    <t>2018年金额</t>
    <phoneticPr fontId="3" type="noConversion"/>
  </si>
  <si>
    <t>占比</t>
    <phoneticPr fontId="3" type="noConversion"/>
  </si>
  <si>
    <t>集合</t>
    <phoneticPr fontId="3" type="noConversion"/>
  </si>
  <si>
    <t>单一</t>
    <phoneticPr fontId="3" type="noConversion"/>
  </si>
  <si>
    <t>财产权</t>
    <phoneticPr fontId="3" type="noConversion"/>
  </si>
  <si>
    <t>新增合计</t>
    <phoneticPr fontId="3" type="noConversion"/>
  </si>
  <si>
    <t>主动管理</t>
    <phoneticPr fontId="3" type="noConversion"/>
  </si>
  <si>
    <t>被动管理</t>
    <phoneticPr fontId="3" type="noConversion"/>
  </si>
  <si>
    <t>公司收入结构</t>
    <phoneticPr fontId="3" type="noConversion"/>
  </si>
  <si>
    <t>2018年万元</t>
    <phoneticPr fontId="3" type="noConversion"/>
  </si>
  <si>
    <t>占比</t>
    <phoneticPr fontId="3" type="noConversion"/>
  </si>
  <si>
    <t>2017年万元</t>
    <phoneticPr fontId="3" type="noConversion"/>
  </si>
  <si>
    <t>2016年万元</t>
    <phoneticPr fontId="3" type="noConversion"/>
  </si>
  <si>
    <t>手续费及佣金</t>
    <phoneticPr fontId="3" type="noConversion"/>
  </si>
  <si>
    <t>利息收入</t>
    <phoneticPr fontId="3" type="noConversion"/>
  </si>
  <si>
    <t>投资收益</t>
    <phoneticPr fontId="3" type="noConversion"/>
  </si>
  <si>
    <t>其中：股权</t>
    <phoneticPr fontId="3" type="noConversion"/>
  </si>
  <si>
    <t>其中：证券</t>
    <phoneticPr fontId="3" type="noConversion"/>
  </si>
  <si>
    <t>其中：其他</t>
    <phoneticPr fontId="3" type="noConversion"/>
  </si>
  <si>
    <t>公允价值变动损益</t>
    <phoneticPr fontId="3" type="noConversion"/>
  </si>
  <si>
    <t>其他</t>
    <phoneticPr fontId="3" type="noConversion"/>
  </si>
  <si>
    <t>收入合计</t>
    <phoneticPr fontId="3" type="noConversion"/>
  </si>
  <si>
    <t>税金附加</t>
    <phoneticPr fontId="3" type="noConversion"/>
  </si>
  <si>
    <t>业务及管理费</t>
    <phoneticPr fontId="3" type="noConversion"/>
  </si>
  <si>
    <t>资产减值损失</t>
    <phoneticPr fontId="3" type="noConversion"/>
  </si>
  <si>
    <t>其他净成本或损失</t>
    <phoneticPr fontId="3" type="noConversion"/>
  </si>
  <si>
    <t>利润总额</t>
    <phoneticPr fontId="3" type="noConversion"/>
  </si>
  <si>
    <t>净利润</t>
    <phoneticPr fontId="3" type="noConversion"/>
  </si>
  <si>
    <t>建信信托</t>
  </si>
  <si>
    <t>中信信托</t>
  </si>
  <si>
    <t>兴业信托</t>
  </si>
  <si>
    <t>华润信托</t>
  </si>
  <si>
    <t>中融信托</t>
  </si>
  <si>
    <t>上海信托</t>
  </si>
  <si>
    <t>平安信托</t>
  </si>
  <si>
    <t>华宝信托</t>
  </si>
  <si>
    <t>华能信托</t>
  </si>
  <si>
    <t>交银信托</t>
  </si>
  <si>
    <t>外贸信托</t>
  </si>
  <si>
    <t>中海信托</t>
  </si>
  <si>
    <t>西藏信托</t>
  </si>
  <si>
    <t>江苏信托</t>
  </si>
  <si>
    <t>四川信托</t>
  </si>
  <si>
    <t>中航信托</t>
  </si>
  <si>
    <t>长安信托</t>
  </si>
  <si>
    <t>北方信托</t>
  </si>
  <si>
    <t>五矿信托</t>
  </si>
  <si>
    <t>山东信托</t>
  </si>
  <si>
    <t>安信信托</t>
  </si>
  <si>
    <t>英大信托</t>
  </si>
  <si>
    <t>中诚信托</t>
  </si>
  <si>
    <t>渤海信托</t>
  </si>
  <si>
    <t>华融信托</t>
  </si>
  <si>
    <t>云南信托</t>
  </si>
  <si>
    <t>北京信托</t>
  </si>
  <si>
    <t>粤财信托</t>
  </si>
  <si>
    <t>中铁信托</t>
  </si>
  <si>
    <t>中江信托</t>
  </si>
  <si>
    <t>陕西国投</t>
  </si>
  <si>
    <t>新时代信托</t>
  </si>
  <si>
    <t>华鑫信托</t>
  </si>
  <si>
    <t>百瑞信托</t>
  </si>
  <si>
    <t>重庆信托</t>
  </si>
  <si>
    <t>陆家嘴信托</t>
  </si>
  <si>
    <t>光大信托</t>
  </si>
  <si>
    <t>天津信托</t>
  </si>
  <si>
    <t>中原信托</t>
  </si>
  <si>
    <t>国民信托</t>
  </si>
  <si>
    <t>新华信托</t>
  </si>
  <si>
    <t>金谷信托</t>
  </si>
  <si>
    <t>国投信托</t>
  </si>
  <si>
    <t>厦门信托</t>
  </si>
  <si>
    <t>中粮信托</t>
  </si>
  <si>
    <t>国元信托</t>
  </si>
  <si>
    <t>民生信托</t>
  </si>
  <si>
    <t>昆仑信托</t>
  </si>
  <si>
    <t>方正信托</t>
  </si>
  <si>
    <t>西部信托</t>
  </si>
  <si>
    <t>中建投信托</t>
  </si>
  <si>
    <t>万向信托</t>
  </si>
  <si>
    <t>爱建信托</t>
  </si>
  <si>
    <t>华信信托</t>
  </si>
  <si>
    <t>苏州信托</t>
  </si>
  <si>
    <t>中泰信托</t>
  </si>
  <si>
    <t>紫金信托</t>
  </si>
  <si>
    <t>大业信托</t>
  </si>
  <si>
    <t>湖南信托</t>
  </si>
  <si>
    <t>东莞信托</t>
  </si>
  <si>
    <t>国联信托</t>
  </si>
  <si>
    <t>吉林信托</t>
  </si>
  <si>
    <t xml:space="preserve">吉林省信托有限责任公司  </t>
    <phoneticPr fontId="3" type="noConversion"/>
  </si>
  <si>
    <t>政府</t>
    <phoneticPr fontId="3" type="noConversion"/>
  </si>
  <si>
    <t>吉林省财政厅</t>
    <phoneticPr fontId="3" type="noConversion"/>
  </si>
  <si>
    <t>长春</t>
    <phoneticPr fontId="3" type="noConversion"/>
  </si>
  <si>
    <t>杭州信托</t>
  </si>
  <si>
    <t>华澳信托</t>
  </si>
  <si>
    <t>山西信托</t>
  </si>
  <si>
    <t>浙金信托</t>
  </si>
  <si>
    <t>长城信托</t>
  </si>
  <si>
    <t>华宸信托</t>
  </si>
  <si>
    <t>信托公司</t>
    <phoneticPr fontId="3" type="noConversion"/>
  </si>
  <si>
    <t>全称</t>
    <phoneticPr fontId="3" type="noConversion"/>
  </si>
  <si>
    <t>控股股东类型</t>
    <phoneticPr fontId="3" type="noConversion"/>
  </si>
  <si>
    <t>股东构成</t>
    <phoneticPr fontId="3" type="noConversion"/>
  </si>
  <si>
    <t>所在地</t>
    <phoneticPr fontId="3" type="noConversion"/>
  </si>
  <si>
    <t>注册资本亿元</t>
    <phoneticPr fontId="3" type="noConversion"/>
  </si>
  <si>
    <t>总资产亿元</t>
    <phoneticPr fontId="3" type="noConversion"/>
  </si>
  <si>
    <t>净资产亿元</t>
    <phoneticPr fontId="3" type="noConversion"/>
  </si>
  <si>
    <t>信托资产亿元</t>
    <phoneticPr fontId="3" type="noConversion"/>
  </si>
  <si>
    <t>总收入亿元</t>
    <phoneticPr fontId="3" type="noConversion"/>
  </si>
  <si>
    <t>净利润亿元</t>
    <phoneticPr fontId="3" type="noConversion"/>
  </si>
  <si>
    <t>人均净利润万元</t>
    <phoneticPr fontId="3" type="noConversion"/>
  </si>
  <si>
    <t>人数</t>
    <phoneticPr fontId="3" type="noConversion"/>
  </si>
  <si>
    <t>中信信托有限责任公司</t>
    <phoneticPr fontId="3" type="noConversion"/>
  </si>
  <si>
    <t>央企</t>
    <phoneticPr fontId="3" type="noConversion"/>
  </si>
  <si>
    <t>中国中信有限公司和中信兴业投资集团有限公司</t>
    <phoneticPr fontId="3" type="noConversion"/>
  </si>
  <si>
    <t>北京</t>
    <phoneticPr fontId="3" type="noConversion"/>
  </si>
  <si>
    <t>华润深国投信托有限公司</t>
    <phoneticPr fontId="3" type="noConversion"/>
  </si>
  <si>
    <t>华润股份有限公司成为公司控股股东</t>
    <phoneticPr fontId="3" type="noConversion"/>
  </si>
  <si>
    <t>深圳</t>
    <phoneticPr fontId="3" type="noConversion"/>
  </si>
  <si>
    <t>华宝信托有限责任公司</t>
    <phoneticPr fontId="3" type="noConversion"/>
  </si>
  <si>
    <t>宝钢集团有限公司持股98%，浙江省舟山市财政局持股2%</t>
    <phoneticPr fontId="3" type="noConversion"/>
  </si>
  <si>
    <t>上海</t>
    <phoneticPr fontId="3" type="noConversion"/>
  </si>
  <si>
    <t xml:space="preserve">华能贵诚信托有限公司 </t>
    <phoneticPr fontId="3" type="noConversion"/>
  </si>
  <si>
    <t>中国华能集团公司下属华能资本服务公司控股、贵州省多家省属大型国有企业参股</t>
    <phoneticPr fontId="3" type="noConversion"/>
  </si>
  <si>
    <t>贵阳</t>
    <phoneticPr fontId="3" type="noConversion"/>
  </si>
  <si>
    <t>中国对外经济贸易信托有限公司</t>
    <phoneticPr fontId="3" type="noConversion"/>
  </si>
  <si>
    <t>中国中化集团公司全资控股</t>
    <phoneticPr fontId="3" type="noConversion"/>
  </si>
  <si>
    <t>中海信托股份有限公司</t>
    <phoneticPr fontId="3" type="noConversion"/>
  </si>
  <si>
    <t>中国海洋石油总公司和中国中信股份有限公司各占95%和5%</t>
    <phoneticPr fontId="3" type="noConversion"/>
  </si>
  <si>
    <t xml:space="preserve">西藏信托有限公司 </t>
    <phoneticPr fontId="3" type="noConversion"/>
  </si>
  <si>
    <t>西藏自治区财政厅</t>
    <phoneticPr fontId="3" type="noConversion"/>
  </si>
  <si>
    <t xml:space="preserve">中航信托股份有限公司 </t>
    <phoneticPr fontId="3" type="noConversion"/>
  </si>
  <si>
    <t>中国航空工业集团公司、中国航空技术深圳有限公司、（新加坡）华侨银行有限公司等5家机构共同发起设立</t>
    <phoneticPr fontId="3" type="noConversion"/>
  </si>
  <si>
    <t>南昌</t>
    <phoneticPr fontId="3" type="noConversion"/>
  </si>
  <si>
    <t xml:space="preserve">长安国际信托股份有限公司 </t>
    <phoneticPr fontId="3" type="noConversion"/>
  </si>
  <si>
    <t>西安投资控股有限公司等7家</t>
    <phoneticPr fontId="3" type="noConversion"/>
  </si>
  <si>
    <t>西安</t>
    <phoneticPr fontId="3" type="noConversion"/>
  </si>
  <si>
    <t>渤海国际信托有限公司</t>
    <phoneticPr fontId="3" type="noConversion"/>
  </si>
  <si>
    <t>大型民企</t>
    <phoneticPr fontId="3" type="noConversion"/>
  </si>
  <si>
    <t>海航集团</t>
    <phoneticPr fontId="3" type="noConversion"/>
  </si>
  <si>
    <t>石家庄</t>
    <phoneticPr fontId="3" type="noConversion"/>
  </si>
  <si>
    <t xml:space="preserve">云南国际信托有限公司 </t>
    <phoneticPr fontId="3" type="noConversion"/>
  </si>
  <si>
    <t>云南省财政厅25%、涌金实业（集团）有限公司24.5%、上海纳米创投23%、北京知金科技17.5%</t>
    <phoneticPr fontId="3" type="noConversion"/>
  </si>
  <si>
    <t>昆明</t>
    <phoneticPr fontId="3" type="noConversion"/>
  </si>
  <si>
    <t>北京国际信托有限公司</t>
    <phoneticPr fontId="3" type="noConversion"/>
  </si>
  <si>
    <t>北京市国有资产经营有限责任公司34.30%、航天科技财务有限责任公司15.32%、威益投资有限公司15.30%、中国石油化工股份有限公司14.29%等</t>
    <phoneticPr fontId="3" type="noConversion"/>
  </si>
  <si>
    <t xml:space="preserve">中铁信托有限责任公司 </t>
    <phoneticPr fontId="3" type="noConversion"/>
  </si>
  <si>
    <t>中国中铁股份有限公司控股股东</t>
    <phoneticPr fontId="3" type="noConversion"/>
  </si>
  <si>
    <t>成都</t>
    <phoneticPr fontId="3" type="noConversion"/>
  </si>
  <si>
    <t xml:space="preserve">中江国际信托股份有限公司  </t>
    <phoneticPr fontId="3" type="noConversion"/>
  </si>
  <si>
    <t>江西省国际信托投资公司、江西省发展信托投资股份有限公司、江西赣州地区信托投资公司</t>
    <phoneticPr fontId="3" type="noConversion"/>
  </si>
  <si>
    <t xml:space="preserve">华鑫国际信托有限公司 </t>
    <phoneticPr fontId="3" type="noConversion"/>
  </si>
  <si>
    <t>中国华电集团公司控股股东</t>
    <phoneticPr fontId="3" type="noConversion"/>
  </si>
  <si>
    <t xml:space="preserve">百瑞信托有限责任公司 </t>
    <phoneticPr fontId="3" type="noConversion"/>
  </si>
  <si>
    <t>国家电力投资集团公司、郑州市政府和摩根大通</t>
    <phoneticPr fontId="3" type="noConversion"/>
  </si>
  <si>
    <t>郑州</t>
    <phoneticPr fontId="3" type="noConversion"/>
  </si>
  <si>
    <t xml:space="preserve">国投泰康信托有限公司 </t>
    <phoneticPr fontId="3" type="noConversion"/>
  </si>
  <si>
    <t>国投资本控股有限公司、泰康人寿保险股份有限公司、江苏悦达资产管理有限公司、国投高科技投资有限公司和泰康资产管理有限责任公司，分别持有公司52.5%、32.98%、10%、2.5%、2.02%的股份</t>
    <phoneticPr fontId="3" type="noConversion"/>
  </si>
  <si>
    <t>中粮信托有限责任公司</t>
    <phoneticPr fontId="3" type="noConversion"/>
  </si>
  <si>
    <t>中粮集团有限公司持股72.009%，蒙特利尔银行持股19.99%，中粮财务有限责任公司持股4.0005%，中粮粮油有限公司持股4.0005%。</t>
    <phoneticPr fontId="3" type="noConversion"/>
  </si>
  <si>
    <t>昆仑信托有限责任公司</t>
    <phoneticPr fontId="3" type="noConversion"/>
  </si>
  <si>
    <t>中国石油天然气集团公司的全资子公司中油资产管理有限公司持股82.18%</t>
    <phoneticPr fontId="3" type="noConversion"/>
  </si>
  <si>
    <t>宁波</t>
    <phoneticPr fontId="3" type="noConversion"/>
  </si>
  <si>
    <t>中建投信托有限责任公司</t>
    <phoneticPr fontId="3" type="noConversion"/>
  </si>
  <si>
    <t>中国建银投资有限责任公司、建投控股有限责任公司</t>
    <phoneticPr fontId="3" type="noConversion"/>
  </si>
  <si>
    <t>杭州</t>
    <phoneticPr fontId="3" type="noConversion"/>
  </si>
  <si>
    <t>公司组织结构图</t>
    <rPh sb="0" eb="1">
      <t>gong si zu zhi jie gou tu</t>
    </rPh>
    <phoneticPr fontId="3" type="noConversion"/>
  </si>
  <si>
    <t>其他类</t>
    <rPh sb="0" eb="1">
      <t>qi ta lei</t>
    </rPh>
    <phoneticPr fontId="3" type="noConversion"/>
  </si>
  <si>
    <t>其他类-主动</t>
    <rPh sb="0" eb="1">
      <t>qi ta lei</t>
    </rPh>
    <rPh sb="4" eb="5">
      <t>zhu dong</t>
    </rPh>
    <phoneticPr fontId="3" type="noConversion"/>
  </si>
  <si>
    <t>其他类-被动</t>
    <rPh sb="0" eb="1">
      <t>qi ta lei</t>
    </rPh>
    <rPh sb="4" eb="5">
      <t>bei dong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</si>
</sst>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 * #,##0_ ;_ * \-#,##0_ ;_ * &quot;-&quot;??_ ;_ @_ "/>
  </numFmts>
  <fonts count="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2"/>
      <color theme="1"/>
      <name val="DengXian (正文)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76" fontId="2" fillId="0" borderId="0" xfId="1" applyFont="1" applyFill="1" applyAlignment="1">
      <alignment vertical="center"/>
    </xf>
    <xf numFmtId="176" fontId="2" fillId="0" borderId="1" xfId="1" applyFont="1" applyFill="1" applyBorder="1" applyAlignment="1">
      <alignment vertical="center"/>
    </xf>
    <xf numFmtId="57" fontId="2" fillId="0" borderId="0" xfId="1" applyNumberFormat="1" applyFont="1" applyFill="1" applyAlignment="1">
      <alignment vertical="center"/>
    </xf>
    <xf numFmtId="10" fontId="2" fillId="0" borderId="0" xfId="1" applyNumberFormat="1" applyFont="1" applyFill="1" applyAlignment="1">
      <alignment vertical="center"/>
    </xf>
    <xf numFmtId="177" fontId="2" fillId="0" borderId="0" xfId="1" applyNumberFormat="1" applyFont="1" applyFill="1" applyAlignment="1">
      <alignment vertical="center"/>
    </xf>
    <xf numFmtId="176" fontId="2" fillId="2" borderId="1" xfId="1" applyFont="1" applyFill="1" applyBorder="1" applyAlignment="1">
      <alignment vertical="center"/>
    </xf>
    <xf numFmtId="10" fontId="2" fillId="2" borderId="1" xfId="2" applyNumberFormat="1" applyFont="1" applyFill="1" applyBorder="1" applyAlignment="1">
      <alignment vertical="center"/>
    </xf>
    <xf numFmtId="10" fontId="2" fillId="0" borderId="0" xfId="2" applyNumberFormat="1" applyFont="1" applyFill="1" applyAlignment="1">
      <alignment vertical="center"/>
    </xf>
    <xf numFmtId="177" fontId="2" fillId="2" borderId="1" xfId="1" applyNumberFormat="1" applyFont="1" applyFill="1" applyBorder="1" applyAlignment="1">
      <alignment vertical="center"/>
    </xf>
    <xf numFmtId="177" fontId="2" fillId="0" borderId="1" xfId="1" applyNumberFormat="1" applyFont="1" applyFill="1" applyBorder="1" applyAlignment="1">
      <alignment vertical="center"/>
    </xf>
    <xf numFmtId="10" fontId="2" fillId="0" borderId="1" xfId="2" applyNumberFormat="1" applyFont="1" applyFill="1" applyBorder="1" applyAlignment="1">
      <alignment vertical="center"/>
    </xf>
    <xf numFmtId="9" fontId="2" fillId="0" borderId="0" xfId="2" applyFont="1" applyFill="1" applyAlignment="1">
      <alignment vertical="center"/>
    </xf>
    <xf numFmtId="10" fontId="2" fillId="0" borderId="1" xfId="1" applyNumberFormat="1" applyFont="1" applyFill="1" applyBorder="1" applyAlignment="1">
      <alignment vertical="center"/>
    </xf>
    <xf numFmtId="176" fontId="2" fillId="0" borderId="0" xfId="1" applyFont="1" applyAlignment="1">
      <alignment vertical="center"/>
    </xf>
    <xf numFmtId="177" fontId="2" fillId="0" borderId="0" xfId="1" applyNumberFormat="1" applyFont="1" applyAlignment="1">
      <alignment vertical="center"/>
    </xf>
    <xf numFmtId="176" fontId="2" fillId="3" borderId="0" xfId="1" applyFont="1" applyFill="1" applyAlignment="1">
      <alignment vertical="center"/>
    </xf>
    <xf numFmtId="57" fontId="2" fillId="3" borderId="0" xfId="1" applyNumberFormat="1" applyFont="1" applyFill="1" applyAlignment="1">
      <alignment vertical="center"/>
    </xf>
    <xf numFmtId="10" fontId="2" fillId="3" borderId="0" xfId="1" applyNumberFormat="1" applyFont="1" applyFill="1" applyAlignment="1">
      <alignment vertical="center"/>
    </xf>
    <xf numFmtId="176" fontId="2" fillId="3" borderId="1" xfId="1" applyFont="1" applyFill="1" applyBorder="1" applyAlignment="1">
      <alignment vertical="center"/>
    </xf>
    <xf numFmtId="177" fontId="2" fillId="3" borderId="1" xfId="1" applyNumberFormat="1" applyFont="1" applyFill="1" applyBorder="1" applyAlignment="1">
      <alignment vertical="center"/>
    </xf>
    <xf numFmtId="10" fontId="2" fillId="3" borderId="1" xfId="2" applyNumberFormat="1" applyFont="1" applyFill="1" applyBorder="1" applyAlignment="1">
      <alignment vertical="center"/>
    </xf>
    <xf numFmtId="176" fontId="4" fillId="3" borderId="0" xfId="1" applyFont="1" applyFill="1" applyAlignment="1">
      <alignment vertical="center"/>
    </xf>
    <xf numFmtId="9" fontId="2" fillId="3" borderId="1" xfId="2" applyFont="1" applyFill="1" applyBorder="1" applyAlignment="1">
      <alignment vertical="center"/>
    </xf>
    <xf numFmtId="176" fontId="2" fillId="0" borderId="0" xfId="1" applyFont="1" applyFill="1" applyBorder="1" applyAlignment="1">
      <alignment vertical="center"/>
    </xf>
    <xf numFmtId="10" fontId="2" fillId="0" borderId="0" xfId="1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1498600</xdr:colOff>
      <xdr:row>57</xdr:row>
      <xdr:rowOff>63500</xdr:rowOff>
    </xdr:from>
    <xdr:to>
      <xdr:col>15</xdr:col>
      <xdr:colOff>533400</xdr:colOff>
      <xdr:row>86</xdr:row>
      <xdr:rowOff>88900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474200"/>
          <a:ext cx="59817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D44" sqref="D44"/>
    </sheetView>
  </sheetViews>
  <sheetFormatPr defaultColWidth="8.875" defaultRowHeight="12"/>
  <cols>
    <col min="1" max="1" width="11.625" style="14" bestFit="1" customWidth="1"/>
    <col min="2" max="2" width="11.625" style="14" customWidth="1"/>
    <col min="3" max="3" width="9" style="14" customWidth="1"/>
    <col min="4" max="4" width="13" style="14" customWidth="1"/>
    <col min="5" max="5" width="7.375" style="14" customWidth="1"/>
    <col min="6" max="6" width="15.375" style="14" bestFit="1" customWidth="1"/>
    <col min="7" max="8" width="13.5" style="14" bestFit="1" customWidth="1"/>
    <col min="9" max="9" width="15.375" style="14" bestFit="1" customWidth="1"/>
    <col min="10" max="11" width="13.5" style="14" bestFit="1" customWidth="1"/>
    <col min="12" max="12" width="17.125" style="14" bestFit="1" customWidth="1"/>
    <col min="13" max="13" width="8.5" style="15" bestFit="1" customWidth="1"/>
    <col min="14" max="16384" width="8.875" style="14"/>
  </cols>
  <sheetData>
    <row r="1" spans="1:13">
      <c r="A1" s="14" t="s">
        <v>236</v>
      </c>
      <c r="B1" s="14" t="s">
        <v>237</v>
      </c>
      <c r="C1" s="14" t="s">
        <v>238</v>
      </c>
      <c r="D1" s="14" t="s">
        <v>239</v>
      </c>
      <c r="E1" s="14" t="s">
        <v>240</v>
      </c>
      <c r="F1" s="14" t="s">
        <v>241</v>
      </c>
      <c r="G1" s="14" t="s">
        <v>242</v>
      </c>
      <c r="H1" s="14" t="s">
        <v>243</v>
      </c>
      <c r="I1" s="14" t="s">
        <v>244</v>
      </c>
      <c r="J1" s="14" t="s">
        <v>245</v>
      </c>
      <c r="K1" s="14" t="s">
        <v>246</v>
      </c>
      <c r="L1" s="14" t="s">
        <v>247</v>
      </c>
      <c r="M1" s="15" t="s">
        <v>248</v>
      </c>
    </row>
    <row r="2" spans="1:13">
      <c r="A2" s="14" t="s">
        <v>164</v>
      </c>
      <c r="F2" s="14">
        <v>15.27</v>
      </c>
      <c r="G2" s="14">
        <v>87.379230000000007</v>
      </c>
      <c r="H2" s="14">
        <v>83.085059999999999</v>
      </c>
      <c r="I2" s="14">
        <v>10968.4</v>
      </c>
      <c r="J2" s="14">
        <v>19.755229999999997</v>
      </c>
      <c r="K2" s="14">
        <v>11.451219999999999</v>
      </c>
      <c r="L2" s="14">
        <v>468.35</v>
      </c>
      <c r="M2" s="15">
        <v>245</v>
      </c>
    </row>
    <row r="3" spans="1:13">
      <c r="A3" s="14" t="s">
        <v>165</v>
      </c>
      <c r="B3" s="14" t="s">
        <v>249</v>
      </c>
      <c r="C3" s="14" t="s">
        <v>250</v>
      </c>
      <c r="D3" s="14" t="s">
        <v>251</v>
      </c>
      <c r="E3" s="14" t="s">
        <v>252</v>
      </c>
      <c r="F3" s="14">
        <v>100</v>
      </c>
      <c r="G3" s="14">
        <v>223.13749999999999</v>
      </c>
      <c r="H3" s="14">
        <v>179.5223</v>
      </c>
      <c r="I3" s="14">
        <v>10228.15</v>
      </c>
      <c r="J3" s="14">
        <v>101.93640000000001</v>
      </c>
      <c r="K3" s="14">
        <v>31.503399999999999</v>
      </c>
      <c r="L3" s="14">
        <v>587.75</v>
      </c>
      <c r="M3" s="15">
        <v>536</v>
      </c>
    </row>
    <row r="4" spans="1:13">
      <c r="A4" s="14" t="s">
        <v>166</v>
      </c>
      <c r="F4" s="14">
        <v>50</v>
      </c>
      <c r="G4" s="14">
        <v>130.03450000000001</v>
      </c>
      <c r="H4" s="14">
        <v>122.51300000000001</v>
      </c>
      <c r="I4" s="14">
        <v>9220.1669999999995</v>
      </c>
      <c r="J4" s="14">
        <v>27.270329999999998</v>
      </c>
      <c r="K4" s="14">
        <v>15.03379</v>
      </c>
      <c r="L4" s="14">
        <v>295.36</v>
      </c>
      <c r="M4" s="15">
        <v>509</v>
      </c>
    </row>
    <row r="5" spans="1:13">
      <c r="A5" s="14" t="s">
        <v>167</v>
      </c>
      <c r="B5" s="14" t="s">
        <v>253</v>
      </c>
      <c r="C5" s="14" t="s">
        <v>250</v>
      </c>
      <c r="D5" s="14" t="s">
        <v>254</v>
      </c>
      <c r="E5" s="14" t="s">
        <v>255</v>
      </c>
      <c r="F5" s="14">
        <v>26.3</v>
      </c>
      <c r="G5" s="14">
        <v>189.04570000000001</v>
      </c>
      <c r="H5" s="14">
        <v>168.3537</v>
      </c>
      <c r="I5" s="14">
        <v>7360.9110000000001</v>
      </c>
      <c r="J5" s="14">
        <v>54.752839999999999</v>
      </c>
      <c r="K5" s="14">
        <v>31.304920000000003</v>
      </c>
      <c r="L5" s="14">
        <v>1038.31</v>
      </c>
      <c r="M5" s="15">
        <v>301</v>
      </c>
    </row>
    <row r="6" spans="1:13">
      <c r="A6" s="14" t="s">
        <v>168</v>
      </c>
      <c r="F6" s="14">
        <v>60</v>
      </c>
      <c r="G6" s="14">
        <v>166.2166</v>
      </c>
      <c r="H6" s="14">
        <v>113.1905</v>
      </c>
      <c r="I6" s="14">
        <v>6699.1859999999997</v>
      </c>
      <c r="J6" s="14">
        <v>59.766950000000001</v>
      </c>
      <c r="K6" s="14">
        <v>24.17118</v>
      </c>
      <c r="L6" s="14">
        <v>143.16</v>
      </c>
      <c r="M6" s="15">
        <v>1688</v>
      </c>
    </row>
    <row r="7" spans="1:13">
      <c r="A7" s="14" t="s">
        <v>169</v>
      </c>
      <c r="F7" s="14">
        <v>24.5</v>
      </c>
      <c r="G7" s="14">
        <v>75.894459999999995</v>
      </c>
      <c r="H7" s="14">
        <v>67.480339999999998</v>
      </c>
      <c r="I7" s="14">
        <v>6085.8320000000003</v>
      </c>
      <c r="J7" s="14">
        <v>25.4343</v>
      </c>
      <c r="K7" s="14">
        <v>15.677529999999999</v>
      </c>
      <c r="L7" s="14">
        <v>514.86</v>
      </c>
      <c r="M7" s="15">
        <v>305</v>
      </c>
    </row>
    <row r="8" spans="1:13">
      <c r="A8" s="14" t="s">
        <v>170</v>
      </c>
      <c r="F8" s="14">
        <v>120</v>
      </c>
      <c r="G8" s="14">
        <v>292.52760000000001</v>
      </c>
      <c r="H8" s="14">
        <v>227.7467</v>
      </c>
      <c r="I8" s="14">
        <v>5584.3459999999995</v>
      </c>
      <c r="J8" s="14">
        <v>62.874380000000002</v>
      </c>
      <c r="K8" s="14">
        <v>31.094140000000003</v>
      </c>
      <c r="L8" s="14">
        <v>286.19</v>
      </c>
      <c r="M8" s="15">
        <v>1086</v>
      </c>
    </row>
    <row r="9" spans="1:13">
      <c r="A9" s="14" t="s">
        <v>171</v>
      </c>
      <c r="B9" s="14" t="s">
        <v>256</v>
      </c>
      <c r="C9" s="14" t="s">
        <v>250</v>
      </c>
      <c r="D9" s="14" t="s">
        <v>257</v>
      </c>
      <c r="E9" s="14" t="s">
        <v>258</v>
      </c>
      <c r="F9" s="14">
        <v>37.44</v>
      </c>
      <c r="G9" s="14">
        <v>65.503150000000005</v>
      </c>
      <c r="H9" s="14">
        <v>57.10566</v>
      </c>
      <c r="I9" s="14">
        <v>5575.2380000000003</v>
      </c>
      <c r="J9" s="14">
        <v>13.051</v>
      </c>
      <c r="K9" s="14">
        <v>2.9374860000000003</v>
      </c>
      <c r="L9" s="14">
        <v>245.37</v>
      </c>
      <c r="M9" s="15">
        <v>120</v>
      </c>
    </row>
    <row r="10" spans="1:13">
      <c r="A10" s="14" t="s">
        <v>172</v>
      </c>
      <c r="B10" s="14" t="s">
        <v>259</v>
      </c>
      <c r="C10" s="14" t="s">
        <v>250</v>
      </c>
      <c r="D10" s="14" t="s">
        <v>260</v>
      </c>
      <c r="E10" s="14" t="s">
        <v>261</v>
      </c>
      <c r="F10" s="14">
        <v>30</v>
      </c>
      <c r="G10" s="14">
        <v>104.5224</v>
      </c>
      <c r="H10" s="14">
        <v>72.7761</v>
      </c>
      <c r="I10" s="14">
        <v>5278.4660000000003</v>
      </c>
      <c r="J10" s="14">
        <v>26.767309999999998</v>
      </c>
      <c r="K10" s="14">
        <v>15.07877</v>
      </c>
      <c r="L10" s="14">
        <v>541.91</v>
      </c>
      <c r="M10" s="15">
        <v>278</v>
      </c>
    </row>
    <row r="11" spans="1:13">
      <c r="A11" s="14" t="s">
        <v>173</v>
      </c>
      <c r="F11" s="14">
        <v>37.65</v>
      </c>
      <c r="G11" s="14">
        <v>65.726839999999996</v>
      </c>
      <c r="H11" s="14">
        <v>62.825480000000006</v>
      </c>
      <c r="I11" s="14">
        <v>4951.6329999999998</v>
      </c>
      <c r="J11" s="14">
        <v>12.80935</v>
      </c>
      <c r="K11" s="14">
        <v>7.0833869999999992</v>
      </c>
      <c r="L11" s="14">
        <v>388.13</v>
      </c>
      <c r="M11" s="15">
        <v>183</v>
      </c>
    </row>
    <row r="12" spans="1:13">
      <c r="A12" s="14" t="s">
        <v>174</v>
      </c>
      <c r="B12" s="14" t="s">
        <v>262</v>
      </c>
      <c r="C12" s="14" t="s">
        <v>250</v>
      </c>
      <c r="D12" s="14" t="s">
        <v>263</v>
      </c>
      <c r="E12" s="14" t="s">
        <v>252</v>
      </c>
      <c r="F12" s="14">
        <v>22</v>
      </c>
      <c r="G12" s="14">
        <v>75.906450000000007</v>
      </c>
      <c r="H12" s="14">
        <v>74.33896</v>
      </c>
      <c r="I12" s="14">
        <v>4558.8999999999996</v>
      </c>
      <c r="J12" s="14">
        <v>24.741489999999999</v>
      </c>
      <c r="K12" s="14">
        <v>12.040039999999999</v>
      </c>
      <c r="L12" s="14">
        <v>465.55</v>
      </c>
      <c r="M12" s="15">
        <v>259</v>
      </c>
    </row>
    <row r="13" spans="1:13">
      <c r="A13" s="14" t="s">
        <v>175</v>
      </c>
      <c r="B13" s="14" t="s">
        <v>264</v>
      </c>
      <c r="C13" s="14" t="s">
        <v>250</v>
      </c>
      <c r="D13" s="14" t="s">
        <v>265</v>
      </c>
      <c r="E13" s="14" t="s">
        <v>258</v>
      </c>
      <c r="F13" s="14">
        <v>25</v>
      </c>
      <c r="G13" s="14">
        <v>54.279519999999998</v>
      </c>
      <c r="H13" s="14">
        <v>42.421770000000002</v>
      </c>
      <c r="I13" s="14">
        <v>4116.9279999999999</v>
      </c>
      <c r="J13" s="14">
        <v>15.901010000000001</v>
      </c>
      <c r="K13" s="14">
        <v>10.99052</v>
      </c>
      <c r="L13" s="14">
        <v>820.19</v>
      </c>
      <c r="M13" s="15">
        <v>134</v>
      </c>
    </row>
    <row r="14" spans="1:13">
      <c r="A14" s="14" t="s">
        <v>176</v>
      </c>
      <c r="B14" s="14" t="s">
        <v>266</v>
      </c>
      <c r="C14" s="14" t="s">
        <v>227</v>
      </c>
      <c r="D14" s="14" t="s">
        <v>267</v>
      </c>
      <c r="E14" s="14" t="s">
        <v>252</v>
      </c>
      <c r="F14" s="14">
        <v>5</v>
      </c>
      <c r="G14" s="14">
        <v>21.896739999999998</v>
      </c>
      <c r="H14" s="14">
        <v>16.12491</v>
      </c>
      <c r="I14" s="14">
        <v>3566.402</v>
      </c>
      <c r="J14" s="14">
        <v>7.1643570000000008</v>
      </c>
      <c r="K14" s="14">
        <v>3.5501800000000001</v>
      </c>
      <c r="L14" s="14">
        <v>645.49</v>
      </c>
      <c r="M14" s="15">
        <v>55</v>
      </c>
    </row>
    <row r="15" spans="1:13">
      <c r="A15" s="14" t="s">
        <v>177</v>
      </c>
      <c r="F15" s="14">
        <v>26.84</v>
      </c>
      <c r="G15" s="14">
        <v>91.017539999999997</v>
      </c>
      <c r="H15" s="14">
        <v>87.522630000000007</v>
      </c>
      <c r="I15" s="14">
        <v>3479.91</v>
      </c>
      <c r="J15" s="14">
        <v>16.396660000000001</v>
      </c>
      <c r="K15" s="14">
        <v>13.400179999999999</v>
      </c>
      <c r="L15" s="14">
        <v>1685.56</v>
      </c>
      <c r="M15" s="15">
        <v>79</v>
      </c>
    </row>
    <row r="16" spans="1:13">
      <c r="A16" s="14" t="s">
        <v>178</v>
      </c>
      <c r="F16" s="14">
        <v>25</v>
      </c>
      <c r="G16" s="14">
        <v>51.066790000000005</v>
      </c>
      <c r="H16" s="14">
        <v>47.105140000000006</v>
      </c>
      <c r="I16" s="14">
        <v>3379.8249999999998</v>
      </c>
      <c r="J16" s="14">
        <v>26.06213</v>
      </c>
      <c r="K16" s="14">
        <v>11.23442</v>
      </c>
      <c r="L16" s="14">
        <v>144.22</v>
      </c>
      <c r="M16" s="15">
        <v>779</v>
      </c>
    </row>
    <row r="17" spans="1:13">
      <c r="A17" s="14" t="s">
        <v>179</v>
      </c>
      <c r="B17" s="14" t="s">
        <v>268</v>
      </c>
      <c r="C17" s="14" t="s">
        <v>250</v>
      </c>
      <c r="D17" s="14" t="s">
        <v>269</v>
      </c>
      <c r="E17" s="14" t="s">
        <v>270</v>
      </c>
      <c r="F17" s="14">
        <v>16.86</v>
      </c>
      <c r="G17" s="14">
        <v>86.09393</v>
      </c>
      <c r="H17" s="14">
        <v>52.0002</v>
      </c>
      <c r="I17" s="14">
        <v>3326.9450000000002</v>
      </c>
      <c r="J17" s="14">
        <v>20.07761</v>
      </c>
      <c r="K17" s="14">
        <v>10.7563</v>
      </c>
      <c r="L17" s="14">
        <v>611.67999999999995</v>
      </c>
      <c r="M17" s="15">
        <v>176</v>
      </c>
    </row>
    <row r="18" spans="1:13">
      <c r="A18" s="14" t="s">
        <v>180</v>
      </c>
      <c r="B18" s="14" t="s">
        <v>271</v>
      </c>
      <c r="C18" s="14" t="s">
        <v>227</v>
      </c>
      <c r="D18" s="14" t="s">
        <v>272</v>
      </c>
      <c r="E18" s="14" t="s">
        <v>273</v>
      </c>
      <c r="F18" s="14">
        <v>13.46</v>
      </c>
      <c r="G18" s="14">
        <v>67.407869999999988</v>
      </c>
      <c r="H18" s="14">
        <v>49.250230000000002</v>
      </c>
      <c r="I18" s="14">
        <v>2945.2289999999998</v>
      </c>
      <c r="J18" s="14">
        <v>29.201829999999998</v>
      </c>
      <c r="K18" s="14">
        <v>10.451839999999999</v>
      </c>
      <c r="L18" s="14">
        <v>182.25</v>
      </c>
      <c r="M18" s="15">
        <v>573</v>
      </c>
    </row>
    <row r="19" spans="1:13">
      <c r="A19" s="14" t="s">
        <v>181</v>
      </c>
      <c r="F19" s="14">
        <v>10.01</v>
      </c>
      <c r="G19" s="14">
        <v>42.653329999999997</v>
      </c>
      <c r="H19" s="14">
        <v>36.403149999999997</v>
      </c>
      <c r="I19" s="14">
        <v>2832.4920000000002</v>
      </c>
      <c r="J19" s="14">
        <v>12.01463</v>
      </c>
      <c r="K19" s="14">
        <v>5.3448310000000001</v>
      </c>
      <c r="L19" s="14">
        <v>335.1</v>
      </c>
      <c r="M19" s="15">
        <v>159</v>
      </c>
    </row>
    <row r="20" spans="1:13">
      <c r="A20" s="14" t="s">
        <v>182</v>
      </c>
      <c r="F20" s="14">
        <v>20</v>
      </c>
      <c r="G20" s="14">
        <v>61.161000000000001</v>
      </c>
      <c r="H20" s="14">
        <v>56.497509999999998</v>
      </c>
      <c r="I20" s="14">
        <v>2805.9879999999998</v>
      </c>
      <c r="J20" s="14">
        <v>21.7501</v>
      </c>
      <c r="K20" s="14">
        <v>11.447369999999999</v>
      </c>
      <c r="L20" s="14">
        <v>401.63</v>
      </c>
      <c r="M20" s="15">
        <v>285</v>
      </c>
    </row>
    <row r="21" spans="1:13">
      <c r="A21" s="14" t="s">
        <v>183</v>
      </c>
      <c r="F21" s="14">
        <v>20</v>
      </c>
      <c r="G21" s="14">
        <v>52.964980000000004</v>
      </c>
      <c r="H21" s="14">
        <v>50.050179999999997</v>
      </c>
      <c r="I21" s="14">
        <v>2463.598</v>
      </c>
      <c r="J21" s="14">
        <v>16.158110000000001</v>
      </c>
      <c r="K21" s="14">
        <v>9.231382</v>
      </c>
      <c r="L21" s="14">
        <v>516.79999999999995</v>
      </c>
      <c r="M21" s="15">
        <v>179</v>
      </c>
    </row>
    <row r="22" spans="1:13">
      <c r="A22" s="14" t="s">
        <v>184</v>
      </c>
      <c r="F22" s="14">
        <v>17.7</v>
      </c>
      <c r="G22" s="14">
        <v>91.589510000000004</v>
      </c>
      <c r="H22" s="14">
        <v>63.089190000000002</v>
      </c>
      <c r="I22" s="14">
        <v>2359.1</v>
      </c>
      <c r="J22" s="14">
        <v>29.54767</v>
      </c>
      <c r="K22" s="14">
        <v>17.22148</v>
      </c>
      <c r="L22" s="14">
        <v>916.04</v>
      </c>
      <c r="M22" s="15">
        <v>188</v>
      </c>
    </row>
    <row r="23" spans="1:13">
      <c r="A23" s="14" t="s">
        <v>185</v>
      </c>
      <c r="F23" s="14">
        <v>30.22</v>
      </c>
      <c r="G23" s="14">
        <v>51.766800000000003</v>
      </c>
      <c r="H23" s="14">
        <v>50.140570000000004</v>
      </c>
      <c r="I23" s="14">
        <v>2308.6559999999999</v>
      </c>
      <c r="J23" s="14">
        <v>11.089369999999999</v>
      </c>
      <c r="K23" s="14">
        <v>6.7558809999999996</v>
      </c>
      <c r="L23" s="14">
        <v>456.48</v>
      </c>
      <c r="M23" s="15">
        <v>148</v>
      </c>
    </row>
    <row r="24" spans="1:13">
      <c r="A24" s="14" t="s">
        <v>186</v>
      </c>
      <c r="F24" s="14">
        <v>24.57</v>
      </c>
      <c r="G24" s="14">
        <v>182.94319999999999</v>
      </c>
      <c r="H24" s="14">
        <v>141.18389999999999</v>
      </c>
      <c r="I24" s="14">
        <v>2224.4760000000001</v>
      </c>
      <c r="J24" s="14">
        <v>26.745640000000002</v>
      </c>
      <c r="K24" s="14">
        <v>16.419179999999997</v>
      </c>
      <c r="L24" s="14">
        <v>670.17</v>
      </c>
      <c r="M24" s="15">
        <v>245</v>
      </c>
    </row>
    <row r="25" spans="1:13">
      <c r="A25" s="14" t="s">
        <v>187</v>
      </c>
      <c r="B25" s="14" t="s">
        <v>274</v>
      </c>
      <c r="C25" s="14" t="s">
        <v>275</v>
      </c>
      <c r="D25" s="14" t="s">
        <v>276</v>
      </c>
      <c r="E25" s="14" t="s">
        <v>277</v>
      </c>
      <c r="F25" s="14">
        <v>20</v>
      </c>
      <c r="G25" s="14">
        <v>48.482030000000002</v>
      </c>
      <c r="H25" s="14">
        <v>42.337220000000002</v>
      </c>
      <c r="I25" s="14">
        <v>2161.7280000000001</v>
      </c>
      <c r="J25" s="14">
        <v>10.69942</v>
      </c>
      <c r="K25" s="14">
        <v>5.493341</v>
      </c>
      <c r="L25" s="14">
        <v>308.61</v>
      </c>
      <c r="M25" s="15">
        <v>178</v>
      </c>
    </row>
    <row r="26" spans="1:13">
      <c r="A26" s="14" t="s">
        <v>188</v>
      </c>
      <c r="F26" s="14">
        <v>19.829999999999998</v>
      </c>
      <c r="G26" s="14">
        <v>71.096209999999999</v>
      </c>
      <c r="H26" s="14">
        <v>51.380829999999996</v>
      </c>
      <c r="I26" s="14">
        <v>2124.4850000000001</v>
      </c>
      <c r="J26" s="14">
        <v>16.403310000000001</v>
      </c>
      <c r="K26" s="14">
        <v>7.5990479999999998</v>
      </c>
      <c r="L26" s="14">
        <v>271.39</v>
      </c>
      <c r="M26" s="15">
        <v>280</v>
      </c>
    </row>
    <row r="27" spans="1:13">
      <c r="A27" s="14" t="s">
        <v>189</v>
      </c>
      <c r="B27" s="14" t="s">
        <v>278</v>
      </c>
      <c r="D27" s="14" t="s">
        <v>279</v>
      </c>
      <c r="E27" s="14" t="s">
        <v>280</v>
      </c>
      <c r="F27" s="14">
        <v>10</v>
      </c>
      <c r="G27" s="14">
        <v>22.095359999999999</v>
      </c>
      <c r="H27" s="14">
        <v>18.718640000000001</v>
      </c>
      <c r="I27" s="14">
        <v>2079.683</v>
      </c>
      <c r="J27" s="14">
        <v>7.0021800000000001</v>
      </c>
      <c r="K27" s="14">
        <v>3.0492020000000002</v>
      </c>
      <c r="L27" s="14">
        <v>163.06</v>
      </c>
      <c r="M27" s="15">
        <v>187</v>
      </c>
    </row>
    <row r="28" spans="1:13">
      <c r="A28" s="14" t="s">
        <v>190</v>
      </c>
      <c r="B28" s="14" t="s">
        <v>281</v>
      </c>
      <c r="C28" s="14" t="s">
        <v>227</v>
      </c>
      <c r="D28" s="14" t="s">
        <v>282</v>
      </c>
      <c r="E28" s="14" t="s">
        <v>252</v>
      </c>
      <c r="F28" s="14">
        <v>22</v>
      </c>
      <c r="G28" s="14">
        <v>79.939800000000005</v>
      </c>
      <c r="H28" s="14">
        <v>69.212280000000007</v>
      </c>
      <c r="I28" s="14">
        <v>2063.8020000000001</v>
      </c>
      <c r="J28" s="14">
        <v>17.502210000000002</v>
      </c>
      <c r="K28" s="14">
        <v>9.7339590000000005</v>
      </c>
      <c r="L28" s="14">
        <v>422</v>
      </c>
      <c r="M28" s="15">
        <v>231</v>
      </c>
    </row>
    <row r="29" spans="1:13">
      <c r="A29" s="14" t="s">
        <v>191</v>
      </c>
      <c r="F29" s="14">
        <v>15</v>
      </c>
      <c r="G29" s="14">
        <v>45.740009999999998</v>
      </c>
      <c r="H29" s="14">
        <v>42.76464</v>
      </c>
      <c r="I29" s="14">
        <v>1972.954</v>
      </c>
      <c r="J29" s="14">
        <v>10.353660000000001</v>
      </c>
      <c r="K29" s="14">
        <v>6.6339949999999996</v>
      </c>
      <c r="L29" s="14">
        <v>663.4</v>
      </c>
      <c r="M29" s="15">
        <v>100</v>
      </c>
    </row>
    <row r="30" spans="1:13">
      <c r="A30" s="14" t="s">
        <v>192</v>
      </c>
      <c r="B30" s="14" t="s">
        <v>283</v>
      </c>
      <c r="C30" s="14" t="s">
        <v>250</v>
      </c>
      <c r="D30" s="14" t="s">
        <v>284</v>
      </c>
      <c r="E30" s="14" t="s">
        <v>285</v>
      </c>
      <c r="F30" s="14">
        <v>32</v>
      </c>
      <c r="G30" s="14">
        <v>101.55800000000001</v>
      </c>
      <c r="H30" s="14">
        <v>53.194419999999994</v>
      </c>
      <c r="I30" s="14">
        <v>1946.174</v>
      </c>
      <c r="J30" s="14">
        <v>14.784939999999999</v>
      </c>
      <c r="K30" s="14">
        <v>9.7499269999999996</v>
      </c>
      <c r="L30" s="14">
        <v>703</v>
      </c>
      <c r="M30" s="15">
        <v>139</v>
      </c>
    </row>
    <row r="31" spans="1:13">
      <c r="A31" s="14" t="s">
        <v>193</v>
      </c>
      <c r="B31" s="14" t="s">
        <v>286</v>
      </c>
      <c r="C31" s="14" t="s">
        <v>227</v>
      </c>
      <c r="D31" s="14" t="s">
        <v>287</v>
      </c>
      <c r="E31" s="14" t="s">
        <v>270</v>
      </c>
      <c r="F31" s="14">
        <v>11.56</v>
      </c>
      <c r="G31" s="14">
        <v>53.018859999999997</v>
      </c>
      <c r="H31" s="14">
        <v>49.441780000000001</v>
      </c>
      <c r="I31" s="14">
        <v>1898.2539999999999</v>
      </c>
      <c r="J31" s="14">
        <v>12.995850000000001</v>
      </c>
      <c r="K31" s="14">
        <v>5.6127859999999998</v>
      </c>
      <c r="L31" s="14">
        <v>298.55</v>
      </c>
      <c r="M31" s="15">
        <v>188</v>
      </c>
    </row>
    <row r="32" spans="1:13">
      <c r="A32" s="14" t="s">
        <v>194</v>
      </c>
      <c r="F32" s="14">
        <v>12.15</v>
      </c>
      <c r="G32" s="14">
        <v>87.438580000000002</v>
      </c>
      <c r="H32" s="14">
        <v>76.541409999999999</v>
      </c>
      <c r="I32" s="14">
        <v>1867.5440000000001</v>
      </c>
      <c r="J32" s="14">
        <v>11.50972</v>
      </c>
      <c r="K32" s="14">
        <v>4.5395120000000002</v>
      </c>
      <c r="L32" s="14">
        <v>153.88</v>
      </c>
      <c r="M32" s="15">
        <v>295</v>
      </c>
    </row>
    <row r="33" spans="1:13">
      <c r="A33" s="14" t="s">
        <v>195</v>
      </c>
      <c r="F33" s="14">
        <v>12</v>
      </c>
      <c r="G33" s="14">
        <v>40.949579999999997</v>
      </c>
      <c r="H33" s="14">
        <v>36.845559999999999</v>
      </c>
      <c r="I33" s="14">
        <v>1810.2170000000001</v>
      </c>
      <c r="J33" s="14">
        <v>7.0971660000000005</v>
      </c>
      <c r="K33" s="14">
        <v>3.5357470000000002</v>
      </c>
      <c r="L33" s="14">
        <v>150.46</v>
      </c>
      <c r="M33" s="15">
        <v>235</v>
      </c>
    </row>
    <row r="34" spans="1:13">
      <c r="A34" s="14" t="s">
        <v>196</v>
      </c>
      <c r="B34" s="14" t="s">
        <v>288</v>
      </c>
      <c r="C34" s="14" t="s">
        <v>250</v>
      </c>
      <c r="D34" s="14" t="s">
        <v>289</v>
      </c>
      <c r="E34" s="14" t="s">
        <v>252</v>
      </c>
      <c r="F34" s="14">
        <v>22</v>
      </c>
      <c r="G34" s="14">
        <v>44.933669999999999</v>
      </c>
      <c r="H34" s="14">
        <v>34.61204</v>
      </c>
      <c r="I34" s="14">
        <v>1707.529</v>
      </c>
      <c r="J34" s="14">
        <v>15.47303</v>
      </c>
      <c r="K34" s="14">
        <v>5.5430269999999995</v>
      </c>
      <c r="L34" s="14">
        <v>352</v>
      </c>
      <c r="M34" s="15">
        <v>157</v>
      </c>
    </row>
    <row r="35" spans="1:13">
      <c r="A35" s="14" t="s">
        <v>197</v>
      </c>
      <c r="B35" s="14" t="s">
        <v>290</v>
      </c>
      <c r="C35" s="14" t="s">
        <v>227</v>
      </c>
      <c r="D35" s="14" t="s">
        <v>291</v>
      </c>
      <c r="E35" s="14" t="s">
        <v>292</v>
      </c>
      <c r="F35" s="14">
        <v>30</v>
      </c>
      <c r="G35" s="14">
        <v>61.789050000000003</v>
      </c>
      <c r="H35" s="14">
        <v>54.40305</v>
      </c>
      <c r="I35" s="14">
        <v>1581.7729999999999</v>
      </c>
      <c r="J35" s="14">
        <v>17.1996</v>
      </c>
      <c r="K35" s="14">
        <v>8.7573399999999992</v>
      </c>
      <c r="L35" s="14">
        <v>493.37</v>
      </c>
      <c r="M35" s="15">
        <v>178</v>
      </c>
    </row>
    <row r="36" spans="1:13">
      <c r="A36" s="14" t="s">
        <v>198</v>
      </c>
      <c r="F36" s="14">
        <v>128</v>
      </c>
      <c r="G36" s="14">
        <v>244.02019999999999</v>
      </c>
      <c r="H36" s="14">
        <v>161.7141</v>
      </c>
      <c r="I36" s="14">
        <v>1550.7159999999999</v>
      </c>
      <c r="J36" s="14">
        <v>53.352530000000002</v>
      </c>
      <c r="K36" s="14">
        <v>40.966679999999997</v>
      </c>
      <c r="L36" s="14">
        <v>3357.92</v>
      </c>
      <c r="M36" s="15">
        <v>122</v>
      </c>
    </row>
    <row r="37" spans="1:13">
      <c r="A37" s="14" t="s">
        <v>199</v>
      </c>
      <c r="F37" s="14">
        <v>30</v>
      </c>
      <c r="G37" s="14">
        <v>50.771909999999998</v>
      </c>
      <c r="H37" s="14">
        <v>37.103920000000002</v>
      </c>
      <c r="I37" s="14">
        <v>1387.452</v>
      </c>
      <c r="J37" s="14">
        <v>13.632949999999999</v>
      </c>
      <c r="K37" s="14">
        <v>5.5189980000000007</v>
      </c>
      <c r="L37" s="14">
        <v>192.97</v>
      </c>
      <c r="M37" s="15">
        <v>286</v>
      </c>
    </row>
    <row r="38" spans="1:13">
      <c r="A38" s="14" t="s">
        <v>200</v>
      </c>
      <c r="F38" s="14">
        <v>34.18</v>
      </c>
      <c r="G38" s="14">
        <v>46.219729999999998</v>
      </c>
      <c r="H38" s="14">
        <v>43.221220000000002</v>
      </c>
      <c r="I38" s="14">
        <v>1375.7739999999999</v>
      </c>
      <c r="J38" s="14">
        <v>6.1865399999999999</v>
      </c>
      <c r="K38" s="14">
        <v>2.303105</v>
      </c>
      <c r="L38" s="14">
        <v>101.46</v>
      </c>
      <c r="M38" s="15">
        <v>227</v>
      </c>
    </row>
    <row r="39" spans="1:13">
      <c r="A39" s="14" t="s">
        <v>201</v>
      </c>
      <c r="F39" s="14">
        <v>17</v>
      </c>
      <c r="G39" s="14">
        <v>45.116909999999997</v>
      </c>
      <c r="H39" s="14">
        <v>37.764790000000005</v>
      </c>
      <c r="I39" s="14">
        <v>1330.971</v>
      </c>
      <c r="J39" s="14">
        <v>11.476939999999999</v>
      </c>
      <c r="K39" s="14">
        <v>5.3547029999999998</v>
      </c>
      <c r="L39" s="14">
        <v>377.09</v>
      </c>
      <c r="M39" s="15">
        <v>142</v>
      </c>
    </row>
    <row r="40" spans="1:13">
      <c r="A40" s="14" t="s">
        <v>202</v>
      </c>
      <c r="F40" s="14">
        <v>25</v>
      </c>
      <c r="G40" s="14">
        <v>51.308120000000002</v>
      </c>
      <c r="H40" s="14">
        <v>42.025480000000002</v>
      </c>
      <c r="I40" s="14">
        <v>1264.886</v>
      </c>
      <c r="J40" s="14">
        <v>18.06315</v>
      </c>
      <c r="K40" s="14">
        <v>7.7147259999999998</v>
      </c>
      <c r="L40" s="14">
        <v>388.16</v>
      </c>
      <c r="M40" s="15">
        <v>199</v>
      </c>
    </row>
    <row r="41" spans="1:13">
      <c r="A41" s="14" t="s">
        <v>203</v>
      </c>
      <c r="F41" s="14">
        <v>10</v>
      </c>
      <c r="G41" s="14">
        <v>30.651299999999999</v>
      </c>
      <c r="H41" s="14">
        <v>21.318529999999999</v>
      </c>
      <c r="I41" s="14">
        <v>1244.5360000000001</v>
      </c>
      <c r="J41" s="14">
        <v>9.3242619999999992</v>
      </c>
      <c r="K41" s="14">
        <v>3.3991820000000001</v>
      </c>
      <c r="L41" s="14">
        <v>172.11</v>
      </c>
      <c r="M41" s="15">
        <v>198</v>
      </c>
    </row>
    <row r="42" spans="1:13">
      <c r="A42" s="14" t="s">
        <v>204</v>
      </c>
      <c r="F42" s="14">
        <v>42</v>
      </c>
      <c r="G42" s="14">
        <v>71.85427</v>
      </c>
      <c r="H42" s="14">
        <v>57.334409999999998</v>
      </c>
      <c r="I42" s="14">
        <v>1225.078</v>
      </c>
      <c r="J42" s="14">
        <v>10.165760000000001</v>
      </c>
      <c r="K42" s="14">
        <v>0.24381399999999998</v>
      </c>
      <c r="L42" s="14">
        <v>6.44</v>
      </c>
      <c r="M42" s="15">
        <v>379</v>
      </c>
    </row>
    <row r="43" spans="1:13">
      <c r="A43" s="14" t="s">
        <v>205</v>
      </c>
      <c r="F43" s="14">
        <v>22</v>
      </c>
      <c r="G43" s="14">
        <v>49.409240000000004</v>
      </c>
      <c r="H43" s="14">
        <v>34.015970000000003</v>
      </c>
      <c r="I43" s="14">
        <v>1211.201</v>
      </c>
      <c r="J43" s="14">
        <v>4.713114</v>
      </c>
      <c r="K43" s="14">
        <v>1.2056169999999999</v>
      </c>
      <c r="L43" s="14">
        <v>74.88</v>
      </c>
      <c r="M43" s="15">
        <v>161</v>
      </c>
    </row>
    <row r="44" spans="1:13">
      <c r="A44" s="14" t="s">
        <v>206</v>
      </c>
      <c r="B44" s="14" t="s">
        <v>293</v>
      </c>
      <c r="C44" s="14" t="s">
        <v>250</v>
      </c>
      <c r="D44" s="14" t="s">
        <v>294</v>
      </c>
      <c r="E44" s="14" t="s">
        <v>252</v>
      </c>
      <c r="F44" s="14">
        <v>21.91</v>
      </c>
      <c r="G44" s="14">
        <v>50.500109999999999</v>
      </c>
      <c r="H44" s="14">
        <v>48.287140000000001</v>
      </c>
      <c r="I44" s="14">
        <v>1209.4380000000001</v>
      </c>
      <c r="J44" s="14">
        <v>16.128970000000002</v>
      </c>
      <c r="K44" s="14">
        <v>10.91713</v>
      </c>
      <c r="L44" s="14">
        <v>791.1</v>
      </c>
      <c r="M44" s="15">
        <v>138</v>
      </c>
    </row>
    <row r="45" spans="1:13">
      <c r="A45" s="14" t="s">
        <v>207</v>
      </c>
      <c r="F45" s="14">
        <v>23</v>
      </c>
      <c r="G45" s="14">
        <v>44.404499999999999</v>
      </c>
      <c r="H45" s="14">
        <v>39.813200000000002</v>
      </c>
      <c r="I45" s="14">
        <v>1168.287</v>
      </c>
      <c r="J45" s="14">
        <v>9.3952000000000009</v>
      </c>
      <c r="K45" s="14">
        <v>5.5724</v>
      </c>
      <c r="L45" s="14">
        <v>304.5</v>
      </c>
      <c r="M45" s="15">
        <v>183</v>
      </c>
    </row>
    <row r="46" spans="1:13">
      <c r="A46" s="14" t="s">
        <v>208</v>
      </c>
      <c r="B46" s="14" t="s">
        <v>295</v>
      </c>
      <c r="C46" s="14" t="s">
        <v>250</v>
      </c>
      <c r="D46" s="14" t="s">
        <v>296</v>
      </c>
      <c r="E46" s="14" t="s">
        <v>252</v>
      </c>
      <c r="F46" s="14">
        <v>23</v>
      </c>
      <c r="G46" s="14">
        <v>39.52563</v>
      </c>
      <c r="H46" s="14">
        <v>37.725429999999996</v>
      </c>
      <c r="I46" s="14">
        <v>1161.547</v>
      </c>
      <c r="J46" s="14">
        <v>5.5507339999999994</v>
      </c>
      <c r="K46" s="14">
        <v>3.397999</v>
      </c>
      <c r="L46" s="14">
        <v>215.06</v>
      </c>
      <c r="M46" s="15">
        <v>158</v>
      </c>
    </row>
    <row r="47" spans="1:13">
      <c r="A47" s="14" t="s">
        <v>209</v>
      </c>
      <c r="F47" s="14">
        <v>20</v>
      </c>
      <c r="G47" s="14">
        <v>58.057639999999999</v>
      </c>
      <c r="H47" s="14">
        <v>55.769069999999992</v>
      </c>
      <c r="I47" s="14">
        <v>1154.98</v>
      </c>
      <c r="J47" s="14">
        <v>12.137869999999999</v>
      </c>
      <c r="K47" s="14">
        <v>8.7035110000000007</v>
      </c>
      <c r="L47" s="14">
        <v>543.97</v>
      </c>
      <c r="M47" s="15">
        <v>160</v>
      </c>
    </row>
    <row r="48" spans="1:13">
      <c r="A48" s="14" t="s">
        <v>210</v>
      </c>
      <c r="F48" s="14">
        <v>30</v>
      </c>
      <c r="G48" s="14">
        <v>47.098059999999997</v>
      </c>
      <c r="H48" s="14">
        <v>35.937370000000001</v>
      </c>
      <c r="I48" s="14">
        <v>1133.6600000000001</v>
      </c>
      <c r="J48" s="14">
        <v>10.821439999999999</v>
      </c>
      <c r="K48" s="14">
        <v>3.9125089999999996</v>
      </c>
      <c r="L48" s="14">
        <v>188.1</v>
      </c>
      <c r="M48" s="15">
        <v>208</v>
      </c>
    </row>
    <row r="49" spans="1:13">
      <c r="A49" s="14" t="s">
        <v>211</v>
      </c>
      <c r="B49" s="14" t="s">
        <v>297</v>
      </c>
      <c r="C49" s="14" t="s">
        <v>250</v>
      </c>
      <c r="D49" s="14" t="s">
        <v>298</v>
      </c>
      <c r="E49" s="14" t="s">
        <v>299</v>
      </c>
      <c r="F49" s="14">
        <v>30</v>
      </c>
      <c r="G49" s="14">
        <v>64.318190000000001</v>
      </c>
      <c r="H49" s="14">
        <v>62.130369999999992</v>
      </c>
      <c r="I49" s="14">
        <v>1104.125</v>
      </c>
      <c r="J49" s="14">
        <v>14.766679999999999</v>
      </c>
      <c r="K49" s="14">
        <v>9.054824</v>
      </c>
      <c r="L49" s="14">
        <v>337.87</v>
      </c>
      <c r="M49" s="15">
        <v>268</v>
      </c>
    </row>
    <row r="50" spans="1:13">
      <c r="A50" s="14" t="s">
        <v>212</v>
      </c>
      <c r="F50" s="14">
        <v>12</v>
      </c>
      <c r="G50" s="14">
        <v>46.593090000000004</v>
      </c>
      <c r="H50" s="14">
        <v>37.285470000000004</v>
      </c>
      <c r="I50" s="14">
        <v>1039.798</v>
      </c>
      <c r="J50" s="14">
        <v>15.27961</v>
      </c>
      <c r="K50" s="14">
        <v>6.8301770000000008</v>
      </c>
      <c r="L50" s="14">
        <v>276.52999999999997</v>
      </c>
      <c r="M50" s="15">
        <v>247</v>
      </c>
    </row>
    <row r="51" spans="1:13">
      <c r="A51" s="14" t="s">
        <v>213</v>
      </c>
      <c r="F51" s="14">
        <v>15</v>
      </c>
      <c r="G51" s="14">
        <v>120.6352</v>
      </c>
      <c r="H51" s="14">
        <v>94.110169999999997</v>
      </c>
      <c r="I51" s="14">
        <v>1020.211</v>
      </c>
      <c r="J51" s="14">
        <v>11.898870000000001</v>
      </c>
      <c r="K51" s="14">
        <v>7.2983259999999994</v>
      </c>
      <c r="L51" s="14">
        <v>447.75</v>
      </c>
      <c r="M51" s="15">
        <v>163</v>
      </c>
    </row>
    <row r="52" spans="1:13">
      <c r="A52" s="14" t="s">
        <v>214</v>
      </c>
      <c r="B52" s="14" t="s">
        <v>300</v>
      </c>
      <c r="C52" s="14" t="s">
        <v>250</v>
      </c>
      <c r="D52" s="14" t="s">
        <v>301</v>
      </c>
      <c r="E52" s="14" t="s">
        <v>302</v>
      </c>
      <c r="F52" s="14">
        <v>16.66</v>
      </c>
      <c r="G52" s="14">
        <v>70.646659999999997</v>
      </c>
      <c r="H52" s="14">
        <v>50.02028</v>
      </c>
      <c r="I52" s="14">
        <v>996.6404</v>
      </c>
      <c r="J52" s="14">
        <v>15.347620000000001</v>
      </c>
      <c r="K52" s="14">
        <v>7.5136119999999993</v>
      </c>
      <c r="L52" s="14">
        <v>288.83999999999997</v>
      </c>
      <c r="M52" s="15">
        <v>260</v>
      </c>
    </row>
    <row r="53" spans="1:13">
      <c r="A53" s="14" t="s">
        <v>215</v>
      </c>
      <c r="F53" s="14">
        <v>13.39</v>
      </c>
      <c r="G53" s="14">
        <v>20.691689999999998</v>
      </c>
      <c r="H53" s="14">
        <v>16.51679</v>
      </c>
      <c r="I53" s="14">
        <v>952.38819999999998</v>
      </c>
      <c r="J53" s="14">
        <v>6.031301</v>
      </c>
      <c r="K53" s="14">
        <v>2.6175109999999999</v>
      </c>
      <c r="L53" s="14">
        <v>134.22999999999999</v>
      </c>
      <c r="M53" s="15">
        <v>195</v>
      </c>
    </row>
    <row r="54" spans="1:13">
      <c r="A54" s="14" t="s">
        <v>216</v>
      </c>
      <c r="F54" s="14">
        <v>30</v>
      </c>
      <c r="G54" s="14">
        <v>47.536659999999998</v>
      </c>
      <c r="H54" s="14">
        <v>38.21152</v>
      </c>
      <c r="I54" s="14">
        <v>945.88940000000002</v>
      </c>
      <c r="J54" s="14">
        <v>10.006789999999999</v>
      </c>
      <c r="K54" s="14">
        <v>5.0916639999999997</v>
      </c>
      <c r="L54" s="14">
        <v>304.89</v>
      </c>
      <c r="M54" s="15">
        <v>167</v>
      </c>
    </row>
    <row r="55" spans="1:13">
      <c r="A55" s="14" t="s">
        <v>217</v>
      </c>
      <c r="F55" s="14">
        <v>33</v>
      </c>
      <c r="G55" s="14">
        <v>75.093190000000007</v>
      </c>
      <c r="H55" s="14">
        <v>73.199680000000001</v>
      </c>
      <c r="I55" s="14">
        <v>942.12199999999996</v>
      </c>
      <c r="J55" s="14">
        <v>27.476859999999999</v>
      </c>
      <c r="K55" s="14">
        <v>19.700879999999998</v>
      </c>
      <c r="L55" s="14">
        <v>1106.79</v>
      </c>
      <c r="M55" s="15">
        <v>178</v>
      </c>
    </row>
    <row r="56" spans="1:13">
      <c r="A56" s="14" t="s">
        <v>218</v>
      </c>
      <c r="F56" s="14">
        <v>12</v>
      </c>
      <c r="G56" s="14">
        <v>42.010350000000003</v>
      </c>
      <c r="H56" s="14">
        <v>37.079050000000002</v>
      </c>
      <c r="I56" s="14">
        <v>887.61969999999997</v>
      </c>
      <c r="J56" s="14">
        <v>9.553605000000001</v>
      </c>
      <c r="K56" s="14">
        <v>5.2959500000000004</v>
      </c>
      <c r="L56" s="14">
        <v>470.11</v>
      </c>
      <c r="M56" s="15">
        <v>113</v>
      </c>
    </row>
    <row r="57" spans="1:13">
      <c r="A57" s="14" t="s">
        <v>219</v>
      </c>
      <c r="F57" s="14">
        <v>5.17</v>
      </c>
      <c r="G57" s="14">
        <v>40.670900000000003</v>
      </c>
      <c r="H57" s="14">
        <v>37.360520000000001</v>
      </c>
      <c r="I57" s="14">
        <v>824.0317</v>
      </c>
      <c r="J57" s="14">
        <v>7.6234160000000006</v>
      </c>
      <c r="K57" s="14">
        <v>3.6279480000000004</v>
      </c>
      <c r="L57" s="14">
        <v>159.82</v>
      </c>
      <c r="M57" s="15">
        <v>227</v>
      </c>
    </row>
    <row r="58" spans="1:13">
      <c r="A58" s="14" t="s">
        <v>220</v>
      </c>
      <c r="F58" s="14">
        <v>12</v>
      </c>
      <c r="G58" s="14">
        <v>21.048210000000001</v>
      </c>
      <c r="H58" s="14">
        <v>19.087800000000001</v>
      </c>
      <c r="I58" s="14">
        <v>822.8682</v>
      </c>
      <c r="J58" s="14">
        <v>7.038403999999999</v>
      </c>
      <c r="K58" s="14">
        <v>3.7218650000000002</v>
      </c>
      <c r="L58" s="14">
        <v>295.39</v>
      </c>
      <c r="M58" s="15">
        <v>126</v>
      </c>
    </row>
    <row r="59" spans="1:13">
      <c r="A59" s="14" t="s">
        <v>221</v>
      </c>
      <c r="F59" s="14">
        <v>3</v>
      </c>
      <c r="G59" s="14">
        <v>16.617179999999998</v>
      </c>
      <c r="H59" s="14">
        <v>12.809139999999999</v>
      </c>
      <c r="I59" s="14">
        <v>764.40049999999997</v>
      </c>
      <c r="J59" s="14">
        <v>5.5344100000000003</v>
      </c>
      <c r="K59" s="14">
        <v>2.6248480000000001</v>
      </c>
      <c r="L59" s="14">
        <v>265.14999999999998</v>
      </c>
      <c r="M59" s="15">
        <v>99</v>
      </c>
    </row>
    <row r="60" spans="1:13">
      <c r="A60" s="14" t="s">
        <v>222</v>
      </c>
      <c r="F60" s="14">
        <v>12</v>
      </c>
      <c r="G60" s="14">
        <v>35.382599999999996</v>
      </c>
      <c r="H60" s="14">
        <v>30.063300000000002</v>
      </c>
      <c r="I60" s="14">
        <v>479.45960000000002</v>
      </c>
      <c r="J60" s="14">
        <v>7.6627999999999998</v>
      </c>
      <c r="K60" s="14">
        <v>4.2259000000000002</v>
      </c>
      <c r="L60" s="14">
        <v>298</v>
      </c>
      <c r="M60" s="15">
        <v>142</v>
      </c>
    </row>
    <row r="61" spans="1:13">
      <c r="A61" s="14" t="s">
        <v>223</v>
      </c>
      <c r="F61" s="14">
        <v>12</v>
      </c>
      <c r="G61" s="14">
        <v>39.627990000000004</v>
      </c>
      <c r="H61" s="14">
        <v>36.857279999999996</v>
      </c>
      <c r="I61" s="14">
        <v>438.25729999999999</v>
      </c>
      <c r="J61" s="14">
        <v>8.463889</v>
      </c>
      <c r="K61" s="14">
        <v>4.9204949999999998</v>
      </c>
      <c r="L61" s="14">
        <v>289.44</v>
      </c>
      <c r="M61" s="15">
        <v>170</v>
      </c>
    </row>
    <row r="62" spans="1:13">
      <c r="A62" s="14" t="s">
        <v>224</v>
      </c>
      <c r="F62" s="14">
        <v>12.3</v>
      </c>
      <c r="G62" s="14">
        <v>39.539200000000001</v>
      </c>
      <c r="H62" s="14">
        <v>36.987299999999998</v>
      </c>
      <c r="I62" s="14">
        <v>420.67880000000002</v>
      </c>
      <c r="J62" s="14">
        <v>6.1791</v>
      </c>
      <c r="K62" s="14">
        <v>3.9782000000000002</v>
      </c>
      <c r="L62" s="14">
        <v>530.42999999999995</v>
      </c>
      <c r="M62" s="15">
        <v>75</v>
      </c>
    </row>
    <row r="63" spans="1:13">
      <c r="A63" s="14" t="s">
        <v>225</v>
      </c>
      <c r="B63" s="14" t="s">
        <v>226</v>
      </c>
      <c r="C63" s="14" t="s">
        <v>227</v>
      </c>
      <c r="D63" s="14" t="s">
        <v>228</v>
      </c>
      <c r="E63" s="14" t="s">
        <v>229</v>
      </c>
      <c r="F63" s="14">
        <v>15.96</v>
      </c>
      <c r="G63" s="14">
        <v>48.579840000000004</v>
      </c>
      <c r="H63" s="14">
        <v>42.35933</v>
      </c>
      <c r="I63" s="14">
        <v>414.36189999999999</v>
      </c>
      <c r="J63" s="14">
        <v>2.058856</v>
      </c>
      <c r="K63" s="14">
        <v>5.2316289999999999</v>
      </c>
      <c r="L63" s="14">
        <v>273.19</v>
      </c>
      <c r="M63" s="15">
        <v>192</v>
      </c>
    </row>
    <row r="64" spans="1:13">
      <c r="A64" s="14" t="s">
        <v>230</v>
      </c>
      <c r="F64" s="14">
        <v>15</v>
      </c>
      <c r="G64" s="14">
        <v>33.522500000000001</v>
      </c>
      <c r="H64" s="14">
        <v>28.604700000000001</v>
      </c>
      <c r="I64" s="14">
        <v>325.38850000000002</v>
      </c>
      <c r="J64" s="14">
        <v>8.8986999999999998</v>
      </c>
      <c r="K64" s="14">
        <v>4.3353000000000002</v>
      </c>
      <c r="L64" s="14">
        <v>260</v>
      </c>
      <c r="M64" s="15">
        <v>167</v>
      </c>
    </row>
    <row r="65" spans="1:13">
      <c r="A65" s="14" t="s">
        <v>231</v>
      </c>
      <c r="F65" s="14">
        <v>6</v>
      </c>
      <c r="G65" s="14">
        <v>17.28867</v>
      </c>
      <c r="H65" s="14">
        <v>11.437339999999999</v>
      </c>
      <c r="I65" s="14">
        <v>298.31650000000002</v>
      </c>
      <c r="J65" s="14">
        <v>5.0739519999999994</v>
      </c>
      <c r="K65" s="14">
        <v>1.265957</v>
      </c>
      <c r="L65" s="14">
        <v>63</v>
      </c>
      <c r="M65" s="15">
        <v>201</v>
      </c>
    </row>
    <row r="66" spans="1:13">
      <c r="A66" s="14" t="s">
        <v>232</v>
      </c>
      <c r="F66" s="14">
        <v>13.57</v>
      </c>
      <c r="G66" s="14">
        <v>21.528410000000001</v>
      </c>
      <c r="H66" s="14">
        <v>19.23573</v>
      </c>
      <c r="I66" s="14">
        <v>273.73289999999997</v>
      </c>
      <c r="J66" s="14">
        <v>3.088473</v>
      </c>
      <c r="K66" s="14">
        <v>0.93544699999999992</v>
      </c>
      <c r="L66" s="14">
        <v>54.07</v>
      </c>
      <c r="M66" s="15">
        <v>173</v>
      </c>
    </row>
    <row r="67" spans="1:13">
      <c r="A67" s="14" t="s">
        <v>233</v>
      </c>
      <c r="F67" s="14">
        <v>5</v>
      </c>
      <c r="G67" s="14">
        <v>8.763401</v>
      </c>
      <c r="H67" s="14">
        <v>7.4580539999999997</v>
      </c>
      <c r="I67" s="14">
        <v>214.09549999999999</v>
      </c>
      <c r="J67" s="14">
        <v>2.3572120000000001</v>
      </c>
      <c r="K67" s="14">
        <v>0.64012500000000006</v>
      </c>
      <c r="L67" s="14">
        <v>67.38</v>
      </c>
      <c r="M67" s="15">
        <v>95</v>
      </c>
    </row>
    <row r="68" spans="1:13">
      <c r="A68" s="14" t="s">
        <v>234</v>
      </c>
      <c r="F68" s="14">
        <v>3</v>
      </c>
      <c r="G68" s="14">
        <v>4.3113460000000003</v>
      </c>
      <c r="H68" s="14">
        <v>3.8455760000000003</v>
      </c>
      <c r="I68" s="14">
        <v>112.2976</v>
      </c>
      <c r="J68" s="14">
        <v>0.81566499999999997</v>
      </c>
      <c r="K68" s="14">
        <v>0.150449</v>
      </c>
      <c r="L68" s="14">
        <v>25.5</v>
      </c>
      <c r="M68" s="15">
        <v>59</v>
      </c>
    </row>
    <row r="69" spans="1:13">
      <c r="A69" s="14" t="s">
        <v>235</v>
      </c>
      <c r="F69" s="14">
        <v>5.72</v>
      </c>
      <c r="G69" s="14">
        <v>15.56833</v>
      </c>
      <c r="H69" s="14">
        <v>13.342479999999998</v>
      </c>
      <c r="I69" s="14">
        <v>98.025630000000007</v>
      </c>
      <c r="J69" s="14">
        <v>2.1203470000000002</v>
      </c>
      <c r="K69" s="14">
        <v>0.47016800000000003</v>
      </c>
      <c r="L69" s="14">
        <v>43.33</v>
      </c>
      <c r="M69" s="15">
        <v>109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opLeftCell="A7" zoomScale="90" workbookViewId="0">
      <selection activeCell="D37" sqref="D37"/>
    </sheetView>
  </sheetViews>
  <sheetFormatPr defaultColWidth="8.875" defaultRowHeight="12"/>
  <cols>
    <col min="1" max="1" width="14.5" style="1" customWidth="1"/>
    <col min="2" max="9" width="10.625" style="1" customWidth="1"/>
    <col min="10" max="10" width="20.625" style="1" customWidth="1"/>
    <col min="11" max="12" width="10.625" style="1" customWidth="1"/>
    <col min="13" max="13" width="13.875" style="1" customWidth="1"/>
    <col min="14" max="18" width="10.625" style="1" customWidth="1"/>
    <col min="19" max="16384" width="8.875" style="1"/>
  </cols>
  <sheetData>
    <row r="1" spans="1:15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1" t="s">
        <v>11</v>
      </c>
      <c r="B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J2" s="2" t="s">
        <v>17</v>
      </c>
      <c r="K2" s="2"/>
      <c r="L2" s="2">
        <v>50</v>
      </c>
      <c r="M2" s="2">
        <v>50</v>
      </c>
      <c r="N2" s="2">
        <v>50</v>
      </c>
      <c r="O2" s="2"/>
    </row>
    <row r="3" spans="1:15">
      <c r="A3" s="1" t="s">
        <v>18</v>
      </c>
      <c r="B3" s="3">
        <v>37681</v>
      </c>
      <c r="D3" s="1" t="s">
        <v>19</v>
      </c>
      <c r="E3" s="4">
        <v>0.73</v>
      </c>
      <c r="J3" s="2" t="s">
        <v>20</v>
      </c>
      <c r="K3" s="2"/>
      <c r="L3" s="2">
        <v>189.62</v>
      </c>
      <c r="M3" s="2">
        <v>141.21960000000001</v>
      </c>
      <c r="N3" s="2">
        <v>130.03450000000001</v>
      </c>
      <c r="O3" s="2"/>
    </row>
    <row r="4" spans="1:15">
      <c r="A4" s="1" t="s">
        <v>21</v>
      </c>
      <c r="B4" s="1" t="s">
        <v>22</v>
      </c>
      <c r="D4" s="1" t="s">
        <v>23</v>
      </c>
      <c r="E4" s="4">
        <v>8.4199999999999997E-2</v>
      </c>
      <c r="G4" s="5"/>
      <c r="H4" s="5"/>
      <c r="I4" s="5"/>
      <c r="J4" s="2" t="s">
        <v>24</v>
      </c>
      <c r="K4" s="6">
        <f>B16</f>
        <v>0</v>
      </c>
      <c r="L4" s="6">
        <f>D16</f>
        <v>9321.6512000000002</v>
      </c>
      <c r="M4" s="6">
        <f>F16</f>
        <v>9446.2050999999992</v>
      </c>
      <c r="N4" s="2"/>
      <c r="O4" s="2"/>
    </row>
    <row r="5" spans="1:15">
      <c r="A5" s="1" t="s">
        <v>25</v>
      </c>
      <c r="B5" s="1" t="s">
        <v>26</v>
      </c>
      <c r="D5" s="1" t="s">
        <v>27</v>
      </c>
      <c r="E5" s="4">
        <v>8.4199999999999997E-2</v>
      </c>
      <c r="G5" s="5"/>
      <c r="H5" s="5"/>
      <c r="I5" s="5"/>
      <c r="J5" s="2" t="s">
        <v>28</v>
      </c>
      <c r="K5" s="6">
        <f>B27</f>
        <v>0</v>
      </c>
      <c r="L5" s="6">
        <f>D27</f>
        <v>2151.0372000000002</v>
      </c>
      <c r="M5" s="6">
        <f>F27</f>
        <v>1797.3807999999999</v>
      </c>
      <c r="N5" s="2"/>
      <c r="O5" s="2"/>
    </row>
    <row r="6" spans="1:15">
      <c r="A6" s="1" t="s">
        <v>29</v>
      </c>
      <c r="B6" s="1" t="s">
        <v>30</v>
      </c>
      <c r="F6" s="5"/>
      <c r="G6" s="5"/>
      <c r="H6" s="5"/>
      <c r="I6" s="5"/>
      <c r="J6" s="2" t="s">
        <v>31</v>
      </c>
      <c r="K6" s="6">
        <f>B37</f>
        <v>0</v>
      </c>
      <c r="L6" s="6">
        <f>D37</f>
        <v>966.96729999999991</v>
      </c>
      <c r="M6" s="6">
        <f>F37</f>
        <v>679.51569999999992</v>
      </c>
      <c r="N6" s="2"/>
      <c r="O6" s="2"/>
    </row>
    <row r="7" spans="1:15">
      <c r="I7" s="5"/>
      <c r="J7" s="2" t="s">
        <v>32</v>
      </c>
      <c r="K7" s="6">
        <f>B35</f>
        <v>0</v>
      </c>
      <c r="L7" s="6">
        <f>D35</f>
        <v>894.37699999999995</v>
      </c>
      <c r="M7" s="6">
        <f>F35</f>
        <v>611.92819999999995</v>
      </c>
      <c r="N7" s="2"/>
      <c r="O7" s="2"/>
    </row>
    <row r="8" spans="1:15">
      <c r="A8" s="2" t="s">
        <v>33</v>
      </c>
      <c r="B8" s="2" t="s">
        <v>34</v>
      </c>
      <c r="C8" s="2" t="s">
        <v>35</v>
      </c>
      <c r="D8" s="2" t="s">
        <v>7</v>
      </c>
      <c r="E8" s="2" t="s">
        <v>35</v>
      </c>
      <c r="F8" s="2" t="s">
        <v>8</v>
      </c>
      <c r="G8" s="2" t="s">
        <v>35</v>
      </c>
      <c r="I8" s="5"/>
      <c r="J8" s="2" t="s">
        <v>36</v>
      </c>
      <c r="K8" s="6">
        <f>C66</f>
        <v>0</v>
      </c>
      <c r="L8" s="6">
        <f>F66</f>
        <v>4364.3455999999996</v>
      </c>
      <c r="M8" s="2">
        <v>4966.3999999999996</v>
      </c>
      <c r="N8" s="2"/>
      <c r="O8" s="2"/>
    </row>
    <row r="9" spans="1:15">
      <c r="A9" s="2" t="s">
        <v>37</v>
      </c>
      <c r="B9" s="2"/>
      <c r="C9" s="7" t="e">
        <f t="shared" ref="C9:C16" si="0">B9/B$16</f>
        <v>#DIV/0!</v>
      </c>
      <c r="D9" s="2">
        <v>49.887900000000002</v>
      </c>
      <c r="E9" s="7">
        <f t="shared" ref="E9:E16" si="1">D9/D$16</f>
        <v>5.3518308001054577E-3</v>
      </c>
      <c r="F9" s="2">
        <v>58.419800000000002</v>
      </c>
      <c r="G9" s="7">
        <f t="shared" ref="G9:G16" si="2">F9/F$16</f>
        <v>6.1844729583523444E-3</v>
      </c>
      <c r="H9" s="8"/>
      <c r="I9" s="5"/>
      <c r="J9" s="2" t="s">
        <v>38</v>
      </c>
      <c r="K9" s="6">
        <f>C63</f>
        <v>0</v>
      </c>
      <c r="L9" s="6">
        <f>F63</f>
        <v>841.92349999999999</v>
      </c>
      <c r="M9" s="2">
        <v>825.52940000000001</v>
      </c>
      <c r="N9" s="2"/>
      <c r="O9" s="2"/>
    </row>
    <row r="10" spans="1:15">
      <c r="A10" s="2" t="s">
        <v>39</v>
      </c>
      <c r="B10" s="2"/>
      <c r="C10" s="7" t="e">
        <f t="shared" si="0"/>
        <v>#DIV/0!</v>
      </c>
      <c r="D10" s="2">
        <v>2666.6397999999999</v>
      </c>
      <c r="E10" s="7">
        <f t="shared" si="1"/>
        <v>0.28606946803587757</v>
      </c>
      <c r="F10" s="2">
        <v>2288.3092999999999</v>
      </c>
      <c r="G10" s="7">
        <f t="shared" si="2"/>
        <v>0.24224641279491169</v>
      </c>
      <c r="H10" s="8"/>
      <c r="J10" s="2" t="s">
        <v>40</v>
      </c>
      <c r="K10" s="6">
        <f>C67</f>
        <v>0</v>
      </c>
      <c r="L10" s="6">
        <f>F67</f>
        <v>709.66079999999999</v>
      </c>
      <c r="M10" s="2">
        <v>246.7861</v>
      </c>
      <c r="N10" s="2"/>
      <c r="O10" s="2"/>
    </row>
    <row r="11" spans="1:15">
      <c r="A11" s="2" t="s">
        <v>41</v>
      </c>
      <c r="B11" s="2"/>
      <c r="C11" s="7" t="e">
        <f t="shared" si="0"/>
        <v>#DIV/0!</v>
      </c>
      <c r="D11" s="2">
        <v>1116.2334000000001</v>
      </c>
      <c r="E11" s="7">
        <f t="shared" si="1"/>
        <v>0.11974631704734887</v>
      </c>
      <c r="F11" s="2">
        <v>1141.7247</v>
      </c>
      <c r="G11" s="7">
        <f t="shared" si="2"/>
        <v>0.12086596552937434</v>
      </c>
      <c r="H11" s="8"/>
      <c r="J11" s="2" t="s">
        <v>42</v>
      </c>
      <c r="K11" s="6">
        <f>C50</f>
        <v>0</v>
      </c>
      <c r="L11" s="6">
        <f>G50</f>
        <v>4514.3229999999994</v>
      </c>
      <c r="M11" s="2">
        <v>3774.6606999999999</v>
      </c>
      <c r="N11" s="2"/>
      <c r="O11" s="2"/>
    </row>
    <row r="12" spans="1:15">
      <c r="A12" s="2" t="s">
        <v>43</v>
      </c>
      <c r="B12" s="2"/>
      <c r="C12" s="7" t="e">
        <f t="shared" si="0"/>
        <v>#DIV/0!</v>
      </c>
      <c r="D12" s="2">
        <v>4269.2142000000003</v>
      </c>
      <c r="E12" s="7">
        <f t="shared" si="1"/>
        <v>0.4579890524116586</v>
      </c>
      <c r="F12" s="2">
        <v>4930.29</v>
      </c>
      <c r="G12" s="7">
        <f t="shared" si="2"/>
        <v>0.5219334058287598</v>
      </c>
      <c r="H12" s="8"/>
      <c r="J12" s="2" t="s">
        <v>44</v>
      </c>
      <c r="K12" s="6">
        <f>B79/10000</f>
        <v>0</v>
      </c>
      <c r="L12" s="6">
        <f>D79/10000</f>
        <v>33.544600000000003</v>
      </c>
      <c r="M12" s="6">
        <f>F79/10000</f>
        <v>26.458300000000001</v>
      </c>
      <c r="N12" s="2"/>
      <c r="O12" s="2"/>
    </row>
    <row r="13" spans="1:15">
      <c r="A13" s="2" t="s">
        <v>45</v>
      </c>
      <c r="B13" s="2"/>
      <c r="C13" s="7" t="e">
        <f t="shared" si="0"/>
        <v>#DIV/0!</v>
      </c>
      <c r="D13" s="2">
        <v>1.2689999999999999</v>
      </c>
      <c r="E13" s="7">
        <f t="shared" si="1"/>
        <v>1.361346796584708E-4</v>
      </c>
      <c r="F13" s="2">
        <v>1.2173</v>
      </c>
      <c r="G13" s="7">
        <f t="shared" si="2"/>
        <v>1.288665646271009E-4</v>
      </c>
      <c r="H13" s="8"/>
      <c r="J13" s="2" t="s">
        <v>46</v>
      </c>
      <c r="K13" s="6">
        <f>B85/10000</f>
        <v>0</v>
      </c>
      <c r="L13" s="6">
        <f>D85/10000</f>
        <v>0</v>
      </c>
      <c r="M13" s="6">
        <f>F85/10000</f>
        <v>0</v>
      </c>
      <c r="N13" s="2"/>
      <c r="O13" s="2"/>
    </row>
    <row r="14" spans="1:15">
      <c r="A14" s="2" t="s">
        <v>47</v>
      </c>
      <c r="B14" s="2"/>
      <c r="C14" s="7" t="e">
        <f t="shared" si="0"/>
        <v>#DIV/0!</v>
      </c>
      <c r="D14" s="2">
        <v>932.97085400000003</v>
      </c>
      <c r="E14" s="7">
        <f t="shared" si="1"/>
        <v>0.10008643683213549</v>
      </c>
      <c r="F14" s="2">
        <v>797.91510000000005</v>
      </c>
      <c r="G14" s="7">
        <f t="shared" si="2"/>
        <v>8.446938125448919E-2</v>
      </c>
      <c r="H14" s="8"/>
      <c r="J14" s="2" t="s">
        <v>48</v>
      </c>
      <c r="K14" s="9" t="e">
        <f>B79/K24</f>
        <v>#DIV/0!</v>
      </c>
      <c r="L14" s="9">
        <f>D79/M24</f>
        <v>592.66077738515901</v>
      </c>
      <c r="M14" s="9">
        <f>F79/O24</f>
        <v>510.77799227799227</v>
      </c>
      <c r="N14" s="2"/>
      <c r="O14" s="2"/>
    </row>
    <row r="15" spans="1:15">
      <c r="A15" s="2" t="s">
        <v>49</v>
      </c>
      <c r="B15" s="6">
        <f>B16-SUM(B9:B14)</f>
        <v>0</v>
      </c>
      <c r="C15" s="7" t="e">
        <f t="shared" si="0"/>
        <v>#DIV/0!</v>
      </c>
      <c r="D15" s="6">
        <f>D16-SUM(D9:D14)</f>
        <v>285.43604600000072</v>
      </c>
      <c r="E15" s="7">
        <f t="shared" si="1"/>
        <v>3.0620760193215631E-2</v>
      </c>
      <c r="F15" s="6">
        <f>F16-SUM(F9:F14)</f>
        <v>228.32889999999861</v>
      </c>
      <c r="G15" s="7">
        <f t="shared" si="2"/>
        <v>2.4171495069485485E-2</v>
      </c>
      <c r="H15" s="8"/>
      <c r="J15" s="2" t="s">
        <v>50</v>
      </c>
      <c r="K15" s="9" t="e">
        <f>B81/K24</f>
        <v>#DIV/0!</v>
      </c>
      <c r="L15" s="9">
        <f>D81/M24</f>
        <v>0</v>
      </c>
      <c r="M15" s="9">
        <f>F81/O24</f>
        <v>0</v>
      </c>
      <c r="N15" s="2"/>
      <c r="O15" s="2"/>
    </row>
    <row r="16" spans="1:15">
      <c r="A16" s="2" t="s">
        <v>51</v>
      </c>
      <c r="B16" s="2"/>
      <c r="C16" s="7" t="e">
        <f t="shared" si="0"/>
        <v>#DIV/0!</v>
      </c>
      <c r="D16" s="2">
        <v>9321.6512000000002</v>
      </c>
      <c r="E16" s="7">
        <f t="shared" si="1"/>
        <v>1</v>
      </c>
      <c r="F16" s="2">
        <v>9446.2050999999992</v>
      </c>
      <c r="G16" s="7">
        <f t="shared" si="2"/>
        <v>1</v>
      </c>
      <c r="H16" s="8"/>
      <c r="J16" s="2" t="s">
        <v>52</v>
      </c>
      <c r="K16" s="9" t="e">
        <f>B85/K24</f>
        <v>#DIV/0!</v>
      </c>
      <c r="L16" s="9">
        <f>D85/M24</f>
        <v>0</v>
      </c>
      <c r="M16" s="9">
        <f>F85/O24</f>
        <v>0</v>
      </c>
      <c r="N16" s="2"/>
      <c r="O16" s="2"/>
    </row>
    <row r="18" spans="1:17">
      <c r="A18" s="2" t="s">
        <v>53</v>
      </c>
      <c r="B18" s="2"/>
      <c r="C18" s="7" t="e">
        <f t="shared" ref="C18:C24" si="3">B18/B$24</f>
        <v>#DIV/0!</v>
      </c>
      <c r="D18" s="2">
        <v>630.43299999999999</v>
      </c>
      <c r="E18" s="7">
        <f t="shared" ref="E18:E24" si="4">D18/D$24</f>
        <v>6.7631043736114047E-2</v>
      </c>
      <c r="F18" s="2">
        <v>623.45780000000002</v>
      </c>
      <c r="G18" s="7">
        <f t="shared" ref="G18:G24" si="5">F18/F$24</f>
        <v>6.6000874785155789E-2</v>
      </c>
      <c r="H18" s="8"/>
    </row>
    <row r="19" spans="1:17">
      <c r="A19" s="2" t="s">
        <v>54</v>
      </c>
      <c r="B19" s="2"/>
      <c r="C19" s="7" t="e">
        <f t="shared" si="3"/>
        <v>#DIV/0!</v>
      </c>
      <c r="D19" s="2">
        <v>438.28870000000001</v>
      </c>
      <c r="E19" s="7">
        <f t="shared" si="4"/>
        <v>4.7018354430597015E-2</v>
      </c>
      <c r="F19" s="2">
        <v>142.37889999999999</v>
      </c>
      <c r="G19" s="7">
        <f t="shared" si="5"/>
        <v>1.5072603071047018E-2</v>
      </c>
      <c r="H19" s="8"/>
      <c r="J19" s="2" t="s">
        <v>55</v>
      </c>
      <c r="K19" s="2" t="s">
        <v>56</v>
      </c>
      <c r="L19" s="2" t="s">
        <v>57</v>
      </c>
      <c r="M19" s="2" t="s">
        <v>58</v>
      </c>
      <c r="N19" s="2" t="s">
        <v>57</v>
      </c>
      <c r="O19" s="2" t="s">
        <v>59</v>
      </c>
    </row>
    <row r="20" spans="1:17">
      <c r="A20" s="2" t="s">
        <v>60</v>
      </c>
      <c r="B20" s="2"/>
      <c r="C20" s="7" t="e">
        <f t="shared" si="3"/>
        <v>#DIV/0!</v>
      </c>
      <c r="D20" s="2">
        <v>999.52930000000003</v>
      </c>
      <c r="E20" s="7">
        <f t="shared" si="4"/>
        <v>0.10722663598483496</v>
      </c>
      <c r="F20" s="2">
        <v>1077.0590999999999</v>
      </c>
      <c r="G20" s="7">
        <f t="shared" si="5"/>
        <v>0.11402029583287367</v>
      </c>
      <c r="H20" s="8"/>
      <c r="J20" s="2" t="s">
        <v>61</v>
      </c>
      <c r="K20" s="2"/>
      <c r="L20" s="7" t="e">
        <f t="shared" ref="L20:L27" si="6">K20/K$24</f>
        <v>#DIV/0!</v>
      </c>
      <c r="M20" s="10">
        <v>8</v>
      </c>
      <c r="N20" s="7">
        <f t="shared" ref="N20:N27" si="7">M20/M$24</f>
        <v>1.4134275618374558E-2</v>
      </c>
      <c r="O20" s="10">
        <v>9</v>
      </c>
    </row>
    <row r="21" spans="1:17">
      <c r="A21" s="2" t="s">
        <v>62</v>
      </c>
      <c r="B21" s="2"/>
      <c r="C21" s="7" t="e">
        <f t="shared" si="3"/>
        <v>#DIV/0!</v>
      </c>
      <c r="D21" s="2">
        <v>3320.9176000000002</v>
      </c>
      <c r="E21" s="7">
        <f t="shared" si="4"/>
        <v>0.35625851351314242</v>
      </c>
      <c r="F21" s="2">
        <v>3020.9477000000002</v>
      </c>
      <c r="G21" s="7">
        <f t="shared" si="5"/>
        <v>0.31980543170717313</v>
      </c>
      <c r="H21" s="8"/>
      <c r="J21" s="2" t="s">
        <v>63</v>
      </c>
      <c r="K21" s="2"/>
      <c r="L21" s="7" t="e">
        <f t="shared" si="6"/>
        <v>#DIV/0!</v>
      </c>
      <c r="M21" s="10">
        <v>18</v>
      </c>
      <c r="N21" s="7">
        <f t="shared" si="7"/>
        <v>3.1802120141342753E-2</v>
      </c>
      <c r="O21" s="10">
        <v>16</v>
      </c>
    </row>
    <row r="22" spans="1:17">
      <c r="A22" s="2" t="s">
        <v>64</v>
      </c>
      <c r="B22" s="2"/>
      <c r="C22" s="7" t="e">
        <f t="shared" si="3"/>
        <v>#DIV/0!</v>
      </c>
      <c r="D22" s="2">
        <v>3915.6986000000002</v>
      </c>
      <c r="E22" s="7">
        <f t="shared" si="4"/>
        <v>0.42006491296305959</v>
      </c>
      <c r="F22" s="2">
        <v>4568.7969000000003</v>
      </c>
      <c r="G22" s="7">
        <f t="shared" si="5"/>
        <v>0.4836647999523111</v>
      </c>
      <c r="H22" s="8"/>
      <c r="J22" s="2" t="s">
        <v>65</v>
      </c>
      <c r="K22" s="2"/>
      <c r="L22" s="7" t="e">
        <f t="shared" si="6"/>
        <v>#DIV/0!</v>
      </c>
      <c r="M22" s="10">
        <v>245</v>
      </c>
      <c r="N22" s="7">
        <f t="shared" si="7"/>
        <v>0.43286219081272087</v>
      </c>
      <c r="O22" s="10">
        <v>255</v>
      </c>
    </row>
    <row r="23" spans="1:17">
      <c r="A23" s="2" t="s">
        <v>66</v>
      </c>
      <c r="B23" s="6">
        <f>B24-SUM(B18:B22)</f>
        <v>0</v>
      </c>
      <c r="C23" s="7" t="e">
        <f t="shared" si="3"/>
        <v>#DIV/0!</v>
      </c>
      <c r="D23" s="6">
        <f>D24-SUM(D18:D22)</f>
        <v>16.783999999999651</v>
      </c>
      <c r="E23" s="7">
        <f t="shared" si="4"/>
        <v>1.8005393722519516E-3</v>
      </c>
      <c r="F23" s="6">
        <f>F24-SUM(F18:F22)</f>
        <v>13.564699999998993</v>
      </c>
      <c r="G23" s="7">
        <f t="shared" si="5"/>
        <v>1.4359946514393377E-3</v>
      </c>
      <c r="H23" s="8"/>
      <c r="J23" s="2" t="s">
        <v>66</v>
      </c>
      <c r="K23" s="2"/>
      <c r="L23" s="7" t="e">
        <f t="shared" si="6"/>
        <v>#DIV/0!</v>
      </c>
      <c r="M23" s="10">
        <v>295</v>
      </c>
      <c r="N23" s="7">
        <f t="shared" si="7"/>
        <v>0.52120141342756188</v>
      </c>
      <c r="O23" s="10">
        <v>238</v>
      </c>
    </row>
    <row r="24" spans="1:17">
      <c r="A24" s="2" t="s">
        <v>67</v>
      </c>
      <c r="B24" s="6">
        <f>B16</f>
        <v>0</v>
      </c>
      <c r="C24" s="7" t="e">
        <f t="shared" si="3"/>
        <v>#DIV/0!</v>
      </c>
      <c r="D24" s="6">
        <f>D16</f>
        <v>9321.6512000000002</v>
      </c>
      <c r="E24" s="7">
        <f t="shared" si="4"/>
        <v>1</v>
      </c>
      <c r="F24" s="6">
        <f>F16</f>
        <v>9446.2050999999992</v>
      </c>
      <c r="G24" s="7">
        <f t="shared" si="5"/>
        <v>1</v>
      </c>
      <c r="H24" s="8"/>
      <c r="J24" s="2" t="s">
        <v>68</v>
      </c>
      <c r="K24" s="9">
        <f>SUM(K20:K23)</f>
        <v>0</v>
      </c>
      <c r="L24" s="7" t="e">
        <f t="shared" si="6"/>
        <v>#DIV/0!</v>
      </c>
      <c r="M24" s="9">
        <f>SUM(M20:M23)</f>
        <v>566</v>
      </c>
      <c r="N24" s="7">
        <f t="shared" si="7"/>
        <v>1</v>
      </c>
      <c r="O24" s="9">
        <f>SUM(O20:O23)</f>
        <v>518</v>
      </c>
    </row>
    <row r="25" spans="1:17">
      <c r="J25" s="2" t="s">
        <v>69</v>
      </c>
      <c r="K25" s="2"/>
      <c r="L25" s="7" t="e">
        <f t="shared" si="6"/>
        <v>#DIV/0!</v>
      </c>
      <c r="M25" s="10">
        <v>140</v>
      </c>
      <c r="N25" s="7">
        <f t="shared" si="7"/>
        <v>0.24734982332155478</v>
      </c>
      <c r="O25" s="10">
        <v>169</v>
      </c>
    </row>
    <row r="26" spans="1:17">
      <c r="A26" s="2" t="s">
        <v>70</v>
      </c>
      <c r="B26" s="2" t="s">
        <v>71</v>
      </c>
      <c r="C26" s="2" t="s">
        <v>72</v>
      </c>
      <c r="D26" s="2" t="s">
        <v>73</v>
      </c>
      <c r="E26" s="2" t="s">
        <v>72</v>
      </c>
      <c r="F26" s="2" t="s">
        <v>74</v>
      </c>
      <c r="G26" s="2" t="s">
        <v>72</v>
      </c>
      <c r="J26" s="2" t="s">
        <v>75</v>
      </c>
      <c r="K26" s="2"/>
      <c r="L26" s="7" t="e">
        <f t="shared" si="6"/>
        <v>#DIV/0!</v>
      </c>
      <c r="M26" s="10">
        <v>340</v>
      </c>
      <c r="N26" s="7">
        <f t="shared" si="7"/>
        <v>0.60070671378091878</v>
      </c>
      <c r="O26" s="10">
        <v>267</v>
      </c>
    </row>
    <row r="27" spans="1:17">
      <c r="A27" s="2" t="s">
        <v>76</v>
      </c>
      <c r="B27" s="2"/>
      <c r="C27" s="7" t="e">
        <f>B27/B$30</f>
        <v>#DIV/0!</v>
      </c>
      <c r="D27" s="2">
        <v>2151.0372000000002</v>
      </c>
      <c r="E27" s="7">
        <f>D27/D$30</f>
        <v>0.23075710020130341</v>
      </c>
      <c r="F27" s="2">
        <v>1797.3807999999999</v>
      </c>
      <c r="G27" s="7">
        <f>F27/F$30</f>
        <v>0.19027543664068866</v>
      </c>
      <c r="H27" s="8"/>
      <c r="J27" s="2" t="s">
        <v>77</v>
      </c>
      <c r="K27" s="2"/>
      <c r="L27" s="7" t="e">
        <f t="shared" si="6"/>
        <v>#DIV/0!</v>
      </c>
      <c r="M27" s="10">
        <v>86</v>
      </c>
      <c r="N27" s="7">
        <f t="shared" si="7"/>
        <v>0.1519434628975265</v>
      </c>
      <c r="O27" s="10">
        <v>82</v>
      </c>
    </row>
    <row r="28" spans="1:17">
      <c r="A28" s="2" t="s">
        <v>78</v>
      </c>
      <c r="B28" s="2"/>
      <c r="C28" s="7" t="e">
        <f>B28/B$30</f>
        <v>#DIV/0!</v>
      </c>
      <c r="D28" s="2">
        <v>5793.4236000000001</v>
      </c>
      <c r="E28" s="7">
        <f>D28/D$30</f>
        <v>0.62150186439072086</v>
      </c>
      <c r="F28" s="2">
        <v>6205.6634000000004</v>
      </c>
      <c r="G28" s="7">
        <f>F28/F$30</f>
        <v>0.65694777260341308</v>
      </c>
      <c r="H28" s="8"/>
    </row>
    <row r="29" spans="1:17">
      <c r="A29" s="2" t="s">
        <v>79</v>
      </c>
      <c r="B29" s="6">
        <f>B30-B27-B28</f>
        <v>0</v>
      </c>
      <c r="C29" s="7" t="e">
        <f>B29/B$30</f>
        <v>#DIV/0!</v>
      </c>
      <c r="D29" s="6">
        <f>D30-D27-D28</f>
        <v>1377.1903999999995</v>
      </c>
      <c r="E29" s="7">
        <f>D29/D$30</f>
        <v>0.14774103540797573</v>
      </c>
      <c r="F29" s="6">
        <f>F30-F27-F28</f>
        <v>1443.1608999999989</v>
      </c>
      <c r="G29" s="7">
        <f>F29/F$30</f>
        <v>0.15277679075589826</v>
      </c>
      <c r="H29" s="8"/>
    </row>
    <row r="30" spans="1:17">
      <c r="A30" s="2" t="s">
        <v>68</v>
      </c>
      <c r="B30" s="6">
        <f>B16</f>
        <v>0</v>
      </c>
      <c r="C30" s="7" t="e">
        <f>B30/B$30</f>
        <v>#DIV/0!</v>
      </c>
      <c r="D30" s="6">
        <f>D16</f>
        <v>9321.6512000000002</v>
      </c>
      <c r="E30" s="7">
        <f>D30/D$30</f>
        <v>1</v>
      </c>
      <c r="F30" s="6">
        <f>F16</f>
        <v>9446.2050999999992</v>
      </c>
      <c r="G30" s="7">
        <f>F30/F$30</f>
        <v>1</v>
      </c>
    </row>
    <row r="31" spans="1:17">
      <c r="I31" s="2"/>
      <c r="J31" s="2" t="s">
        <v>80</v>
      </c>
      <c r="K31" s="2" t="s">
        <v>81</v>
      </c>
      <c r="M31" s="1" t="s">
        <v>82</v>
      </c>
      <c r="N31" s="1" t="s">
        <v>83</v>
      </c>
      <c r="O31" s="1" t="s">
        <v>84</v>
      </c>
      <c r="P31" s="1" t="s">
        <v>85</v>
      </c>
      <c r="Q31" s="1" t="s">
        <v>81</v>
      </c>
    </row>
    <row r="32" spans="1:17">
      <c r="A32" s="2" t="s">
        <v>86</v>
      </c>
      <c r="B32" s="2" t="s">
        <v>87</v>
      </c>
      <c r="C32" s="2" t="s">
        <v>88</v>
      </c>
      <c r="D32" s="2" t="s">
        <v>89</v>
      </c>
      <c r="E32" s="2" t="s">
        <v>88</v>
      </c>
      <c r="F32" s="2" t="s">
        <v>90</v>
      </c>
      <c r="G32" s="2" t="s">
        <v>88</v>
      </c>
      <c r="I32" s="10">
        <v>1</v>
      </c>
      <c r="J32" s="2" t="s">
        <v>91</v>
      </c>
      <c r="K32" s="11">
        <v>0.73</v>
      </c>
      <c r="L32" s="5">
        <v>1</v>
      </c>
      <c r="M32" s="1" t="s">
        <v>92</v>
      </c>
      <c r="O32" s="5">
        <v>310000</v>
      </c>
      <c r="P32" s="1" t="s">
        <v>93</v>
      </c>
      <c r="Q32" s="12">
        <v>1</v>
      </c>
    </row>
    <row r="33" spans="1:17">
      <c r="A33" s="2" t="s">
        <v>94</v>
      </c>
      <c r="B33" s="2"/>
      <c r="C33" s="7" t="e">
        <f>B33/B$37</f>
        <v>#DIV/0!</v>
      </c>
      <c r="D33" s="2">
        <v>70.6892</v>
      </c>
      <c r="E33" s="7">
        <f>D33/D$37</f>
        <v>7.3104023269452867E-2</v>
      </c>
      <c r="F33" s="2">
        <v>51.049900000000001</v>
      </c>
      <c r="G33" s="7">
        <f>F33/F$37</f>
        <v>7.5126888164614894E-2</v>
      </c>
      <c r="H33" s="8"/>
      <c r="I33" s="10">
        <v>2</v>
      </c>
      <c r="J33" s="2" t="s">
        <v>23</v>
      </c>
      <c r="K33" s="11">
        <v>8.4199999999999997E-2</v>
      </c>
      <c r="L33" s="5">
        <v>2</v>
      </c>
      <c r="M33" s="1" t="s">
        <v>95</v>
      </c>
      <c r="O33" s="5"/>
      <c r="P33" s="1" t="s">
        <v>96</v>
      </c>
      <c r="Q33" s="8">
        <v>1</v>
      </c>
    </row>
    <row r="34" spans="1:17">
      <c r="A34" s="2" t="s">
        <v>97</v>
      </c>
      <c r="B34" s="2"/>
      <c r="C34" s="7" t="e">
        <f>B34/B$37</f>
        <v>#DIV/0!</v>
      </c>
      <c r="D34" s="2">
        <v>1.9011</v>
      </c>
      <c r="E34" s="7">
        <f>D34/D$37</f>
        <v>1.9660437328128883E-3</v>
      </c>
      <c r="F34" s="2">
        <v>16.537600000000001</v>
      </c>
      <c r="G34" s="7">
        <f>F34/F$37</f>
        <v>2.4337333191860031E-2</v>
      </c>
      <c r="H34" s="8"/>
      <c r="I34" s="10">
        <v>3</v>
      </c>
      <c r="J34" s="2" t="s">
        <v>98</v>
      </c>
      <c r="K34" s="11">
        <v>8.4199999999999997E-2</v>
      </c>
      <c r="L34" s="5">
        <v>3</v>
      </c>
      <c r="O34" s="5"/>
      <c r="Q34" s="8"/>
    </row>
    <row r="35" spans="1:17">
      <c r="A35" s="2" t="s">
        <v>99</v>
      </c>
      <c r="B35" s="2"/>
      <c r="C35" s="7" t="e">
        <f>B35/B$37</f>
        <v>#DIV/0!</v>
      </c>
      <c r="D35" s="2">
        <v>894.37699999999995</v>
      </c>
      <c r="E35" s="7">
        <f>D35/D$37</f>
        <v>0.92492993299773429</v>
      </c>
      <c r="F35" s="2">
        <v>611.92819999999995</v>
      </c>
      <c r="G35" s="7">
        <f>F35/F$37</f>
        <v>0.90053577864352508</v>
      </c>
      <c r="H35" s="8"/>
      <c r="I35" s="10">
        <v>4</v>
      </c>
      <c r="J35" s="2" t="s">
        <v>100</v>
      </c>
      <c r="K35" s="11">
        <v>4.8099999999999997E-2</v>
      </c>
      <c r="L35" s="5">
        <v>4</v>
      </c>
      <c r="O35" s="5"/>
      <c r="Q35" s="8"/>
    </row>
    <row r="36" spans="1:17">
      <c r="A36" s="2" t="s">
        <v>101</v>
      </c>
      <c r="B36" s="2"/>
      <c r="C36" s="7" t="e">
        <f>B36/B$37</f>
        <v>#DIV/0!</v>
      </c>
      <c r="D36" s="2"/>
      <c r="E36" s="7">
        <f>D36/D$37</f>
        <v>0</v>
      </c>
      <c r="F36" s="2"/>
      <c r="G36" s="7">
        <f>F36/F$37</f>
        <v>0</v>
      </c>
      <c r="H36" s="8"/>
      <c r="I36" s="10">
        <v>5</v>
      </c>
      <c r="J36" s="2" t="s">
        <v>102</v>
      </c>
      <c r="K36" s="11">
        <v>4.5199999999999997E-2</v>
      </c>
      <c r="L36" s="5">
        <v>5</v>
      </c>
      <c r="O36" s="5"/>
      <c r="Q36" s="8"/>
    </row>
    <row r="37" spans="1:17">
      <c r="A37" s="2" t="s">
        <v>103</v>
      </c>
      <c r="B37" s="6">
        <f>SUM(B33:B36)</f>
        <v>0</v>
      </c>
      <c r="C37" s="7" t="e">
        <f>B37/B$37</f>
        <v>#DIV/0!</v>
      </c>
      <c r="D37" s="6">
        <f>SUM(D33:D36)</f>
        <v>966.96729999999991</v>
      </c>
      <c r="E37" s="7">
        <f>D37/D$37</f>
        <v>1</v>
      </c>
      <c r="F37" s="6">
        <f>SUM(F33:F36)</f>
        <v>679.51569999999992</v>
      </c>
      <c r="G37" s="7">
        <f>F37/F$37</f>
        <v>1</v>
      </c>
      <c r="H37" s="8"/>
      <c r="I37" s="10">
        <v>6</v>
      </c>
      <c r="J37" s="2" t="s">
        <v>104</v>
      </c>
      <c r="K37" s="11">
        <v>8.3000000000000001E-3</v>
      </c>
      <c r="L37" s="5">
        <v>6</v>
      </c>
      <c r="O37" s="5"/>
      <c r="Q37" s="8"/>
    </row>
    <row r="38" spans="1:17">
      <c r="I38" s="10">
        <v>7</v>
      </c>
      <c r="J38" s="2"/>
      <c r="K38" s="11"/>
      <c r="L38" s="5">
        <v>7</v>
      </c>
      <c r="O38" s="5"/>
      <c r="Q38" s="8"/>
    </row>
    <row r="39" spans="1:17">
      <c r="A39" s="2" t="s">
        <v>105</v>
      </c>
      <c r="B39" s="2" t="s">
        <v>71</v>
      </c>
      <c r="C39" s="2" t="s">
        <v>72</v>
      </c>
      <c r="D39" s="2" t="s">
        <v>73</v>
      </c>
      <c r="E39" s="2" t="s">
        <v>72</v>
      </c>
      <c r="F39" s="2" t="s">
        <v>74</v>
      </c>
      <c r="G39" s="2" t="s">
        <v>72</v>
      </c>
      <c r="I39" s="10">
        <v>8</v>
      </c>
      <c r="J39" s="2"/>
      <c r="K39" s="11"/>
      <c r="L39" s="5">
        <v>8</v>
      </c>
      <c r="O39" s="5"/>
      <c r="Q39" s="8"/>
    </row>
    <row r="40" spans="1:17">
      <c r="A40" s="2" t="s">
        <v>106</v>
      </c>
      <c r="B40" s="2"/>
      <c r="C40" s="7" t="e">
        <f>B40/B$37</f>
        <v>#DIV/0!</v>
      </c>
      <c r="D40" s="2">
        <v>828.94029999999998</v>
      </c>
      <c r="E40" s="7">
        <f>D40/D$37</f>
        <v>0.85725784108728398</v>
      </c>
      <c r="F40" s="2">
        <v>1003.1105</v>
      </c>
      <c r="G40" s="7">
        <f>F40/F$37</f>
        <v>1.4762138682005437</v>
      </c>
      <c r="H40" s="8"/>
      <c r="I40" s="10">
        <v>9</v>
      </c>
      <c r="J40" s="2"/>
      <c r="K40" s="11"/>
      <c r="L40" s="5">
        <v>9</v>
      </c>
      <c r="O40" s="5"/>
      <c r="Q40" s="8"/>
    </row>
    <row r="41" spans="1:17">
      <c r="A41" s="2" t="s">
        <v>107</v>
      </c>
      <c r="B41" s="2"/>
      <c r="C41" s="7" t="e">
        <f>B41/B$37</f>
        <v>#DIV/0!</v>
      </c>
      <c r="D41" s="2">
        <v>405.49250000000001</v>
      </c>
      <c r="E41" s="7">
        <f>D41/D$37</f>
        <v>0.41934458383442752</v>
      </c>
      <c r="F41" s="2">
        <v>187.68219999999999</v>
      </c>
      <c r="G41" s="7">
        <f>F41/F$37</f>
        <v>0.27619994652073532</v>
      </c>
      <c r="H41" s="8"/>
      <c r="I41" s="10">
        <v>10</v>
      </c>
      <c r="J41" s="2" t="s">
        <v>108</v>
      </c>
      <c r="K41" s="11"/>
      <c r="L41" s="5">
        <v>10</v>
      </c>
      <c r="O41" s="5"/>
      <c r="Q41" s="8"/>
    </row>
    <row r="42" spans="1:17">
      <c r="A42" s="2" t="s">
        <v>109</v>
      </c>
      <c r="B42" s="2"/>
      <c r="C42" s="7" t="e">
        <f>B42/B$37</f>
        <v>#DIV/0!</v>
      </c>
      <c r="D42" s="2">
        <v>3051.8137999999999</v>
      </c>
      <c r="E42" s="7">
        <f>D42/D$37</f>
        <v>3.1560672217147365</v>
      </c>
      <c r="F42" s="2">
        <v>3384.7703999999999</v>
      </c>
      <c r="G42" s="7">
        <f>F42/F$37</f>
        <v>4.9811511345506814</v>
      </c>
      <c r="H42" s="8"/>
      <c r="I42" s="2"/>
      <c r="J42" s="2" t="s">
        <v>51</v>
      </c>
      <c r="K42" s="13">
        <f>SUM(K32:K41)</f>
        <v>1.0000000000000002</v>
      </c>
    </row>
    <row r="43" spans="1:17">
      <c r="A43" s="2" t="s">
        <v>110</v>
      </c>
      <c r="B43" s="6">
        <f>B44-SUM(B40:B42)</f>
        <v>0</v>
      </c>
      <c r="C43" s="7" t="e">
        <f>B43/B$37</f>
        <v>#DIV/0!</v>
      </c>
      <c r="D43" s="6">
        <f>D44-SUM(D40:D42)</f>
        <v>4068.4372999999996</v>
      </c>
      <c r="E43" s="7">
        <f>D43/D$37</f>
        <v>4.2074197338420856</v>
      </c>
      <c r="F43" s="6">
        <f>F44-SUM(F40:F42)</f>
        <v>4191.1262999999999</v>
      </c>
      <c r="G43" s="7">
        <f>F43/F$37</f>
        <v>6.1678137826690396</v>
      </c>
      <c r="H43" s="8"/>
    </row>
    <row r="44" spans="1:17">
      <c r="A44" s="2" t="s">
        <v>111</v>
      </c>
      <c r="B44" s="6">
        <f>B16-B37</f>
        <v>0</v>
      </c>
      <c r="C44" s="7" t="e">
        <f>B44/B$37</f>
        <v>#DIV/0!</v>
      </c>
      <c r="D44" s="6">
        <f>D16-D37</f>
        <v>8354.6839</v>
      </c>
      <c r="E44" s="7">
        <f>D44/D$37</f>
        <v>8.6400893804785337</v>
      </c>
      <c r="F44" s="6">
        <f>F16-F37</f>
        <v>8766.6893999999993</v>
      </c>
      <c r="G44" s="7">
        <f>F44/F$37</f>
        <v>12.901378731941</v>
      </c>
      <c r="H44" s="8"/>
    </row>
    <row r="45" spans="1:17">
      <c r="H45" s="8"/>
    </row>
    <row r="46" spans="1:17">
      <c r="A46" s="2" t="s">
        <v>112</v>
      </c>
      <c r="B46" s="2" t="s">
        <v>113</v>
      </c>
      <c r="C46" s="2" t="s">
        <v>114</v>
      </c>
      <c r="D46" s="2" t="s">
        <v>115</v>
      </c>
      <c r="E46" s="2" t="s">
        <v>116</v>
      </c>
      <c r="F46" s="2" t="s">
        <v>117</v>
      </c>
      <c r="G46" s="2" t="s">
        <v>118</v>
      </c>
      <c r="H46" s="2" t="s">
        <v>119</v>
      </c>
      <c r="I46" s="2" t="s">
        <v>120</v>
      </c>
    </row>
    <row r="47" spans="1:17">
      <c r="A47" s="2" t="s">
        <v>121</v>
      </c>
      <c r="B47" s="10"/>
      <c r="C47" s="2"/>
      <c r="D47" s="11"/>
      <c r="E47" s="11"/>
      <c r="F47" s="10">
        <v>94</v>
      </c>
      <c r="G47" s="2">
        <v>638.78539999999998</v>
      </c>
      <c r="H47" s="11">
        <v>5.0999999999999997E-2</v>
      </c>
      <c r="I47" s="11"/>
    </row>
    <row r="48" spans="1:17">
      <c r="A48" s="2" t="s">
        <v>122</v>
      </c>
      <c r="B48" s="10"/>
      <c r="C48" s="2"/>
      <c r="D48" s="11"/>
      <c r="E48" s="11"/>
      <c r="F48" s="10">
        <v>541</v>
      </c>
      <c r="G48" s="2">
        <v>2739.9252999999999</v>
      </c>
      <c r="H48" s="11">
        <v>5.5800000000000002E-2</v>
      </c>
      <c r="I48" s="11"/>
    </row>
    <row r="49" spans="1:9">
      <c r="A49" s="2" t="s">
        <v>123</v>
      </c>
      <c r="B49" s="10"/>
      <c r="C49" s="2"/>
      <c r="D49" s="11"/>
      <c r="E49" s="11"/>
      <c r="F49" s="10">
        <v>66</v>
      </c>
      <c r="G49" s="2">
        <v>1135.6123</v>
      </c>
      <c r="H49" s="11">
        <v>3.6900000000000002E-2</v>
      </c>
      <c r="I49" s="11"/>
    </row>
    <row r="50" spans="1:9">
      <c r="A50" s="2" t="s">
        <v>111</v>
      </c>
      <c r="B50" s="9">
        <f>SUM(B47:B49)</f>
        <v>0</v>
      </c>
      <c r="C50" s="6">
        <f>SUM(C47:C49)</f>
        <v>0</v>
      </c>
      <c r="D50" s="11"/>
      <c r="E50" s="11"/>
      <c r="F50" s="9">
        <f>SUM(F47:F49)</f>
        <v>701</v>
      </c>
      <c r="G50" s="6">
        <f>SUM(G47:G49)</f>
        <v>4514.3229999999994</v>
      </c>
      <c r="H50" s="11"/>
      <c r="I50" s="11"/>
    </row>
    <row r="51" spans="1:9">
      <c r="A51" s="2" t="s">
        <v>124</v>
      </c>
      <c r="B51" s="10"/>
      <c r="C51" s="2"/>
      <c r="D51" s="11"/>
      <c r="E51" s="11"/>
      <c r="F51" s="10">
        <v>19</v>
      </c>
      <c r="G51" s="2">
        <v>15.9963</v>
      </c>
      <c r="H51" s="11">
        <v>6.0600000000000001E-2</v>
      </c>
      <c r="I51" s="11">
        <v>5.4999999999999997E-3</v>
      </c>
    </row>
    <row r="52" spans="1:9">
      <c r="A52" s="2" t="s">
        <v>125</v>
      </c>
      <c r="B52" s="10"/>
      <c r="C52" s="2"/>
      <c r="D52" s="11"/>
      <c r="E52" s="11"/>
      <c r="F52" s="10">
        <v>2</v>
      </c>
      <c r="G52" s="2">
        <v>7.1684999999999999</v>
      </c>
      <c r="H52" s="11">
        <v>5.9799999999999999E-2</v>
      </c>
      <c r="I52" s="11">
        <v>6.1000000000000004E-3</v>
      </c>
    </row>
    <row r="53" spans="1:9">
      <c r="A53" s="2" t="s">
        <v>126</v>
      </c>
      <c r="B53" s="10"/>
      <c r="C53" s="2"/>
      <c r="D53" s="11"/>
      <c r="E53" s="11"/>
      <c r="F53" s="10">
        <v>63</v>
      </c>
      <c r="G53" s="2">
        <v>402.20339999999999</v>
      </c>
      <c r="H53" s="11">
        <v>5.8799999999999998E-2</v>
      </c>
      <c r="I53" s="11">
        <v>1.2999999999999999E-2</v>
      </c>
    </row>
    <row r="54" spans="1:9">
      <c r="A54" s="2" t="s">
        <v>127</v>
      </c>
      <c r="B54" s="10"/>
      <c r="C54" s="2"/>
      <c r="D54" s="11"/>
      <c r="E54" s="11"/>
      <c r="F54" s="10"/>
      <c r="G54" s="2"/>
      <c r="H54" s="11"/>
      <c r="I54" s="11"/>
    </row>
    <row r="55" spans="1:9">
      <c r="A55" s="2" t="s">
        <v>128</v>
      </c>
      <c r="B55" s="9">
        <f>SUM(B51:B54)</f>
        <v>0</v>
      </c>
      <c r="C55" s="6">
        <f>SUM(C51:C54)</f>
        <v>0</v>
      </c>
      <c r="D55" s="11"/>
      <c r="E55" s="11"/>
      <c r="F55" s="9">
        <f>SUM(F51:F54)</f>
        <v>84</v>
      </c>
      <c r="G55" s="6">
        <f>SUM(G51:G54)</f>
        <v>425.3682</v>
      </c>
      <c r="H55" s="11"/>
      <c r="I55" s="11"/>
    </row>
    <row r="56" spans="1:9">
      <c r="A56" s="2" t="s">
        <v>129</v>
      </c>
      <c r="B56" s="10"/>
      <c r="C56" s="2"/>
      <c r="D56" s="11"/>
      <c r="E56" s="11"/>
      <c r="F56" s="10">
        <v>16</v>
      </c>
      <c r="G56" s="2">
        <v>401.1841</v>
      </c>
      <c r="H56" s="11">
        <v>5.1499999999999997E-2</v>
      </c>
      <c r="I56" s="11">
        <v>2.9999999999999997E-4</v>
      </c>
    </row>
    <row r="57" spans="1:9">
      <c r="A57" s="2" t="s">
        <v>130</v>
      </c>
      <c r="B57" s="10"/>
      <c r="C57" s="2"/>
      <c r="D57" s="11"/>
      <c r="E57" s="11"/>
      <c r="F57" s="10">
        <v>5</v>
      </c>
      <c r="G57" s="2">
        <v>105.9658</v>
      </c>
      <c r="H57" s="11">
        <v>3.4000000000000002E-2</v>
      </c>
      <c r="I57" s="11">
        <v>5.0000000000000001E-4</v>
      </c>
    </row>
    <row r="58" spans="1:9">
      <c r="A58" s="2" t="s">
        <v>131</v>
      </c>
      <c r="B58" s="10"/>
      <c r="C58" s="2"/>
      <c r="D58" s="11"/>
      <c r="E58" s="11"/>
      <c r="F58" s="10">
        <v>219</v>
      </c>
      <c r="G58" s="2">
        <v>1611.9010000000001</v>
      </c>
      <c r="H58" s="11">
        <v>5.0700000000000002E-2</v>
      </c>
      <c r="I58" s="11">
        <v>1E-3</v>
      </c>
    </row>
    <row r="59" spans="1:9">
      <c r="A59" s="2" t="s">
        <v>132</v>
      </c>
      <c r="B59" s="9">
        <f>B60-SUM(B56:B58)</f>
        <v>0</v>
      </c>
      <c r="C59" s="6">
        <f>C60-SUM(C56:C58)</f>
        <v>0</v>
      </c>
      <c r="D59" s="11"/>
      <c r="E59" s="11"/>
      <c r="F59" s="9">
        <f>F60-SUM(F56:F58)</f>
        <v>377</v>
      </c>
      <c r="G59" s="6">
        <f>G60-SUM(G56:G58)</f>
        <v>1969.9038999999993</v>
      </c>
      <c r="H59" s="11">
        <v>4.8800000000000003E-2</v>
      </c>
      <c r="I59" s="11">
        <v>1.1000000000000001E-3</v>
      </c>
    </row>
    <row r="60" spans="1:9">
      <c r="A60" s="2" t="s">
        <v>133</v>
      </c>
      <c r="B60" s="9">
        <f>B50-B55</f>
        <v>0</v>
      </c>
      <c r="C60" s="6">
        <f>C50-C55</f>
        <v>0</v>
      </c>
      <c r="D60" s="11"/>
      <c r="E60" s="11"/>
      <c r="F60" s="9">
        <f>F50-F55</f>
        <v>617</v>
      </c>
      <c r="G60" s="6">
        <f>G50-G55</f>
        <v>4088.9547999999995</v>
      </c>
      <c r="H60" s="11"/>
      <c r="I60" s="11"/>
    </row>
    <row r="61" spans="1:9">
      <c r="H61" s="8"/>
      <c r="I61" s="8"/>
    </row>
    <row r="62" spans="1:9">
      <c r="A62" s="2" t="s">
        <v>134</v>
      </c>
      <c r="B62" s="2" t="s">
        <v>135</v>
      </c>
      <c r="C62" s="2" t="s">
        <v>136</v>
      </c>
      <c r="D62" s="2" t="s">
        <v>137</v>
      </c>
      <c r="E62" s="2" t="s">
        <v>117</v>
      </c>
      <c r="F62" s="2" t="s">
        <v>118</v>
      </c>
      <c r="G62" s="2" t="s">
        <v>137</v>
      </c>
      <c r="I62" s="8"/>
    </row>
    <row r="63" spans="1:9">
      <c r="A63" s="2" t="s">
        <v>138</v>
      </c>
      <c r="B63" s="2"/>
      <c r="C63" s="2"/>
      <c r="D63" s="7" t="e">
        <f t="shared" ref="D63:D68" si="8">C63/C$66</f>
        <v>#DIV/0!</v>
      </c>
      <c r="E63" s="10">
        <v>234</v>
      </c>
      <c r="F63" s="2">
        <v>841.92349999999999</v>
      </c>
      <c r="G63" s="7">
        <f t="shared" ref="G63:G68" si="9">F63/F$66</f>
        <v>0.19290944786773992</v>
      </c>
      <c r="I63" s="8"/>
    </row>
    <row r="64" spans="1:9">
      <c r="A64" s="2" t="s">
        <v>139</v>
      </c>
      <c r="B64" s="2"/>
      <c r="C64" s="2"/>
      <c r="D64" s="7" t="e">
        <f t="shared" si="8"/>
        <v>#DIV/0!</v>
      </c>
      <c r="E64" s="10">
        <v>421</v>
      </c>
      <c r="F64" s="2">
        <v>2360.7786000000001</v>
      </c>
      <c r="G64" s="7">
        <f t="shared" si="9"/>
        <v>0.54092384434449925</v>
      </c>
    </row>
    <row r="65" spans="1:9">
      <c r="A65" s="2" t="s">
        <v>140</v>
      </c>
      <c r="B65" s="2"/>
      <c r="C65" s="2"/>
      <c r="D65" s="7" t="e">
        <f t="shared" si="8"/>
        <v>#DIV/0!</v>
      </c>
      <c r="E65" s="10">
        <v>83</v>
      </c>
      <c r="F65" s="2">
        <v>1161.6434999999999</v>
      </c>
      <c r="G65" s="7">
        <f t="shared" si="9"/>
        <v>0.26616670778776091</v>
      </c>
    </row>
    <row r="66" spans="1:9">
      <c r="A66" s="2" t="s">
        <v>141</v>
      </c>
      <c r="B66" s="9">
        <f>SUM(B63:B65)</f>
        <v>0</v>
      </c>
      <c r="C66" s="6">
        <f>SUM(C63:C65)</f>
        <v>0</v>
      </c>
      <c r="D66" s="7" t="e">
        <f t="shared" si="8"/>
        <v>#DIV/0!</v>
      </c>
      <c r="E66" s="9">
        <f>SUM(E63:E65)</f>
        <v>738</v>
      </c>
      <c r="F66" s="6">
        <f>SUM(F63:F65)</f>
        <v>4364.3455999999996</v>
      </c>
      <c r="G66" s="7">
        <f t="shared" si="9"/>
        <v>1</v>
      </c>
      <c r="I66" s="8"/>
    </row>
    <row r="67" spans="1:9">
      <c r="A67" s="2" t="s">
        <v>142</v>
      </c>
      <c r="B67" s="2"/>
      <c r="C67" s="2"/>
      <c r="D67" s="7" t="e">
        <f t="shared" si="8"/>
        <v>#DIV/0!</v>
      </c>
      <c r="E67" s="10">
        <v>223</v>
      </c>
      <c r="F67" s="2">
        <v>709.66079999999999</v>
      </c>
      <c r="G67" s="7">
        <f t="shared" si="9"/>
        <v>0.16260417140200814</v>
      </c>
      <c r="I67" s="8"/>
    </row>
    <row r="68" spans="1:9">
      <c r="A68" s="2" t="s">
        <v>143</v>
      </c>
      <c r="B68" s="9">
        <f>B66-B67</f>
        <v>0</v>
      </c>
      <c r="C68" s="6">
        <f>C66-C67</f>
        <v>0</v>
      </c>
      <c r="D68" s="7" t="e">
        <f t="shared" si="8"/>
        <v>#DIV/0!</v>
      </c>
      <c r="E68" s="9">
        <f>E66-E67</f>
        <v>515</v>
      </c>
      <c r="F68" s="6">
        <f>F66-F67</f>
        <v>3654.6847999999995</v>
      </c>
      <c r="G68" s="7">
        <f t="shared" si="9"/>
        <v>0.83739582859799189</v>
      </c>
      <c r="I68" s="8"/>
    </row>
    <row r="69" spans="1:9">
      <c r="I69" s="8"/>
    </row>
    <row r="70" spans="1:9">
      <c r="A70" s="2" t="s">
        <v>144</v>
      </c>
      <c r="B70" s="2" t="s">
        <v>145</v>
      </c>
      <c r="C70" s="2" t="s">
        <v>146</v>
      </c>
      <c r="D70" s="2" t="s">
        <v>147</v>
      </c>
      <c r="E70" s="2" t="s">
        <v>146</v>
      </c>
      <c r="F70" s="2" t="s">
        <v>148</v>
      </c>
      <c r="G70" s="2" t="s">
        <v>146</v>
      </c>
      <c r="I70" s="8"/>
    </row>
    <row r="71" spans="1:9">
      <c r="A71" s="2" t="s">
        <v>149</v>
      </c>
      <c r="B71" s="2"/>
      <c r="C71" s="7" t="e">
        <f t="shared" ref="C71:C85" si="10">B71/B$79</f>
        <v>#DIV/0!</v>
      </c>
      <c r="D71" s="10">
        <v>214983</v>
      </c>
      <c r="E71" s="7">
        <f t="shared" ref="E71:E85" si="11">D71/D$79</f>
        <v>0.64088705782748934</v>
      </c>
      <c r="F71" s="10">
        <v>187809</v>
      </c>
      <c r="G71" s="7">
        <f t="shared" ref="G71:G85" si="12">F71/F$79</f>
        <v>0.70983018561283229</v>
      </c>
    </row>
    <row r="72" spans="1:9">
      <c r="A72" s="2" t="s">
        <v>150</v>
      </c>
      <c r="B72" s="2"/>
      <c r="C72" s="7" t="e">
        <f t="shared" si="10"/>
        <v>#DIV/0!</v>
      </c>
      <c r="D72" s="10">
        <v>7798</v>
      </c>
      <c r="E72" s="7">
        <f t="shared" si="11"/>
        <v>2.3246662652110922E-2</v>
      </c>
      <c r="F72" s="10">
        <v>4864</v>
      </c>
      <c r="G72" s="7">
        <f t="shared" si="12"/>
        <v>1.8383645207741994E-2</v>
      </c>
    </row>
    <row r="73" spans="1:9">
      <c r="A73" s="2" t="s">
        <v>151</v>
      </c>
      <c r="B73" s="2"/>
      <c r="C73" s="7" t="e">
        <f t="shared" si="10"/>
        <v>#DIV/0!</v>
      </c>
      <c r="D73" s="10">
        <v>83514</v>
      </c>
      <c r="E73" s="7">
        <f t="shared" si="11"/>
        <v>0.24896406575126845</v>
      </c>
      <c r="F73" s="10">
        <v>70284</v>
      </c>
      <c r="G73" s="7">
        <f t="shared" si="12"/>
        <v>0.2656406496260153</v>
      </c>
    </row>
    <row r="74" spans="1:9">
      <c r="A74" s="2" t="s">
        <v>152</v>
      </c>
      <c r="B74" s="2"/>
      <c r="C74" s="7" t="e">
        <f t="shared" si="10"/>
        <v>#DIV/0!</v>
      </c>
      <c r="D74" s="10">
        <v>1683</v>
      </c>
      <c r="E74" s="7">
        <f t="shared" si="11"/>
        <v>5.0172009801875712E-3</v>
      </c>
      <c r="F74" s="10">
        <v>705</v>
      </c>
      <c r="G74" s="7">
        <f t="shared" si="12"/>
        <v>2.6645702860728015E-3</v>
      </c>
      <c r="I74" s="8"/>
    </row>
    <row r="75" spans="1:9">
      <c r="A75" s="2" t="s">
        <v>153</v>
      </c>
      <c r="B75" s="2"/>
      <c r="C75" s="7" t="e">
        <f t="shared" si="10"/>
        <v>#DIV/0!</v>
      </c>
      <c r="D75" s="10">
        <v>19789</v>
      </c>
      <c r="E75" s="7">
        <f t="shared" si="11"/>
        <v>5.8993101721290464E-2</v>
      </c>
      <c r="F75" s="10">
        <v>19050</v>
      </c>
      <c r="G75" s="7">
        <f t="shared" si="12"/>
        <v>7.2000090708775694E-2</v>
      </c>
      <c r="I75" s="8"/>
    </row>
    <row r="76" spans="1:9">
      <c r="A76" s="2" t="s">
        <v>154</v>
      </c>
      <c r="B76" s="2"/>
      <c r="C76" s="7" t="e">
        <f t="shared" si="10"/>
        <v>#DIV/0!</v>
      </c>
      <c r="D76" s="10">
        <v>62042</v>
      </c>
      <c r="E76" s="7">
        <f t="shared" si="11"/>
        <v>0.18495376304979042</v>
      </c>
      <c r="F76" s="10">
        <v>50529</v>
      </c>
      <c r="G76" s="7">
        <f t="shared" si="12"/>
        <v>0.19097598863116677</v>
      </c>
      <c r="I76" s="8"/>
    </row>
    <row r="77" spans="1:9">
      <c r="A77" s="2" t="s">
        <v>155</v>
      </c>
      <c r="B77" s="2"/>
      <c r="C77" s="7" t="e">
        <f t="shared" si="10"/>
        <v>#DIV/0!</v>
      </c>
      <c r="D77" s="10">
        <v>-2299.9</v>
      </c>
      <c r="E77" s="7">
        <f t="shared" si="11"/>
        <v>-6.8562451184393317E-3</v>
      </c>
      <c r="F77" s="10">
        <v>-202.06</v>
      </c>
      <c r="G77" s="7">
        <f t="shared" si="12"/>
        <v>-7.636923007147096E-4</v>
      </c>
      <c r="I77" s="8"/>
    </row>
    <row r="78" spans="1:9">
      <c r="A78" s="2" t="s">
        <v>156</v>
      </c>
      <c r="B78" s="9">
        <f>B79-B71-B72-B73-B77</f>
        <v>0</v>
      </c>
      <c r="C78" s="7" t="e">
        <f t="shared" si="10"/>
        <v>#DIV/0!</v>
      </c>
      <c r="D78" s="9">
        <f>D79-D71-D72-D73-D77</f>
        <v>31450.9</v>
      </c>
      <c r="E78" s="7">
        <f t="shared" si="11"/>
        <v>9.3758458887570575E-2</v>
      </c>
      <c r="F78" s="9">
        <f>F79-F71-F72-F73-F77</f>
        <v>1828.06</v>
      </c>
      <c r="G78" s="7">
        <f t="shared" si="12"/>
        <v>6.9092118541251701E-3</v>
      </c>
    </row>
    <row r="79" spans="1:9">
      <c r="A79" s="2" t="s">
        <v>157</v>
      </c>
      <c r="B79" s="10"/>
      <c r="C79" s="7" t="e">
        <f t="shared" si="10"/>
        <v>#DIV/0!</v>
      </c>
      <c r="D79" s="10">
        <v>335446</v>
      </c>
      <c r="E79" s="7">
        <f t="shared" si="11"/>
        <v>1</v>
      </c>
      <c r="F79" s="10">
        <v>264583</v>
      </c>
      <c r="G79" s="7">
        <f t="shared" si="12"/>
        <v>1</v>
      </c>
    </row>
    <row r="80" spans="1:9">
      <c r="A80" s="2" t="s">
        <v>158</v>
      </c>
      <c r="B80" s="10"/>
      <c r="C80" s="7" t="e">
        <f t="shared" si="10"/>
        <v>#DIV/0!</v>
      </c>
      <c r="D80" s="10"/>
      <c r="E80" s="7">
        <f t="shared" si="11"/>
        <v>0</v>
      </c>
      <c r="F80" s="10"/>
      <c r="G80" s="7">
        <f t="shared" si="12"/>
        <v>0</v>
      </c>
    </row>
    <row r="81" spans="1:9">
      <c r="A81" s="2" t="s">
        <v>159</v>
      </c>
      <c r="B81" s="10"/>
      <c r="C81" s="7" t="e">
        <f t="shared" si="10"/>
        <v>#DIV/0!</v>
      </c>
      <c r="D81" s="10"/>
      <c r="E81" s="7">
        <f t="shared" si="11"/>
        <v>0</v>
      </c>
      <c r="F81" s="10"/>
      <c r="G81" s="7">
        <f t="shared" si="12"/>
        <v>0</v>
      </c>
      <c r="I81" s="8"/>
    </row>
    <row r="82" spans="1:9">
      <c r="A82" s="2" t="s">
        <v>160</v>
      </c>
      <c r="B82" s="10"/>
      <c r="C82" s="7" t="e">
        <f t="shared" si="10"/>
        <v>#DIV/0!</v>
      </c>
      <c r="D82" s="10"/>
      <c r="E82" s="7">
        <f t="shared" si="11"/>
        <v>0</v>
      </c>
      <c r="F82" s="10"/>
      <c r="G82" s="7">
        <f t="shared" si="12"/>
        <v>0</v>
      </c>
      <c r="I82" s="8"/>
    </row>
    <row r="83" spans="1:9">
      <c r="A83" s="2" t="s">
        <v>161</v>
      </c>
      <c r="B83" s="9"/>
      <c r="C83" s="7" t="e">
        <f t="shared" si="10"/>
        <v>#DIV/0!</v>
      </c>
      <c r="D83" s="9">
        <f>D79-D80-D81-D82-D84</f>
        <v>335446</v>
      </c>
      <c r="E83" s="7">
        <f t="shared" si="11"/>
        <v>1</v>
      </c>
      <c r="F83" s="9">
        <f>F79-F80-F81-F82-F84</f>
        <v>264583</v>
      </c>
      <c r="G83" s="7">
        <f t="shared" si="12"/>
        <v>1</v>
      </c>
      <c r="I83" s="8"/>
    </row>
    <row r="84" spans="1:9">
      <c r="A84" s="2" t="s">
        <v>162</v>
      </c>
      <c r="B84" s="10"/>
      <c r="C84" s="7" t="e">
        <f t="shared" si="10"/>
        <v>#DIV/0!</v>
      </c>
      <c r="D84" s="10"/>
      <c r="E84" s="7">
        <f t="shared" si="11"/>
        <v>0</v>
      </c>
      <c r="F84" s="10"/>
      <c r="G84" s="7">
        <f t="shared" si="12"/>
        <v>0</v>
      </c>
      <c r="I84" s="8"/>
    </row>
    <row r="85" spans="1:9">
      <c r="A85" s="2" t="s">
        <v>163</v>
      </c>
      <c r="B85" s="10"/>
      <c r="C85" s="7" t="e">
        <f t="shared" si="10"/>
        <v>#DIV/0!</v>
      </c>
      <c r="D85" s="10"/>
      <c r="E85" s="7">
        <f t="shared" si="11"/>
        <v>0</v>
      </c>
      <c r="F85" s="10"/>
      <c r="G85" s="7">
        <f t="shared" si="12"/>
        <v>0</v>
      </c>
      <c r="I85" s="8"/>
    </row>
    <row r="86" spans="1:9">
      <c r="I86" s="8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workbookViewId="0">
      <selection activeCell="C4" sqref="C4"/>
    </sheetView>
  </sheetViews>
  <sheetFormatPr defaultColWidth="8.875" defaultRowHeight="12"/>
  <cols>
    <col min="1" max="1" width="14.5" style="1" customWidth="1"/>
    <col min="2" max="3" width="10.625" style="1" customWidth="1"/>
    <col min="4" max="4" width="13.375" style="1" customWidth="1"/>
    <col min="5" max="9" width="10.625" style="1" customWidth="1"/>
    <col min="10" max="10" width="20.625" style="1" customWidth="1"/>
    <col min="11" max="12" width="10.625" style="1" customWidth="1"/>
    <col min="13" max="13" width="13.875" style="1" customWidth="1"/>
    <col min="14" max="18" width="10.625" style="1" customWidth="1"/>
    <col min="19" max="16384" width="8.875" style="1"/>
  </cols>
  <sheetData>
    <row r="1" spans="1:15">
      <c r="A1" s="1" t="s">
        <v>0</v>
      </c>
      <c r="B1" s="16"/>
      <c r="D1" s="1" t="s">
        <v>2</v>
      </c>
      <c r="F1" s="1" t="s">
        <v>3</v>
      </c>
      <c r="G1" s="16"/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</row>
    <row r="2" spans="1:15">
      <c r="A2" s="1" t="s">
        <v>11</v>
      </c>
      <c r="B2" s="16"/>
      <c r="D2" s="1" t="s">
        <v>13</v>
      </c>
      <c r="E2" s="1" t="s">
        <v>14</v>
      </c>
      <c r="F2" s="1" t="s">
        <v>15</v>
      </c>
      <c r="G2" s="16"/>
      <c r="J2" s="2" t="s">
        <v>17</v>
      </c>
      <c r="K2" s="2"/>
      <c r="L2" s="19"/>
      <c r="M2" s="19"/>
      <c r="N2" s="19"/>
      <c r="O2" s="2"/>
    </row>
    <row r="3" spans="1:15">
      <c r="A3" s="1" t="s">
        <v>18</v>
      </c>
      <c r="B3" s="17"/>
      <c r="E3" s="18"/>
      <c r="J3" s="2" t="s">
        <v>20</v>
      </c>
      <c r="K3" s="2"/>
      <c r="L3" s="19"/>
      <c r="M3" s="19"/>
      <c r="N3" s="19"/>
      <c r="O3" s="2"/>
    </row>
    <row r="4" spans="1:15">
      <c r="A4" s="1" t="s">
        <v>21</v>
      </c>
      <c r="B4" s="16"/>
      <c r="E4" s="18"/>
      <c r="G4" s="5"/>
      <c r="H4" s="5"/>
      <c r="I4" s="5"/>
      <c r="J4" s="2" t="s">
        <v>24</v>
      </c>
      <c r="K4" s="6">
        <f>B16</f>
        <v>0</v>
      </c>
      <c r="L4" s="6">
        <f>D16</f>
        <v>0</v>
      </c>
      <c r="M4" s="6">
        <f>F16</f>
        <v>0</v>
      </c>
      <c r="N4" s="19"/>
      <c r="O4" s="2"/>
    </row>
    <row r="5" spans="1:15">
      <c r="A5" s="1" t="s">
        <v>25</v>
      </c>
      <c r="B5" s="16"/>
      <c r="E5" s="18"/>
      <c r="G5" s="5"/>
      <c r="H5" s="5"/>
      <c r="I5" s="5"/>
      <c r="J5" s="2" t="s">
        <v>28</v>
      </c>
      <c r="K5" s="6">
        <f>B27</f>
        <v>0</v>
      </c>
      <c r="L5" s="6">
        <f>D27</f>
        <v>0</v>
      </c>
      <c r="M5" s="6">
        <f>F27</f>
        <v>0</v>
      </c>
      <c r="N5" s="19"/>
      <c r="O5" s="2"/>
    </row>
    <row r="6" spans="1:15">
      <c r="A6" s="1" t="s">
        <v>29</v>
      </c>
      <c r="B6" s="16"/>
      <c r="F6" s="5"/>
      <c r="G6" s="5"/>
      <c r="H6" s="5"/>
      <c r="I6" s="5"/>
      <c r="J6" s="2" t="s">
        <v>31</v>
      </c>
      <c r="K6" s="6">
        <f>B38</f>
        <v>0</v>
      </c>
      <c r="L6" s="6">
        <f>D38</f>
        <v>0</v>
      </c>
      <c r="M6" s="6">
        <f>F38</f>
        <v>0</v>
      </c>
      <c r="N6" s="19"/>
      <c r="O6" s="2"/>
    </row>
    <row r="7" spans="1:15">
      <c r="I7" s="5"/>
      <c r="J7" s="2" t="s">
        <v>32</v>
      </c>
      <c r="K7" s="6">
        <f>B35</f>
        <v>0</v>
      </c>
      <c r="L7" s="6">
        <f>D35</f>
        <v>0</v>
      </c>
      <c r="M7" s="6">
        <f>F35</f>
        <v>0</v>
      </c>
      <c r="N7" s="19"/>
      <c r="O7" s="2"/>
    </row>
    <row r="8" spans="1:15">
      <c r="A8" s="2" t="s">
        <v>33</v>
      </c>
      <c r="B8" s="2" t="s">
        <v>34</v>
      </c>
      <c r="C8" s="2" t="s">
        <v>35</v>
      </c>
      <c r="D8" s="2" t="s">
        <v>7</v>
      </c>
      <c r="E8" s="2" t="s">
        <v>35</v>
      </c>
      <c r="F8" s="2" t="s">
        <v>8</v>
      </c>
      <c r="G8" s="2" t="s">
        <v>35</v>
      </c>
      <c r="I8" s="5"/>
      <c r="J8" s="2" t="s">
        <v>36</v>
      </c>
      <c r="K8" s="6">
        <f>C70</f>
        <v>0</v>
      </c>
      <c r="L8" s="6">
        <f>F70</f>
        <v>0</v>
      </c>
      <c r="M8" s="19"/>
      <c r="N8" s="19"/>
      <c r="O8" s="2"/>
    </row>
    <row r="9" spans="1:15">
      <c r="A9" s="2" t="s">
        <v>37</v>
      </c>
      <c r="B9" s="2"/>
      <c r="C9" s="7" t="e">
        <f t="shared" ref="C9:C16" si="0">B9/B$16</f>
        <v>#DIV/0!</v>
      </c>
      <c r="D9" s="19"/>
      <c r="E9" s="7" t="e">
        <f t="shared" ref="E9:E16" si="1">D9/D$16</f>
        <v>#DIV/0!</v>
      </c>
      <c r="F9" s="19"/>
      <c r="G9" s="7" t="e">
        <f t="shared" ref="G9:G16" si="2">F9/F$16</f>
        <v>#DIV/0!</v>
      </c>
      <c r="H9" s="8"/>
      <c r="I9" s="5"/>
      <c r="J9" s="2" t="s">
        <v>38</v>
      </c>
      <c r="K9" s="6">
        <f>C67</f>
        <v>0</v>
      </c>
      <c r="L9" s="6">
        <f>F67</f>
        <v>0</v>
      </c>
      <c r="M9" s="19"/>
      <c r="N9" s="19"/>
      <c r="O9" s="2"/>
    </row>
    <row r="10" spans="1:15">
      <c r="A10" s="2" t="s">
        <v>39</v>
      </c>
      <c r="B10" s="2"/>
      <c r="C10" s="7" t="e">
        <f t="shared" si="0"/>
        <v>#DIV/0!</v>
      </c>
      <c r="D10" s="19"/>
      <c r="E10" s="7" t="e">
        <f t="shared" si="1"/>
        <v>#DIV/0!</v>
      </c>
      <c r="F10" s="19"/>
      <c r="G10" s="7" t="e">
        <f t="shared" si="2"/>
        <v>#DIV/0!</v>
      </c>
      <c r="H10" s="8"/>
      <c r="J10" s="2" t="s">
        <v>40</v>
      </c>
      <c r="K10" s="6">
        <f>C71</f>
        <v>0</v>
      </c>
      <c r="L10" s="6">
        <f>F71</f>
        <v>0</v>
      </c>
      <c r="M10" s="19"/>
      <c r="N10" s="19"/>
      <c r="O10" s="2"/>
    </row>
    <row r="11" spans="1:15">
      <c r="A11" s="2" t="s">
        <v>41</v>
      </c>
      <c r="B11" s="2"/>
      <c r="C11" s="7" t="e">
        <f t="shared" si="0"/>
        <v>#DIV/0!</v>
      </c>
      <c r="D11" s="19"/>
      <c r="E11" s="7" t="e">
        <f t="shared" si="1"/>
        <v>#DIV/0!</v>
      </c>
      <c r="F11" s="19"/>
      <c r="G11" s="7" t="e">
        <f t="shared" si="2"/>
        <v>#DIV/0!</v>
      </c>
      <c r="H11" s="8"/>
      <c r="J11" s="2" t="s">
        <v>42</v>
      </c>
      <c r="K11" s="6">
        <f>C52</f>
        <v>0</v>
      </c>
      <c r="L11" s="6">
        <f>G52</f>
        <v>0</v>
      </c>
      <c r="M11" s="19"/>
      <c r="N11" s="19"/>
      <c r="O11" s="2"/>
    </row>
    <row r="12" spans="1:15">
      <c r="A12" s="2" t="s">
        <v>43</v>
      </c>
      <c r="B12" s="2"/>
      <c r="C12" s="7" t="e">
        <f t="shared" si="0"/>
        <v>#DIV/0!</v>
      </c>
      <c r="D12" s="19"/>
      <c r="E12" s="7" t="e">
        <f t="shared" si="1"/>
        <v>#DIV/0!</v>
      </c>
      <c r="F12" s="19"/>
      <c r="G12" s="7" t="e">
        <f t="shared" si="2"/>
        <v>#DIV/0!</v>
      </c>
      <c r="H12" s="8"/>
      <c r="J12" s="2" t="s">
        <v>44</v>
      </c>
      <c r="K12" s="6">
        <f>B83/10000</f>
        <v>0</v>
      </c>
      <c r="L12" s="6">
        <f>D83/10000</f>
        <v>0</v>
      </c>
      <c r="M12" s="6">
        <f>F83/10000</f>
        <v>0</v>
      </c>
      <c r="N12" s="19"/>
      <c r="O12" s="2"/>
    </row>
    <row r="13" spans="1:15">
      <c r="A13" s="2" t="s">
        <v>45</v>
      </c>
      <c r="B13" s="2"/>
      <c r="C13" s="7" t="e">
        <f t="shared" si="0"/>
        <v>#DIV/0!</v>
      </c>
      <c r="D13" s="19"/>
      <c r="E13" s="7" t="e">
        <f t="shared" si="1"/>
        <v>#DIV/0!</v>
      </c>
      <c r="F13" s="19"/>
      <c r="G13" s="7" t="e">
        <f t="shared" si="2"/>
        <v>#DIV/0!</v>
      </c>
      <c r="H13" s="8"/>
      <c r="J13" s="2" t="s">
        <v>46</v>
      </c>
      <c r="K13" s="6">
        <f>B89/10000</f>
        <v>0</v>
      </c>
      <c r="L13" s="6">
        <f>D89/10000</f>
        <v>0</v>
      </c>
      <c r="M13" s="6">
        <f>F89/10000</f>
        <v>0</v>
      </c>
      <c r="N13" s="19"/>
      <c r="O13" s="2"/>
    </row>
    <row r="14" spans="1:15">
      <c r="A14" s="2" t="s">
        <v>47</v>
      </c>
      <c r="B14" s="2"/>
      <c r="C14" s="7" t="e">
        <f t="shared" si="0"/>
        <v>#DIV/0!</v>
      </c>
      <c r="D14" s="19"/>
      <c r="E14" s="7" t="e">
        <f t="shared" si="1"/>
        <v>#DIV/0!</v>
      </c>
      <c r="F14" s="19"/>
      <c r="G14" s="7" t="e">
        <f t="shared" si="2"/>
        <v>#DIV/0!</v>
      </c>
      <c r="H14" s="8"/>
      <c r="J14" s="2" t="s">
        <v>48</v>
      </c>
      <c r="K14" s="9" t="e">
        <f>B83/K24</f>
        <v>#DIV/0!</v>
      </c>
      <c r="L14" s="9" t="e">
        <f>D83/M24</f>
        <v>#DIV/0!</v>
      </c>
      <c r="M14" s="9" t="e">
        <f>F83/O24</f>
        <v>#DIV/0!</v>
      </c>
      <c r="N14" s="2"/>
      <c r="O14" s="2"/>
    </row>
    <row r="15" spans="1:15">
      <c r="A15" s="2" t="s">
        <v>49</v>
      </c>
      <c r="B15" s="6">
        <f>B16-SUM(B9:B14)</f>
        <v>0</v>
      </c>
      <c r="C15" s="7" t="e">
        <f t="shared" si="0"/>
        <v>#DIV/0!</v>
      </c>
      <c r="D15" s="6">
        <f>D16-SUM(D9:D14)</f>
        <v>0</v>
      </c>
      <c r="E15" s="7" t="e">
        <f t="shared" si="1"/>
        <v>#DIV/0!</v>
      </c>
      <c r="F15" s="6">
        <f>F16-SUM(F9:F14)</f>
        <v>0</v>
      </c>
      <c r="G15" s="7" t="e">
        <f t="shared" si="2"/>
        <v>#DIV/0!</v>
      </c>
      <c r="H15" s="8"/>
      <c r="J15" s="2" t="s">
        <v>50</v>
      </c>
      <c r="K15" s="9" t="e">
        <f>B85/K24</f>
        <v>#DIV/0!</v>
      </c>
      <c r="L15" s="9" t="e">
        <f>D85/M24</f>
        <v>#DIV/0!</v>
      </c>
      <c r="M15" s="9" t="e">
        <f>F85/O24</f>
        <v>#DIV/0!</v>
      </c>
      <c r="N15" s="2"/>
      <c r="O15" s="2"/>
    </row>
    <row r="16" spans="1:15">
      <c r="A16" s="2" t="s">
        <v>51</v>
      </c>
      <c r="B16" s="2"/>
      <c r="C16" s="7" t="e">
        <f t="shared" si="0"/>
        <v>#DIV/0!</v>
      </c>
      <c r="D16" s="19"/>
      <c r="E16" s="7" t="e">
        <f t="shared" si="1"/>
        <v>#DIV/0!</v>
      </c>
      <c r="F16" s="19"/>
      <c r="G16" s="7" t="e">
        <f t="shared" si="2"/>
        <v>#DIV/0!</v>
      </c>
      <c r="H16" s="8"/>
      <c r="J16" s="2" t="s">
        <v>52</v>
      </c>
      <c r="K16" s="9" t="e">
        <f>B89/K24</f>
        <v>#DIV/0!</v>
      </c>
      <c r="L16" s="9" t="e">
        <f>D89/M24</f>
        <v>#DIV/0!</v>
      </c>
      <c r="M16" s="9" t="e">
        <f>F89/O24</f>
        <v>#DIV/0!</v>
      </c>
      <c r="N16" s="2"/>
      <c r="O16" s="2"/>
    </row>
    <row r="18" spans="1:17">
      <c r="A18" s="2" t="s">
        <v>53</v>
      </c>
      <c r="B18" s="2"/>
      <c r="C18" s="7" t="e">
        <f t="shared" ref="C18:C24" si="3">B18/B$24</f>
        <v>#DIV/0!</v>
      </c>
      <c r="D18" s="19"/>
      <c r="E18" s="7" t="e">
        <f t="shared" ref="E18:E24" si="4">D18/D$24</f>
        <v>#DIV/0!</v>
      </c>
      <c r="F18" s="19"/>
      <c r="G18" s="7" t="e">
        <f t="shared" ref="G18:G24" si="5">F18/F$24</f>
        <v>#DIV/0!</v>
      </c>
      <c r="H18" s="8"/>
    </row>
    <row r="19" spans="1:17">
      <c r="A19" s="2" t="s">
        <v>54</v>
      </c>
      <c r="B19" s="2"/>
      <c r="C19" s="7" t="e">
        <f t="shared" si="3"/>
        <v>#DIV/0!</v>
      </c>
      <c r="D19" s="19"/>
      <c r="E19" s="7" t="e">
        <f t="shared" si="4"/>
        <v>#DIV/0!</v>
      </c>
      <c r="F19" s="19"/>
      <c r="G19" s="7" t="e">
        <f t="shared" si="5"/>
        <v>#DIV/0!</v>
      </c>
      <c r="H19" s="8"/>
      <c r="J19" s="2" t="s">
        <v>55</v>
      </c>
      <c r="K19" s="2" t="s">
        <v>56</v>
      </c>
      <c r="L19" s="2" t="s">
        <v>57</v>
      </c>
      <c r="M19" s="2" t="s">
        <v>58</v>
      </c>
      <c r="N19" s="2" t="s">
        <v>57</v>
      </c>
      <c r="O19" s="2" t="s">
        <v>59</v>
      </c>
    </row>
    <row r="20" spans="1:17">
      <c r="A20" s="2" t="s">
        <v>60</v>
      </c>
      <c r="B20" s="2"/>
      <c r="C20" s="7" t="e">
        <f t="shared" si="3"/>
        <v>#DIV/0!</v>
      </c>
      <c r="D20" s="19"/>
      <c r="E20" s="7" t="e">
        <f t="shared" si="4"/>
        <v>#DIV/0!</v>
      </c>
      <c r="F20" s="19"/>
      <c r="G20" s="7" t="e">
        <f t="shared" si="5"/>
        <v>#DIV/0!</v>
      </c>
      <c r="H20" s="8"/>
      <c r="J20" s="2" t="s">
        <v>61</v>
      </c>
      <c r="K20" s="2"/>
      <c r="L20" s="7" t="e">
        <f t="shared" ref="L20:L27" si="6">K20/K$24</f>
        <v>#DIV/0!</v>
      </c>
      <c r="M20" s="20"/>
      <c r="N20" s="7" t="e">
        <f t="shared" ref="N20:N27" si="7">M20/M$24</f>
        <v>#DIV/0!</v>
      </c>
      <c r="O20" s="20"/>
    </row>
    <row r="21" spans="1:17">
      <c r="A21" s="2" t="s">
        <v>62</v>
      </c>
      <c r="B21" s="2"/>
      <c r="C21" s="7" t="e">
        <f t="shared" si="3"/>
        <v>#DIV/0!</v>
      </c>
      <c r="D21" s="19"/>
      <c r="E21" s="7" t="e">
        <f t="shared" si="4"/>
        <v>#DIV/0!</v>
      </c>
      <c r="F21" s="19"/>
      <c r="G21" s="7" t="e">
        <f t="shared" si="5"/>
        <v>#DIV/0!</v>
      </c>
      <c r="H21" s="8"/>
      <c r="J21" s="2" t="s">
        <v>63</v>
      </c>
      <c r="K21" s="2"/>
      <c r="L21" s="7" t="e">
        <f t="shared" si="6"/>
        <v>#DIV/0!</v>
      </c>
      <c r="M21" s="20"/>
      <c r="N21" s="7" t="e">
        <f t="shared" si="7"/>
        <v>#DIV/0!</v>
      </c>
      <c r="O21" s="20"/>
    </row>
    <row r="22" spans="1:17">
      <c r="A22" s="2" t="s">
        <v>64</v>
      </c>
      <c r="B22" s="2"/>
      <c r="C22" s="7" t="e">
        <f t="shared" si="3"/>
        <v>#DIV/0!</v>
      </c>
      <c r="D22" s="19"/>
      <c r="E22" s="7" t="e">
        <f t="shared" si="4"/>
        <v>#DIV/0!</v>
      </c>
      <c r="F22" s="19"/>
      <c r="G22" s="7" t="e">
        <f t="shared" si="5"/>
        <v>#DIV/0!</v>
      </c>
      <c r="H22" s="8"/>
      <c r="J22" s="2" t="s">
        <v>65</v>
      </c>
      <c r="K22" s="2"/>
      <c r="L22" s="7" t="e">
        <f t="shared" si="6"/>
        <v>#DIV/0!</v>
      </c>
      <c r="M22" s="20"/>
      <c r="N22" s="7" t="e">
        <f t="shared" si="7"/>
        <v>#DIV/0!</v>
      </c>
      <c r="O22" s="20"/>
    </row>
    <row r="23" spans="1:17">
      <c r="A23" s="2" t="s">
        <v>66</v>
      </c>
      <c r="B23" s="6">
        <f>B24-SUM(B18:B22)</f>
        <v>0</v>
      </c>
      <c r="C23" s="7" t="e">
        <f t="shared" si="3"/>
        <v>#DIV/0!</v>
      </c>
      <c r="D23" s="6">
        <f>D24-SUM(D18:D22)</f>
        <v>0</v>
      </c>
      <c r="E23" s="7" t="e">
        <f t="shared" si="4"/>
        <v>#DIV/0!</v>
      </c>
      <c r="F23" s="6">
        <f>F24-SUM(F18:F22)</f>
        <v>0</v>
      </c>
      <c r="G23" s="7" t="e">
        <f t="shared" si="5"/>
        <v>#DIV/0!</v>
      </c>
      <c r="H23" s="8"/>
      <c r="J23" s="2" t="s">
        <v>66</v>
      </c>
      <c r="K23" s="2"/>
      <c r="L23" s="7" t="e">
        <f t="shared" si="6"/>
        <v>#DIV/0!</v>
      </c>
      <c r="M23" s="20"/>
      <c r="N23" s="7" t="e">
        <f t="shared" si="7"/>
        <v>#DIV/0!</v>
      </c>
      <c r="O23" s="20"/>
    </row>
    <row r="24" spans="1:17">
      <c r="A24" s="2" t="s">
        <v>67</v>
      </c>
      <c r="B24" s="6">
        <f>B16</f>
        <v>0</v>
      </c>
      <c r="C24" s="7" t="e">
        <f t="shared" si="3"/>
        <v>#DIV/0!</v>
      </c>
      <c r="D24" s="6">
        <f>D16</f>
        <v>0</v>
      </c>
      <c r="E24" s="7" t="e">
        <f t="shared" si="4"/>
        <v>#DIV/0!</v>
      </c>
      <c r="F24" s="6">
        <f>F16</f>
        <v>0</v>
      </c>
      <c r="G24" s="7" t="e">
        <f t="shared" si="5"/>
        <v>#DIV/0!</v>
      </c>
      <c r="H24" s="8"/>
      <c r="J24" s="2" t="s">
        <v>68</v>
      </c>
      <c r="K24" s="9">
        <f>SUM(K20:K23)</f>
        <v>0</v>
      </c>
      <c r="L24" s="7" t="e">
        <f t="shared" si="6"/>
        <v>#DIV/0!</v>
      </c>
      <c r="M24" s="9">
        <f>SUM(M20:M23)</f>
        <v>0</v>
      </c>
      <c r="N24" s="7" t="e">
        <f t="shared" si="7"/>
        <v>#DIV/0!</v>
      </c>
      <c r="O24" s="9">
        <f>SUM(O20:O23)</f>
        <v>0</v>
      </c>
    </row>
    <row r="25" spans="1:17">
      <c r="J25" s="2" t="s">
        <v>69</v>
      </c>
      <c r="K25" s="2"/>
      <c r="L25" s="7" t="e">
        <f t="shared" si="6"/>
        <v>#DIV/0!</v>
      </c>
      <c r="M25" s="20"/>
      <c r="N25" s="7" t="e">
        <f t="shared" si="7"/>
        <v>#DIV/0!</v>
      </c>
      <c r="O25" s="20"/>
    </row>
    <row r="26" spans="1:17">
      <c r="A26" s="2" t="s">
        <v>70</v>
      </c>
      <c r="B26" s="2" t="s">
        <v>71</v>
      </c>
      <c r="C26" s="2" t="s">
        <v>72</v>
      </c>
      <c r="D26" s="2" t="s">
        <v>73</v>
      </c>
      <c r="E26" s="2" t="s">
        <v>72</v>
      </c>
      <c r="F26" s="2" t="s">
        <v>74</v>
      </c>
      <c r="G26" s="2" t="s">
        <v>72</v>
      </c>
      <c r="J26" s="2" t="s">
        <v>75</v>
      </c>
      <c r="K26" s="2"/>
      <c r="L26" s="7" t="e">
        <f t="shared" si="6"/>
        <v>#DIV/0!</v>
      </c>
      <c r="M26" s="20"/>
      <c r="N26" s="7" t="e">
        <f t="shared" si="7"/>
        <v>#DIV/0!</v>
      </c>
      <c r="O26" s="20"/>
    </row>
    <row r="27" spans="1:17">
      <c r="A27" s="2" t="s">
        <v>76</v>
      </c>
      <c r="B27" s="2"/>
      <c r="C27" s="7" t="e">
        <f>B27/B$30</f>
        <v>#DIV/0!</v>
      </c>
      <c r="D27" s="19"/>
      <c r="E27" s="7" t="e">
        <f>D27/D$30</f>
        <v>#DIV/0!</v>
      </c>
      <c r="F27" s="19"/>
      <c r="G27" s="7" t="e">
        <f>F27/F$30</f>
        <v>#DIV/0!</v>
      </c>
      <c r="H27" s="8"/>
      <c r="J27" s="2" t="s">
        <v>77</v>
      </c>
      <c r="K27" s="2"/>
      <c r="L27" s="7" t="e">
        <f t="shared" si="6"/>
        <v>#DIV/0!</v>
      </c>
      <c r="M27" s="20"/>
      <c r="N27" s="7" t="e">
        <f t="shared" si="7"/>
        <v>#DIV/0!</v>
      </c>
      <c r="O27" s="20"/>
    </row>
    <row r="28" spans="1:17">
      <c r="A28" s="2" t="s">
        <v>78</v>
      </c>
      <c r="B28" s="2"/>
      <c r="C28" s="7" t="e">
        <f>B28/B$30</f>
        <v>#DIV/0!</v>
      </c>
      <c r="D28" s="19"/>
      <c r="E28" s="7" t="e">
        <f>D28/D$30</f>
        <v>#DIV/0!</v>
      </c>
      <c r="F28" s="19"/>
      <c r="G28" s="7" t="e">
        <f>F28/F$30</f>
        <v>#DIV/0!</v>
      </c>
      <c r="H28" s="8"/>
    </row>
    <row r="29" spans="1:17">
      <c r="A29" s="2" t="s">
        <v>79</v>
      </c>
      <c r="B29" s="6">
        <f>B30-B27-B28</f>
        <v>0</v>
      </c>
      <c r="C29" s="7" t="e">
        <f>B29/B$30</f>
        <v>#DIV/0!</v>
      </c>
      <c r="D29" s="6">
        <f>D30-D27-D28</f>
        <v>0</v>
      </c>
      <c r="E29" s="7" t="e">
        <f>D29/D$30</f>
        <v>#DIV/0!</v>
      </c>
      <c r="F29" s="6">
        <f>F30-F27-F28</f>
        <v>0</v>
      </c>
      <c r="G29" s="7" t="e">
        <f>F29/F$30</f>
        <v>#DIV/0!</v>
      </c>
      <c r="H29" s="8"/>
    </row>
    <row r="30" spans="1:17">
      <c r="A30" s="2" t="s">
        <v>68</v>
      </c>
      <c r="B30" s="6">
        <f>B16</f>
        <v>0</v>
      </c>
      <c r="C30" s="7" t="e">
        <f>B30/B$30</f>
        <v>#DIV/0!</v>
      </c>
      <c r="D30" s="6">
        <f>D16</f>
        <v>0</v>
      </c>
      <c r="E30" s="7" t="e">
        <f>D30/D$30</f>
        <v>#DIV/0!</v>
      </c>
      <c r="F30" s="6">
        <f>F16</f>
        <v>0</v>
      </c>
      <c r="G30" s="7" t="e">
        <f>F30/F$30</f>
        <v>#DIV/0!</v>
      </c>
    </row>
    <row r="31" spans="1:17">
      <c r="I31" s="2"/>
      <c r="J31" s="2" t="s">
        <v>80</v>
      </c>
      <c r="K31" s="2" t="s">
        <v>81</v>
      </c>
      <c r="M31" s="1" t="s">
        <v>82</v>
      </c>
      <c r="N31" s="1" t="s">
        <v>83</v>
      </c>
      <c r="O31" s="1" t="s">
        <v>84</v>
      </c>
      <c r="P31" s="1" t="s">
        <v>85</v>
      </c>
      <c r="Q31" s="1" t="s">
        <v>81</v>
      </c>
    </row>
    <row r="32" spans="1:17">
      <c r="A32" s="2" t="s">
        <v>86</v>
      </c>
      <c r="B32" s="2" t="s">
        <v>87</v>
      </c>
      <c r="C32" s="2" t="s">
        <v>88</v>
      </c>
      <c r="D32" s="2" t="s">
        <v>89</v>
      </c>
      <c r="E32" s="2" t="s">
        <v>88</v>
      </c>
      <c r="F32" s="2" t="s">
        <v>90</v>
      </c>
      <c r="G32" s="2" t="s">
        <v>88</v>
      </c>
      <c r="I32" s="10">
        <v>1</v>
      </c>
      <c r="J32" s="19"/>
      <c r="K32" s="21"/>
      <c r="L32" s="5">
        <v>1</v>
      </c>
      <c r="M32" s="19"/>
      <c r="N32" s="19"/>
      <c r="O32" s="20"/>
      <c r="P32" s="19"/>
      <c r="Q32" s="23"/>
    </row>
    <row r="33" spans="1:17">
      <c r="A33" s="2" t="s">
        <v>94</v>
      </c>
      <c r="B33" s="2"/>
      <c r="C33" s="7" t="e">
        <f t="shared" ref="C33:C38" si="8">B33/B$38</f>
        <v>#DIV/0!</v>
      </c>
      <c r="D33" s="19"/>
      <c r="E33" s="7" t="e">
        <f t="shared" ref="E33:E38" si="9">D33/D$38</f>
        <v>#DIV/0!</v>
      </c>
      <c r="F33" s="19"/>
      <c r="G33" s="7" t="e">
        <f t="shared" ref="G33:G38" si="10">F33/F$38</f>
        <v>#DIV/0!</v>
      </c>
      <c r="H33" s="8"/>
      <c r="I33" s="10">
        <v>2</v>
      </c>
      <c r="J33" s="19"/>
      <c r="K33" s="21"/>
      <c r="L33" s="5">
        <v>2</v>
      </c>
      <c r="M33" s="19"/>
      <c r="N33" s="19"/>
      <c r="O33" s="20"/>
      <c r="P33" s="19"/>
      <c r="Q33" s="21"/>
    </row>
    <row r="34" spans="1:17">
      <c r="A34" s="2" t="s">
        <v>97</v>
      </c>
      <c r="B34" s="2"/>
      <c r="C34" s="7" t="e">
        <f t="shared" si="8"/>
        <v>#DIV/0!</v>
      </c>
      <c r="D34" s="19"/>
      <c r="E34" s="7" t="e">
        <f t="shared" si="9"/>
        <v>#DIV/0!</v>
      </c>
      <c r="F34" s="19"/>
      <c r="G34" s="7" t="e">
        <f t="shared" si="10"/>
        <v>#DIV/0!</v>
      </c>
      <c r="H34" s="8"/>
      <c r="I34" s="10">
        <v>3</v>
      </c>
      <c r="J34" s="19"/>
      <c r="K34" s="21"/>
      <c r="L34" s="5">
        <v>3</v>
      </c>
      <c r="M34" s="19"/>
      <c r="N34" s="19"/>
      <c r="O34" s="20"/>
      <c r="P34" s="19"/>
      <c r="Q34" s="21"/>
    </row>
    <row r="35" spans="1:17">
      <c r="A35" s="2" t="s">
        <v>99</v>
      </c>
      <c r="B35" s="2"/>
      <c r="C35" s="7" t="e">
        <f t="shared" si="8"/>
        <v>#DIV/0!</v>
      </c>
      <c r="D35" s="19"/>
      <c r="E35" s="7" t="e">
        <f t="shared" si="9"/>
        <v>#DIV/0!</v>
      </c>
      <c r="F35" s="19"/>
      <c r="G35" s="7" t="e">
        <f t="shared" si="10"/>
        <v>#DIV/0!</v>
      </c>
      <c r="H35" s="8"/>
      <c r="I35" s="10">
        <v>4</v>
      </c>
      <c r="J35" s="19"/>
      <c r="K35" s="21"/>
      <c r="L35" s="5">
        <v>4</v>
      </c>
      <c r="M35" s="19"/>
      <c r="N35" s="19"/>
      <c r="O35" s="20"/>
      <c r="P35" s="19"/>
      <c r="Q35" s="21"/>
    </row>
    <row r="36" spans="1:17">
      <c r="A36" s="2" t="s">
        <v>304</v>
      </c>
      <c r="B36" s="2"/>
      <c r="C36" s="7" t="e">
        <f t="shared" si="8"/>
        <v>#DIV/0!</v>
      </c>
      <c r="D36" s="19"/>
      <c r="E36" s="7" t="e">
        <f t="shared" si="9"/>
        <v>#DIV/0!</v>
      </c>
      <c r="F36" s="19"/>
      <c r="G36" s="7" t="e">
        <f t="shared" si="10"/>
        <v>#DIV/0!</v>
      </c>
      <c r="H36" s="8"/>
      <c r="I36" s="10"/>
      <c r="J36" s="19"/>
      <c r="K36" s="21"/>
      <c r="L36" s="5"/>
      <c r="M36" s="19"/>
      <c r="N36" s="19"/>
      <c r="O36" s="20"/>
      <c r="P36" s="19"/>
      <c r="Q36" s="21"/>
    </row>
    <row r="37" spans="1:17">
      <c r="A37" s="2" t="s">
        <v>101</v>
      </c>
      <c r="B37" s="2"/>
      <c r="C37" s="7" t="e">
        <f t="shared" si="8"/>
        <v>#DIV/0!</v>
      </c>
      <c r="D37" s="19"/>
      <c r="E37" s="7" t="e">
        <f t="shared" si="9"/>
        <v>#DIV/0!</v>
      </c>
      <c r="F37" s="19"/>
      <c r="G37" s="7" t="e">
        <f t="shared" si="10"/>
        <v>#DIV/0!</v>
      </c>
      <c r="H37" s="8"/>
      <c r="I37" s="10">
        <v>5</v>
      </c>
      <c r="J37" s="19"/>
      <c r="K37" s="21"/>
      <c r="L37" s="5">
        <v>5</v>
      </c>
      <c r="M37" s="19"/>
      <c r="N37" s="19"/>
      <c r="O37" s="20"/>
      <c r="P37" s="19"/>
      <c r="Q37" s="21"/>
    </row>
    <row r="38" spans="1:17">
      <c r="A38" s="2" t="s">
        <v>103</v>
      </c>
      <c r="B38" s="6">
        <f>SUM(B33:B37)</f>
        <v>0</v>
      </c>
      <c r="C38" s="7" t="e">
        <f t="shared" si="8"/>
        <v>#DIV/0!</v>
      </c>
      <c r="D38" s="6">
        <f>SUM(D33:D37)</f>
        <v>0</v>
      </c>
      <c r="E38" s="7" t="e">
        <f t="shared" si="9"/>
        <v>#DIV/0!</v>
      </c>
      <c r="F38" s="6">
        <f>SUM(F33:F37)</f>
        <v>0</v>
      </c>
      <c r="G38" s="7" t="e">
        <f t="shared" si="10"/>
        <v>#DIV/0!</v>
      </c>
      <c r="H38" s="8"/>
      <c r="I38" s="10">
        <v>6</v>
      </c>
      <c r="J38" s="19"/>
      <c r="K38" s="21"/>
      <c r="L38" s="5">
        <v>6</v>
      </c>
      <c r="M38" s="19"/>
      <c r="N38" s="19"/>
      <c r="O38" s="20"/>
      <c r="P38" s="19"/>
      <c r="Q38" s="21"/>
    </row>
    <row r="39" spans="1:17">
      <c r="I39" s="10">
        <v>7</v>
      </c>
      <c r="J39" s="19"/>
      <c r="K39" s="21"/>
      <c r="L39" s="5">
        <v>7</v>
      </c>
      <c r="M39" s="19"/>
      <c r="N39" s="19"/>
      <c r="O39" s="20"/>
      <c r="P39" s="19"/>
      <c r="Q39" s="21"/>
    </row>
    <row r="40" spans="1:17">
      <c r="A40" s="2" t="s">
        <v>105</v>
      </c>
      <c r="B40" s="2" t="s">
        <v>71</v>
      </c>
      <c r="C40" s="2" t="s">
        <v>72</v>
      </c>
      <c r="D40" s="2" t="s">
        <v>73</v>
      </c>
      <c r="E40" s="2" t="s">
        <v>72</v>
      </c>
      <c r="F40" s="2" t="s">
        <v>74</v>
      </c>
      <c r="G40" s="2" t="s">
        <v>72</v>
      </c>
      <c r="I40" s="10">
        <v>8</v>
      </c>
      <c r="J40" s="19"/>
      <c r="K40" s="21"/>
      <c r="L40" s="5">
        <v>8</v>
      </c>
      <c r="M40" s="19"/>
      <c r="N40" s="19"/>
      <c r="O40" s="20"/>
      <c r="P40" s="19"/>
      <c r="Q40" s="21"/>
    </row>
    <row r="41" spans="1:17">
      <c r="A41" s="2" t="s">
        <v>106</v>
      </c>
      <c r="B41" s="2"/>
      <c r="C41" s="7" t="e">
        <f t="shared" ref="C41:C46" si="11">B41/B$38</f>
        <v>#DIV/0!</v>
      </c>
      <c r="D41" s="19"/>
      <c r="E41" s="7" t="e">
        <f t="shared" ref="E41:E46" si="12">D41/D$38</f>
        <v>#DIV/0!</v>
      </c>
      <c r="F41" s="19"/>
      <c r="G41" s="7" t="e">
        <f t="shared" ref="G41:G46" si="13">F41/F$38</f>
        <v>#DIV/0!</v>
      </c>
      <c r="H41" s="8"/>
      <c r="I41" s="10">
        <v>9</v>
      </c>
      <c r="J41" s="19"/>
      <c r="K41" s="21"/>
      <c r="L41" s="5">
        <v>9</v>
      </c>
      <c r="O41" s="5"/>
      <c r="Q41" s="8"/>
    </row>
    <row r="42" spans="1:17">
      <c r="A42" s="2" t="s">
        <v>107</v>
      </c>
      <c r="B42" s="2"/>
      <c r="C42" s="7" t="e">
        <f t="shared" si="11"/>
        <v>#DIV/0!</v>
      </c>
      <c r="D42" s="19"/>
      <c r="E42" s="7" t="e">
        <f t="shared" si="12"/>
        <v>#DIV/0!</v>
      </c>
      <c r="F42" s="19"/>
      <c r="G42" s="7" t="e">
        <f t="shared" si="13"/>
        <v>#DIV/0!</v>
      </c>
      <c r="H42" s="8"/>
      <c r="I42" s="10">
        <v>10</v>
      </c>
      <c r="J42" s="2" t="s">
        <v>108</v>
      </c>
      <c r="K42" s="11"/>
      <c r="L42" s="5">
        <v>10</v>
      </c>
      <c r="O42" s="5"/>
      <c r="Q42" s="8"/>
    </row>
    <row r="43" spans="1:17">
      <c r="A43" s="2" t="s">
        <v>109</v>
      </c>
      <c r="B43" s="2"/>
      <c r="C43" s="7" t="e">
        <f t="shared" si="11"/>
        <v>#DIV/0!</v>
      </c>
      <c r="D43" s="19"/>
      <c r="E43" s="7" t="e">
        <f t="shared" si="12"/>
        <v>#DIV/0!</v>
      </c>
      <c r="F43" s="19"/>
      <c r="G43" s="7" t="e">
        <f t="shared" si="13"/>
        <v>#DIV/0!</v>
      </c>
      <c r="H43" s="8"/>
      <c r="I43" s="2"/>
      <c r="J43" s="2" t="s">
        <v>51</v>
      </c>
      <c r="K43" s="13">
        <f>SUM(K32:K42)</f>
        <v>0</v>
      </c>
    </row>
    <row r="44" spans="1:17">
      <c r="A44" s="2" t="s">
        <v>304</v>
      </c>
      <c r="B44" s="2"/>
      <c r="C44" s="7" t="e">
        <f t="shared" si="11"/>
        <v>#DIV/0!</v>
      </c>
      <c r="D44" s="19"/>
      <c r="E44" s="7" t="e">
        <f t="shared" si="12"/>
        <v>#DIV/0!</v>
      </c>
      <c r="F44" s="19"/>
      <c r="G44" s="7" t="e">
        <f t="shared" si="13"/>
        <v>#DIV/0!</v>
      </c>
      <c r="H44" s="8"/>
      <c r="I44" s="24"/>
      <c r="J44" s="24"/>
      <c r="K44" s="25"/>
    </row>
    <row r="45" spans="1:17">
      <c r="A45" s="2" t="s">
        <v>110</v>
      </c>
      <c r="B45" s="6">
        <f>B46-SUM(B41:B43)</f>
        <v>0</v>
      </c>
      <c r="C45" s="7" t="e">
        <f t="shared" si="11"/>
        <v>#DIV/0!</v>
      </c>
      <c r="D45" s="6">
        <f>D46-SUM(D41:D43)</f>
        <v>0</v>
      </c>
      <c r="E45" s="7" t="e">
        <f t="shared" si="12"/>
        <v>#DIV/0!</v>
      </c>
      <c r="F45" s="6">
        <f>F46-SUM(F41:F43)</f>
        <v>0</v>
      </c>
      <c r="G45" s="7" t="e">
        <f t="shared" si="13"/>
        <v>#DIV/0!</v>
      </c>
      <c r="H45" s="8"/>
    </row>
    <row r="46" spans="1:17">
      <c r="A46" s="2" t="s">
        <v>111</v>
      </c>
      <c r="B46" s="6">
        <f>B16-B38</f>
        <v>0</v>
      </c>
      <c r="C46" s="7" t="e">
        <f t="shared" si="11"/>
        <v>#DIV/0!</v>
      </c>
      <c r="D46" s="6">
        <f>D16-D38</f>
        <v>0</v>
      </c>
      <c r="E46" s="7" t="e">
        <f t="shared" si="12"/>
        <v>#DIV/0!</v>
      </c>
      <c r="F46" s="6">
        <f>F16-F38</f>
        <v>0</v>
      </c>
      <c r="G46" s="7" t="e">
        <f t="shared" si="13"/>
        <v>#DIV/0!</v>
      </c>
      <c r="H46" s="8"/>
    </row>
    <row r="47" spans="1:17">
      <c r="H47" s="8"/>
    </row>
    <row r="48" spans="1:17">
      <c r="A48" s="2" t="s">
        <v>112</v>
      </c>
      <c r="B48" s="2" t="s">
        <v>113</v>
      </c>
      <c r="C48" s="2" t="s">
        <v>114</v>
      </c>
      <c r="D48" s="2" t="s">
        <v>115</v>
      </c>
      <c r="E48" s="2" t="s">
        <v>116</v>
      </c>
      <c r="F48" s="2" t="s">
        <v>117</v>
      </c>
      <c r="G48" s="2" t="s">
        <v>118</v>
      </c>
      <c r="H48" s="2" t="s">
        <v>119</v>
      </c>
      <c r="I48" s="2" t="s">
        <v>120</v>
      </c>
    </row>
    <row r="49" spans="1:18">
      <c r="A49" s="2" t="s">
        <v>121</v>
      </c>
      <c r="B49" s="10"/>
      <c r="C49" s="2"/>
      <c r="D49" s="11"/>
      <c r="E49" s="11"/>
      <c r="F49" s="20"/>
      <c r="G49" s="19"/>
      <c r="H49" s="21"/>
      <c r="I49" s="21"/>
    </row>
    <row r="50" spans="1:18">
      <c r="A50" s="2" t="s">
        <v>122</v>
      </c>
      <c r="B50" s="10"/>
      <c r="C50" s="2"/>
      <c r="D50" s="11"/>
      <c r="E50" s="11"/>
      <c r="F50" s="20"/>
      <c r="G50" s="19"/>
      <c r="H50" s="21"/>
      <c r="I50" s="21"/>
    </row>
    <row r="51" spans="1:18">
      <c r="A51" s="2" t="s">
        <v>123</v>
      </c>
      <c r="B51" s="10"/>
      <c r="C51" s="2"/>
      <c r="D51" s="11"/>
      <c r="E51" s="11"/>
      <c r="F51" s="20"/>
      <c r="G51" s="19"/>
      <c r="H51" s="21"/>
      <c r="I51" s="21"/>
    </row>
    <row r="52" spans="1:18">
      <c r="A52" s="2" t="s">
        <v>111</v>
      </c>
      <c r="B52" s="9">
        <f>SUM(B49:B51)</f>
        <v>0</v>
      </c>
      <c r="C52" s="6">
        <f>SUM(C49:C51)</f>
        <v>0</v>
      </c>
      <c r="D52" s="11"/>
      <c r="E52" s="11"/>
      <c r="F52" s="9">
        <f>SUM(F49:F51)</f>
        <v>0</v>
      </c>
      <c r="G52" s="6">
        <f>SUM(G49:G51)</f>
        <v>0</v>
      </c>
      <c r="H52" s="11"/>
      <c r="I52" s="11"/>
    </row>
    <row r="53" spans="1:18">
      <c r="A53" s="2" t="s">
        <v>124</v>
      </c>
      <c r="B53" s="10"/>
      <c r="C53" s="2"/>
      <c r="D53" s="11"/>
      <c r="E53" s="11"/>
      <c r="F53" s="20"/>
      <c r="G53" s="19"/>
      <c r="H53" s="21"/>
      <c r="I53" s="21"/>
    </row>
    <row r="54" spans="1:18">
      <c r="A54" s="2" t="s">
        <v>125</v>
      </c>
      <c r="B54" s="10"/>
      <c r="C54" s="2"/>
      <c r="D54" s="11"/>
      <c r="E54" s="11"/>
      <c r="F54" s="20"/>
      <c r="G54" s="19"/>
      <c r="H54" s="21"/>
      <c r="I54" s="21"/>
    </row>
    <row r="55" spans="1:18">
      <c r="A55" s="2" t="s">
        <v>126</v>
      </c>
      <c r="B55" s="10"/>
      <c r="C55" s="2"/>
      <c r="D55" s="11"/>
      <c r="E55" s="11"/>
      <c r="F55" s="20"/>
      <c r="G55" s="19"/>
      <c r="H55" s="21"/>
      <c r="I55" s="21"/>
    </row>
    <row r="56" spans="1:18">
      <c r="A56" s="2" t="s">
        <v>305</v>
      </c>
      <c r="B56" s="10"/>
      <c r="C56" s="2"/>
      <c r="D56" s="11"/>
      <c r="E56" s="11"/>
      <c r="F56" s="20"/>
      <c r="G56" s="19"/>
      <c r="H56" s="21"/>
      <c r="I56" s="21"/>
    </row>
    <row r="57" spans="1:18">
      <c r="A57" s="2" t="s">
        <v>127</v>
      </c>
      <c r="B57" s="10"/>
      <c r="C57" s="2"/>
      <c r="D57" s="11"/>
      <c r="E57" s="11"/>
      <c r="F57" s="20"/>
      <c r="G57" s="19"/>
      <c r="H57" s="21"/>
      <c r="I57" s="21"/>
    </row>
    <row r="58" spans="1:18">
      <c r="A58" s="2" t="s">
        <v>128</v>
      </c>
      <c r="B58" s="9">
        <f>SUM(B53:B57)</f>
        <v>0</v>
      </c>
      <c r="C58" s="6">
        <f>SUM(C53:C57)</f>
        <v>0</v>
      </c>
      <c r="D58" s="11"/>
      <c r="E58" s="11"/>
      <c r="F58" s="9">
        <f>SUM(F53:F57)</f>
        <v>0</v>
      </c>
      <c r="G58" s="6">
        <f>SUM(G53:G57)</f>
        <v>0</v>
      </c>
      <c r="H58" s="11"/>
      <c r="I58" s="11"/>
    </row>
    <row r="59" spans="1:18">
      <c r="A59" s="2" t="s">
        <v>129</v>
      </c>
      <c r="B59" s="10"/>
      <c r="C59" s="2"/>
      <c r="D59" s="11"/>
      <c r="E59" s="11"/>
      <c r="F59" s="20"/>
      <c r="G59" s="19"/>
      <c r="H59" s="21"/>
      <c r="I59" s="21"/>
    </row>
    <row r="60" spans="1:18">
      <c r="A60" s="2" t="s">
        <v>130</v>
      </c>
      <c r="B60" s="10"/>
      <c r="C60" s="2"/>
      <c r="D60" s="11"/>
      <c r="E60" s="11"/>
      <c r="F60" s="20"/>
      <c r="G60" s="19"/>
      <c r="H60" s="21"/>
      <c r="I60" s="21"/>
    </row>
    <row r="61" spans="1:18">
      <c r="A61" s="2" t="s">
        <v>131</v>
      </c>
      <c r="B61" s="10"/>
      <c r="C61" s="2"/>
      <c r="D61" s="11"/>
      <c r="E61" s="11"/>
      <c r="F61" s="20"/>
      <c r="G61" s="19"/>
      <c r="H61" s="21"/>
      <c r="I61" s="21"/>
    </row>
    <row r="62" spans="1:18">
      <c r="A62" s="2" t="s">
        <v>306</v>
      </c>
      <c r="B62" s="10"/>
      <c r="C62" s="2"/>
      <c r="D62" s="11"/>
      <c r="E62" s="11"/>
      <c r="F62" s="20"/>
      <c r="G62" s="19"/>
      <c r="H62" s="21"/>
      <c r="I62" s="21"/>
    </row>
    <row r="63" spans="1:18">
      <c r="A63" s="2" t="s">
        <v>132</v>
      </c>
      <c r="B63" s="9">
        <f>B64-SUM(B59:B61)</f>
        <v>0</v>
      </c>
      <c r="C63" s="6">
        <f>C64-SUM(C59:C61)</f>
        <v>0</v>
      </c>
      <c r="D63" s="11"/>
      <c r="E63" s="11"/>
      <c r="F63" s="9">
        <f>F64-SUM(F59:F61)</f>
        <v>0</v>
      </c>
      <c r="G63" s="6">
        <f>G64-SUM(G59:G61)</f>
        <v>0</v>
      </c>
      <c r="H63" s="21"/>
      <c r="I63" s="21"/>
    </row>
    <row r="64" spans="1:18">
      <c r="A64" s="2" t="s">
        <v>133</v>
      </c>
      <c r="B64" s="9">
        <f>B52-B58</f>
        <v>0</v>
      </c>
      <c r="C64" s="6">
        <f>C52-C58</f>
        <v>0</v>
      </c>
      <c r="D64" s="11"/>
      <c r="E64" s="11"/>
      <c r="F64" s="9">
        <f>F52-F58</f>
        <v>0</v>
      </c>
      <c r="G64" s="6">
        <f>G52-G58</f>
        <v>0</v>
      </c>
      <c r="H64" s="11"/>
      <c r="I64" s="11"/>
      <c r="K64" s="16"/>
      <c r="L64" s="16"/>
      <c r="M64" s="16"/>
      <c r="N64" s="16"/>
      <c r="O64" s="16"/>
      <c r="P64" s="16"/>
      <c r="Q64" s="16"/>
      <c r="R64" s="16"/>
    </row>
    <row r="65" spans="1:18">
      <c r="H65" s="8"/>
      <c r="I65" s="8"/>
      <c r="K65" s="16"/>
      <c r="L65" s="16"/>
      <c r="M65" s="16"/>
      <c r="N65" s="16"/>
      <c r="O65" s="16"/>
      <c r="P65" s="16"/>
      <c r="Q65" s="16"/>
      <c r="R65" s="16"/>
    </row>
    <row r="66" spans="1:18">
      <c r="A66" s="2" t="s">
        <v>134</v>
      </c>
      <c r="B66" s="2" t="s">
        <v>135</v>
      </c>
      <c r="C66" s="2" t="s">
        <v>136</v>
      </c>
      <c r="D66" s="2" t="s">
        <v>137</v>
      </c>
      <c r="E66" s="2" t="s">
        <v>117</v>
      </c>
      <c r="F66" s="2" t="s">
        <v>118</v>
      </c>
      <c r="G66" s="2" t="s">
        <v>137</v>
      </c>
      <c r="I66" s="8"/>
      <c r="K66" s="16"/>
      <c r="L66" s="16"/>
      <c r="M66" s="16"/>
      <c r="N66" s="16"/>
      <c r="O66" s="16"/>
      <c r="P66" s="16"/>
      <c r="Q66" s="16"/>
      <c r="R66" s="16"/>
    </row>
    <row r="67" spans="1:18">
      <c r="A67" s="2" t="s">
        <v>138</v>
      </c>
      <c r="B67" s="2"/>
      <c r="C67" s="2"/>
      <c r="D67" s="7" t="e">
        <f t="shared" ref="D67:D72" si="14">C67/C$70</f>
        <v>#DIV/0!</v>
      </c>
      <c r="E67" s="20"/>
      <c r="F67" s="19"/>
      <c r="G67" s="7" t="e">
        <f t="shared" ref="G67:G72" si="15">F67/F$70</f>
        <v>#DIV/0!</v>
      </c>
      <c r="I67" s="8"/>
      <c r="K67" s="16"/>
      <c r="L67" s="16"/>
      <c r="M67" s="16"/>
      <c r="N67" s="16"/>
      <c r="O67" s="16"/>
      <c r="P67" s="16"/>
      <c r="Q67" s="16"/>
      <c r="R67" s="16"/>
    </row>
    <row r="68" spans="1:18" ht="27">
      <c r="A68" s="2" t="s">
        <v>139</v>
      </c>
      <c r="B68" s="2"/>
      <c r="C68" s="2"/>
      <c r="D68" s="7" t="e">
        <f t="shared" si="14"/>
        <v>#DIV/0!</v>
      </c>
      <c r="E68" s="20"/>
      <c r="F68" s="19"/>
      <c r="G68" s="7" t="e">
        <f t="shared" si="15"/>
        <v>#DIV/0!</v>
      </c>
      <c r="K68" s="16"/>
      <c r="L68" s="22" t="s">
        <v>303</v>
      </c>
      <c r="M68" s="16"/>
      <c r="N68" s="16"/>
      <c r="O68" s="16"/>
      <c r="P68" s="16"/>
      <c r="Q68" s="16"/>
      <c r="R68" s="16"/>
    </row>
    <row r="69" spans="1:18">
      <c r="A69" s="2" t="s">
        <v>140</v>
      </c>
      <c r="B69" s="2"/>
      <c r="C69" s="2"/>
      <c r="D69" s="7" t="e">
        <f t="shared" si="14"/>
        <v>#DIV/0!</v>
      </c>
      <c r="E69" s="20"/>
      <c r="F69" s="19"/>
      <c r="G69" s="7" t="e">
        <f t="shared" si="15"/>
        <v>#DIV/0!</v>
      </c>
      <c r="K69" s="16"/>
      <c r="L69" s="16"/>
      <c r="M69" s="16"/>
      <c r="N69" s="16"/>
      <c r="O69" s="16"/>
      <c r="P69" s="16"/>
      <c r="Q69" s="16"/>
      <c r="R69" s="16"/>
    </row>
    <row r="70" spans="1:18">
      <c r="A70" s="2" t="s">
        <v>141</v>
      </c>
      <c r="B70" s="9">
        <f>SUM(B67:B69)</f>
        <v>0</v>
      </c>
      <c r="C70" s="6">
        <f>SUM(C67:C69)</f>
        <v>0</v>
      </c>
      <c r="D70" s="7" t="e">
        <f t="shared" si="14"/>
        <v>#DIV/0!</v>
      </c>
      <c r="E70" s="9">
        <f>SUM(E67:E69)</f>
        <v>0</v>
      </c>
      <c r="F70" s="6">
        <f>SUM(F67:F69)</f>
        <v>0</v>
      </c>
      <c r="G70" s="7" t="e">
        <f t="shared" si="15"/>
        <v>#DIV/0!</v>
      </c>
      <c r="I70" s="8"/>
      <c r="K70" s="16"/>
      <c r="L70" s="16"/>
      <c r="M70" s="16"/>
      <c r="N70" s="16"/>
      <c r="O70" s="16"/>
      <c r="P70" s="16"/>
      <c r="Q70" s="16"/>
      <c r="R70" s="16"/>
    </row>
    <row r="71" spans="1:18">
      <c r="A71" s="2" t="s">
        <v>142</v>
      </c>
      <c r="B71" s="2"/>
      <c r="C71" s="2"/>
      <c r="D71" s="7" t="e">
        <f t="shared" si="14"/>
        <v>#DIV/0!</v>
      </c>
      <c r="E71" s="20"/>
      <c r="F71" s="19"/>
      <c r="G71" s="7" t="e">
        <f t="shared" si="15"/>
        <v>#DIV/0!</v>
      </c>
      <c r="I71" s="8"/>
      <c r="K71" s="16"/>
      <c r="L71" s="16"/>
      <c r="M71" s="16"/>
      <c r="N71" s="16"/>
      <c r="O71" s="16"/>
      <c r="P71" s="16"/>
      <c r="Q71" s="16"/>
      <c r="R71" s="16"/>
    </row>
    <row r="72" spans="1:18">
      <c r="A72" s="2" t="s">
        <v>143</v>
      </c>
      <c r="B72" s="9">
        <f>B70-B71</f>
        <v>0</v>
      </c>
      <c r="C72" s="6">
        <f>C70-C71</f>
        <v>0</v>
      </c>
      <c r="D72" s="7" t="e">
        <f t="shared" si="14"/>
        <v>#DIV/0!</v>
      </c>
      <c r="E72" s="9">
        <f>E70-E71</f>
        <v>0</v>
      </c>
      <c r="F72" s="6">
        <f>F70-F71</f>
        <v>0</v>
      </c>
      <c r="G72" s="7" t="e">
        <f t="shared" si="15"/>
        <v>#DIV/0!</v>
      </c>
      <c r="I72" s="8"/>
      <c r="K72" s="16"/>
      <c r="L72" s="16"/>
      <c r="M72" s="16"/>
      <c r="N72" s="16"/>
      <c r="O72" s="16"/>
      <c r="P72" s="16"/>
      <c r="Q72" s="16"/>
      <c r="R72" s="16"/>
    </row>
    <row r="73" spans="1:18">
      <c r="I73" s="8"/>
      <c r="K73" s="16"/>
      <c r="L73" s="16"/>
      <c r="M73" s="16"/>
      <c r="N73" s="16"/>
      <c r="O73" s="16"/>
      <c r="P73" s="16"/>
      <c r="Q73" s="16"/>
      <c r="R73" s="16"/>
    </row>
    <row r="74" spans="1:18">
      <c r="A74" s="2" t="s">
        <v>144</v>
      </c>
      <c r="B74" s="2" t="s">
        <v>145</v>
      </c>
      <c r="C74" s="2" t="s">
        <v>146</v>
      </c>
      <c r="D74" s="2" t="s">
        <v>147</v>
      </c>
      <c r="E74" s="2" t="s">
        <v>146</v>
      </c>
      <c r="F74" s="2" t="s">
        <v>148</v>
      </c>
      <c r="G74" s="2" t="s">
        <v>146</v>
      </c>
      <c r="I74" s="8"/>
      <c r="K74" s="16"/>
      <c r="L74" s="16"/>
      <c r="M74" s="16"/>
      <c r="N74" s="16"/>
      <c r="O74" s="16"/>
      <c r="P74" s="16"/>
      <c r="Q74" s="16"/>
      <c r="R74" s="16"/>
    </row>
    <row r="75" spans="1:18">
      <c r="A75" s="2" t="s">
        <v>149</v>
      </c>
      <c r="B75" s="2"/>
      <c r="C75" s="7" t="e">
        <f t="shared" ref="C75:C89" si="16">B75/B$83</f>
        <v>#DIV/0!</v>
      </c>
      <c r="D75" s="20"/>
      <c r="E75" s="7" t="e">
        <f t="shared" ref="E75:E89" si="17">D75/D$83</f>
        <v>#DIV/0!</v>
      </c>
      <c r="F75" s="20"/>
      <c r="G75" s="7" t="e">
        <f t="shared" ref="G75:G89" si="18">F75/F$83</f>
        <v>#DIV/0!</v>
      </c>
      <c r="K75" s="16"/>
      <c r="L75" s="16"/>
      <c r="M75" s="16"/>
      <c r="N75" s="16"/>
      <c r="O75" s="16"/>
      <c r="P75" s="16"/>
      <c r="Q75" s="16"/>
      <c r="R75" s="16"/>
    </row>
    <row r="76" spans="1:18">
      <c r="A76" s="2" t="s">
        <v>150</v>
      </c>
      <c r="B76" s="2"/>
      <c r="C76" s="7" t="e">
        <f t="shared" si="16"/>
        <v>#DIV/0!</v>
      </c>
      <c r="D76" s="20"/>
      <c r="E76" s="7" t="e">
        <f t="shared" si="17"/>
        <v>#DIV/0!</v>
      </c>
      <c r="F76" s="20"/>
      <c r="G76" s="7" t="e">
        <f t="shared" si="18"/>
        <v>#DIV/0!</v>
      </c>
      <c r="K76" s="16"/>
      <c r="L76" s="16"/>
      <c r="M76" s="16"/>
      <c r="N76" s="16"/>
      <c r="O76" s="16"/>
      <c r="P76" s="16"/>
      <c r="Q76" s="16"/>
      <c r="R76" s="16"/>
    </row>
    <row r="77" spans="1:18">
      <c r="A77" s="2" t="s">
        <v>151</v>
      </c>
      <c r="B77" s="2"/>
      <c r="C77" s="7" t="e">
        <f t="shared" si="16"/>
        <v>#DIV/0!</v>
      </c>
      <c r="D77" s="20"/>
      <c r="E77" s="7" t="e">
        <f t="shared" si="17"/>
        <v>#DIV/0!</v>
      </c>
      <c r="F77" s="20"/>
      <c r="G77" s="7" t="e">
        <f t="shared" si="18"/>
        <v>#DIV/0!</v>
      </c>
      <c r="K77" s="16"/>
      <c r="L77" s="16"/>
      <c r="M77" s="16"/>
      <c r="N77" s="16"/>
      <c r="O77" s="16"/>
      <c r="P77" s="16"/>
      <c r="Q77" s="16"/>
      <c r="R77" s="16"/>
    </row>
    <row r="78" spans="1:18">
      <c r="A78" s="2" t="s">
        <v>152</v>
      </c>
      <c r="B78" s="2"/>
      <c r="C78" s="7" t="e">
        <f t="shared" si="16"/>
        <v>#DIV/0!</v>
      </c>
      <c r="D78" s="20"/>
      <c r="E78" s="7" t="e">
        <f t="shared" si="17"/>
        <v>#DIV/0!</v>
      </c>
      <c r="F78" s="20"/>
      <c r="G78" s="7" t="e">
        <f t="shared" si="18"/>
        <v>#DIV/0!</v>
      </c>
      <c r="I78" s="8"/>
      <c r="K78" s="16"/>
      <c r="L78" s="16"/>
      <c r="M78" s="16"/>
      <c r="N78" s="16"/>
      <c r="O78" s="16"/>
      <c r="P78" s="16"/>
      <c r="Q78" s="16"/>
      <c r="R78" s="16"/>
    </row>
    <row r="79" spans="1:18">
      <c r="A79" s="2" t="s">
        <v>153</v>
      </c>
      <c r="B79" s="2"/>
      <c r="C79" s="7" t="e">
        <f t="shared" si="16"/>
        <v>#DIV/0!</v>
      </c>
      <c r="D79" s="20"/>
      <c r="E79" s="7" t="e">
        <f t="shared" si="17"/>
        <v>#DIV/0!</v>
      </c>
      <c r="F79" s="20"/>
      <c r="G79" s="7" t="e">
        <f t="shared" si="18"/>
        <v>#DIV/0!</v>
      </c>
      <c r="I79" s="8"/>
      <c r="K79" s="16"/>
      <c r="L79" s="16"/>
      <c r="M79" s="16"/>
      <c r="N79" s="16"/>
      <c r="O79" s="16"/>
      <c r="P79" s="16"/>
      <c r="Q79" s="16"/>
      <c r="R79" s="16"/>
    </row>
    <row r="80" spans="1:18">
      <c r="A80" s="2" t="s">
        <v>154</v>
      </c>
      <c r="B80" s="2"/>
      <c r="C80" s="7" t="e">
        <f t="shared" si="16"/>
        <v>#DIV/0!</v>
      </c>
      <c r="D80" s="20"/>
      <c r="E80" s="7" t="e">
        <f t="shared" si="17"/>
        <v>#DIV/0!</v>
      </c>
      <c r="F80" s="20"/>
      <c r="G80" s="7" t="e">
        <f t="shared" si="18"/>
        <v>#DIV/0!</v>
      </c>
      <c r="I80" s="8"/>
      <c r="K80" s="16"/>
      <c r="L80" s="16"/>
      <c r="M80" s="16"/>
      <c r="N80" s="16"/>
      <c r="O80" s="16"/>
      <c r="P80" s="16"/>
      <c r="Q80" s="16"/>
      <c r="R80" s="16"/>
    </row>
    <row r="81" spans="1:18">
      <c r="A81" s="2" t="s">
        <v>155</v>
      </c>
      <c r="B81" s="2"/>
      <c r="C81" s="7" t="e">
        <f t="shared" si="16"/>
        <v>#DIV/0!</v>
      </c>
      <c r="D81" s="20"/>
      <c r="E81" s="7" t="e">
        <f t="shared" si="17"/>
        <v>#DIV/0!</v>
      </c>
      <c r="F81" s="20"/>
      <c r="G81" s="7" t="e">
        <f t="shared" si="18"/>
        <v>#DIV/0!</v>
      </c>
      <c r="I81" s="8"/>
      <c r="K81" s="16"/>
      <c r="L81" s="16"/>
      <c r="M81" s="16"/>
      <c r="N81" s="16"/>
      <c r="O81" s="16"/>
      <c r="P81" s="16"/>
      <c r="Q81" s="16"/>
      <c r="R81" s="16"/>
    </row>
    <row r="82" spans="1:18">
      <c r="A82" s="2" t="s">
        <v>156</v>
      </c>
      <c r="B82" s="9">
        <f>B83-B75-B76-B77-B81</f>
        <v>0</v>
      </c>
      <c r="C82" s="7" t="e">
        <f t="shared" si="16"/>
        <v>#DIV/0!</v>
      </c>
      <c r="D82" s="9">
        <f>D83-D75-D76-D77-D81</f>
        <v>0</v>
      </c>
      <c r="E82" s="7" t="e">
        <f t="shared" si="17"/>
        <v>#DIV/0!</v>
      </c>
      <c r="F82" s="9">
        <f>F83-F75-F76-F77-F81</f>
        <v>0</v>
      </c>
      <c r="G82" s="7" t="e">
        <f t="shared" si="18"/>
        <v>#DIV/0!</v>
      </c>
      <c r="K82" s="16"/>
      <c r="L82" s="16"/>
      <c r="M82" s="16"/>
      <c r="N82" s="16"/>
      <c r="O82" s="16"/>
      <c r="P82" s="16"/>
      <c r="Q82" s="16"/>
      <c r="R82" s="16"/>
    </row>
    <row r="83" spans="1:18">
      <c r="A83" s="2" t="s">
        <v>157</v>
      </c>
      <c r="B83" s="10"/>
      <c r="C83" s="7" t="e">
        <f t="shared" si="16"/>
        <v>#DIV/0!</v>
      </c>
      <c r="D83" s="20"/>
      <c r="E83" s="7" t="e">
        <f t="shared" si="17"/>
        <v>#DIV/0!</v>
      </c>
      <c r="F83" s="20"/>
      <c r="G83" s="7" t="e">
        <f t="shared" si="18"/>
        <v>#DIV/0!</v>
      </c>
    </row>
    <row r="84" spans="1:18">
      <c r="A84" s="2" t="s">
        <v>158</v>
      </c>
      <c r="B84" s="10"/>
      <c r="C84" s="7" t="e">
        <f t="shared" si="16"/>
        <v>#DIV/0!</v>
      </c>
      <c r="D84" s="10"/>
      <c r="E84" s="7" t="e">
        <f t="shared" si="17"/>
        <v>#DIV/0!</v>
      </c>
      <c r="F84" s="10"/>
      <c r="G84" s="7" t="e">
        <f t="shared" si="18"/>
        <v>#DIV/0!</v>
      </c>
    </row>
    <row r="85" spans="1:18">
      <c r="A85" s="2" t="s">
        <v>159</v>
      </c>
      <c r="B85" s="10"/>
      <c r="C85" s="7" t="e">
        <f t="shared" si="16"/>
        <v>#DIV/0!</v>
      </c>
      <c r="D85" s="10"/>
      <c r="E85" s="7" t="e">
        <f t="shared" si="17"/>
        <v>#DIV/0!</v>
      </c>
      <c r="F85" s="10"/>
      <c r="G85" s="7" t="e">
        <f t="shared" si="18"/>
        <v>#DIV/0!</v>
      </c>
      <c r="I85" s="8"/>
    </row>
    <row r="86" spans="1:18">
      <c r="A86" s="2" t="s">
        <v>160</v>
      </c>
      <c r="B86" s="10"/>
      <c r="C86" s="7" t="e">
        <f t="shared" si="16"/>
        <v>#DIV/0!</v>
      </c>
      <c r="D86" s="10"/>
      <c r="E86" s="7" t="e">
        <f t="shared" si="17"/>
        <v>#DIV/0!</v>
      </c>
      <c r="F86" s="10"/>
      <c r="G86" s="7" t="e">
        <f t="shared" si="18"/>
        <v>#DIV/0!</v>
      </c>
      <c r="I86" s="8"/>
    </row>
    <row r="87" spans="1:18">
      <c r="A87" s="2" t="s">
        <v>161</v>
      </c>
      <c r="B87" s="9"/>
      <c r="C87" s="7" t="e">
        <f t="shared" si="16"/>
        <v>#DIV/0!</v>
      </c>
      <c r="D87" s="9">
        <f>D83-D84-D85-D86-D88</f>
        <v>0</v>
      </c>
      <c r="E87" s="7" t="e">
        <f t="shared" si="17"/>
        <v>#DIV/0!</v>
      </c>
      <c r="F87" s="9">
        <f>F83-F84-F85-F86-F88</f>
        <v>0</v>
      </c>
      <c r="G87" s="7" t="e">
        <f t="shared" si="18"/>
        <v>#DIV/0!</v>
      </c>
      <c r="I87" s="8"/>
    </row>
    <row r="88" spans="1:18">
      <c r="A88" s="2" t="s">
        <v>162</v>
      </c>
      <c r="B88" s="10"/>
      <c r="C88" s="7" t="e">
        <f t="shared" si="16"/>
        <v>#DIV/0!</v>
      </c>
      <c r="D88" s="10"/>
      <c r="E88" s="7" t="e">
        <f t="shared" si="17"/>
        <v>#DIV/0!</v>
      </c>
      <c r="F88" s="10"/>
      <c r="G88" s="7" t="e">
        <f t="shared" si="18"/>
        <v>#DIV/0!</v>
      </c>
      <c r="I88" s="8"/>
    </row>
    <row r="89" spans="1:18">
      <c r="A89" s="2" t="s">
        <v>163</v>
      </c>
      <c r="B89" s="10"/>
      <c r="C89" s="7" t="e">
        <f t="shared" si="16"/>
        <v>#DIV/0!</v>
      </c>
      <c r="D89" s="10"/>
      <c r="E89" s="7" t="e">
        <f t="shared" si="17"/>
        <v>#DIV/0!</v>
      </c>
      <c r="F89" s="10"/>
      <c r="G89" s="7" t="e">
        <f t="shared" si="18"/>
        <v>#DIV/0!</v>
      </c>
      <c r="I89" s="8"/>
    </row>
    <row r="90" spans="1:18">
      <c r="I90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</vt:lpstr>
      <vt:lpstr>兴业</vt:lpstr>
      <vt:lpstr>模版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2019-02-19T03:08:50Z</dcterms:created>
  <dcterms:modified xsi:type="dcterms:W3CDTF">2019-02-27T13:27:12Z</dcterms:modified>
</cp:coreProperties>
</file>