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u\Business\面辅料采购程序\第一部分\"/>
    </mc:Choice>
  </mc:AlternateContent>
  <xr:revisionPtr revIDLastSave="0" documentId="13_ncr:1_{AA87A222-A87C-4873-85D1-B4C0BC0C15AE}" xr6:coauthVersionLast="41" xr6:coauthVersionMax="41" xr10:uidLastSave="{00000000-0000-0000-0000-000000000000}"/>
  <bookViews>
    <workbookView xWindow="-120" yWindow="-120" windowWidth="20730" windowHeight="11160" xr2:uid="{E09C2C30-5C15-45D9-B8A6-AABBFC0BAD0E}"/>
  </bookViews>
  <sheets>
    <sheet name="总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9" i="1" l="1"/>
  <c r="D179" i="1" l="1"/>
  <c r="C179" i="1"/>
  <c r="B179" i="1"/>
  <c r="E178" i="1"/>
  <c r="D177" i="1"/>
  <c r="C177" i="1"/>
  <c r="B177" i="1"/>
  <c r="E177" i="1" s="1"/>
  <c r="E180" i="1" s="1"/>
  <c r="E176" i="1"/>
  <c r="E174" i="1"/>
  <c r="D173" i="1"/>
  <c r="D175" i="1" s="1"/>
  <c r="C173" i="1"/>
  <c r="C175" i="1" s="1"/>
  <c r="B173" i="1"/>
  <c r="D172" i="1"/>
  <c r="C172" i="1"/>
  <c r="B172" i="1"/>
  <c r="E172" i="1" s="1"/>
  <c r="D164" i="1"/>
  <c r="C164" i="1"/>
  <c r="B164" i="1"/>
  <c r="E163" i="1"/>
  <c r="D162" i="1"/>
  <c r="C162" i="1"/>
  <c r="B162" i="1"/>
  <c r="E162" i="1" s="1"/>
  <c r="E165" i="1" s="1"/>
  <c r="E161" i="1"/>
  <c r="E164" i="1" s="1"/>
  <c r="E159" i="1"/>
  <c r="D158" i="1"/>
  <c r="D160" i="1" s="1"/>
  <c r="C158" i="1"/>
  <c r="C160" i="1" s="1"/>
  <c r="B158" i="1"/>
  <c r="E158" i="1" s="1"/>
  <c r="D157" i="1"/>
  <c r="C157" i="1"/>
  <c r="B157" i="1"/>
  <c r="E157" i="1" s="1"/>
  <c r="D149" i="1"/>
  <c r="C149" i="1"/>
  <c r="B149" i="1"/>
  <c r="E148" i="1"/>
  <c r="D147" i="1"/>
  <c r="C147" i="1"/>
  <c r="B147" i="1"/>
  <c r="E146" i="1"/>
  <c r="E149" i="1" s="1"/>
  <c r="C145" i="1"/>
  <c r="E144" i="1"/>
  <c r="D143" i="1"/>
  <c r="D145" i="1" s="1"/>
  <c r="C143" i="1"/>
  <c r="B143" i="1"/>
  <c r="E143" i="1" s="1"/>
  <c r="D142" i="1"/>
  <c r="C142" i="1"/>
  <c r="B142" i="1"/>
  <c r="E142" i="1" s="1"/>
  <c r="D134" i="1"/>
  <c r="C134" i="1"/>
  <c r="B134" i="1"/>
  <c r="E133" i="1"/>
  <c r="D132" i="1"/>
  <c r="C132" i="1"/>
  <c r="B132" i="1"/>
  <c r="E131" i="1"/>
  <c r="C130" i="1"/>
  <c r="E129" i="1"/>
  <c r="D128" i="1"/>
  <c r="D130" i="1" s="1"/>
  <c r="C128" i="1"/>
  <c r="B128" i="1"/>
  <c r="B130" i="1" s="1"/>
  <c r="E130" i="1" s="1"/>
  <c r="D127" i="1"/>
  <c r="C127" i="1"/>
  <c r="B127" i="1"/>
  <c r="D119" i="1"/>
  <c r="C119" i="1"/>
  <c r="B119" i="1"/>
  <c r="E118" i="1"/>
  <c r="D117" i="1"/>
  <c r="E117" i="1" s="1"/>
  <c r="E120" i="1" s="1"/>
  <c r="C117" i="1"/>
  <c r="B117" i="1"/>
  <c r="E116" i="1"/>
  <c r="E114" i="1"/>
  <c r="D113" i="1"/>
  <c r="D115" i="1" s="1"/>
  <c r="C113" i="1"/>
  <c r="C115" i="1" s="1"/>
  <c r="B113" i="1"/>
  <c r="E113" i="1" s="1"/>
  <c r="D112" i="1"/>
  <c r="C112" i="1"/>
  <c r="B112" i="1"/>
  <c r="D104" i="1"/>
  <c r="C104" i="1"/>
  <c r="B104" i="1"/>
  <c r="E103" i="1"/>
  <c r="D102" i="1"/>
  <c r="C102" i="1"/>
  <c r="B102" i="1"/>
  <c r="E101" i="1"/>
  <c r="E99" i="1"/>
  <c r="D98" i="1"/>
  <c r="D100" i="1" s="1"/>
  <c r="C98" i="1"/>
  <c r="C100" i="1" s="1"/>
  <c r="B98" i="1"/>
  <c r="D97" i="1"/>
  <c r="C97" i="1"/>
  <c r="B97" i="1"/>
  <c r="D89" i="1"/>
  <c r="C89" i="1"/>
  <c r="B89" i="1"/>
  <c r="E88" i="1"/>
  <c r="D87" i="1"/>
  <c r="C87" i="1"/>
  <c r="B87" i="1"/>
  <c r="E86" i="1"/>
  <c r="E84" i="1"/>
  <c r="D83" i="1"/>
  <c r="D85" i="1" s="1"/>
  <c r="C83" i="1"/>
  <c r="C85" i="1" s="1"/>
  <c r="B83" i="1"/>
  <c r="D82" i="1"/>
  <c r="C82" i="1"/>
  <c r="B82" i="1"/>
  <c r="E82" i="1" s="1"/>
  <c r="D74" i="1"/>
  <c r="C74" i="1"/>
  <c r="B74" i="1"/>
  <c r="E73" i="1"/>
  <c r="D72" i="1"/>
  <c r="C72" i="1"/>
  <c r="B72" i="1"/>
  <c r="E71" i="1"/>
  <c r="E74" i="1" s="1"/>
  <c r="E69" i="1"/>
  <c r="D68" i="1"/>
  <c r="D70" i="1" s="1"/>
  <c r="C68" i="1"/>
  <c r="C70" i="1" s="1"/>
  <c r="B68" i="1"/>
  <c r="B70" i="1" s="1"/>
  <c r="D67" i="1"/>
  <c r="E67" i="1" s="1"/>
  <c r="C67" i="1"/>
  <c r="B67" i="1"/>
  <c r="E68" i="1" l="1"/>
  <c r="E119" i="1"/>
  <c r="E72" i="1"/>
  <c r="E75" i="1" s="1"/>
  <c r="E83" i="1"/>
  <c r="E89" i="1"/>
  <c r="E97" i="1"/>
  <c r="E127" i="1"/>
  <c r="E173" i="1"/>
  <c r="E179" i="1"/>
  <c r="E102" i="1"/>
  <c r="E105" i="1" s="1"/>
  <c r="E134" i="1"/>
  <c r="E70" i="1"/>
  <c r="E87" i="1"/>
  <c r="E90" i="1" s="1"/>
  <c r="E98" i="1"/>
  <c r="E104" i="1"/>
  <c r="E112" i="1"/>
  <c r="E132" i="1"/>
  <c r="E135" i="1" s="1"/>
  <c r="E147" i="1"/>
  <c r="E150" i="1" s="1"/>
  <c r="B175" i="1"/>
  <c r="E175" i="1" s="1"/>
  <c r="B160" i="1"/>
  <c r="E160" i="1" s="1"/>
  <c r="B145" i="1"/>
  <c r="E145" i="1" s="1"/>
  <c r="E128" i="1"/>
  <c r="B115" i="1"/>
  <c r="E115" i="1" s="1"/>
  <c r="B100" i="1"/>
  <c r="E100" i="1" s="1"/>
  <c r="B85" i="1"/>
  <c r="E85" i="1" s="1"/>
  <c r="C53" i="1"/>
  <c r="D53" i="1"/>
  <c r="D55" i="1" s="1"/>
  <c r="B53" i="1"/>
  <c r="B55" i="1" s="1"/>
  <c r="C59" i="1"/>
  <c r="D59" i="1"/>
  <c r="B59" i="1"/>
  <c r="E58" i="1"/>
  <c r="D57" i="1"/>
  <c r="C57" i="1"/>
  <c r="B57" i="1"/>
  <c r="E56" i="1"/>
  <c r="E54" i="1"/>
  <c r="E59" i="1" s="1"/>
  <c r="C55" i="1"/>
  <c r="D52" i="1"/>
  <c r="C52" i="1"/>
  <c r="B52" i="1"/>
  <c r="B44" i="1"/>
  <c r="B38" i="1"/>
  <c r="E43" i="1"/>
  <c r="E42" i="1"/>
  <c r="B42" i="1"/>
  <c r="E41" i="1"/>
  <c r="E39" i="1"/>
  <c r="B37" i="1"/>
  <c r="C29" i="1"/>
  <c r="D29" i="1"/>
  <c r="B29" i="1"/>
  <c r="C27" i="1"/>
  <c r="D27" i="1"/>
  <c r="B27" i="1"/>
  <c r="C23" i="1"/>
  <c r="C25" i="1" s="1"/>
  <c r="D23" i="1"/>
  <c r="D25" i="1" s="1"/>
  <c r="B23" i="1"/>
  <c r="C22" i="1"/>
  <c r="D22" i="1"/>
  <c r="B22" i="1"/>
  <c r="E28" i="1"/>
  <c r="E26" i="1"/>
  <c r="E24" i="1"/>
  <c r="C13" i="1"/>
  <c r="D13" i="1"/>
  <c r="B13" i="1"/>
  <c r="C15" i="1"/>
  <c r="D15" i="1"/>
  <c r="B15" i="1"/>
  <c r="C8" i="1"/>
  <c r="D8" i="1"/>
  <c r="B8" i="1"/>
  <c r="E10" i="1"/>
  <c r="E44" i="1" l="1"/>
  <c r="E29" i="1"/>
  <c r="E52" i="1"/>
  <c r="E57" i="1"/>
  <c r="E60" i="1" s="1"/>
  <c r="E53" i="1"/>
  <c r="E55" i="1"/>
  <c r="E38" i="1"/>
  <c r="E37" i="1"/>
  <c r="E13" i="1"/>
  <c r="B40" i="1"/>
  <c r="E40" i="1" s="1"/>
  <c r="E23" i="1"/>
  <c r="E8" i="1"/>
  <c r="E27" i="1"/>
  <c r="E22" i="1"/>
  <c r="B25" i="1"/>
  <c r="E25" i="1" s="1"/>
  <c r="E14" i="1"/>
  <c r="E12" i="1"/>
  <c r="C11" i="1"/>
  <c r="D9" i="1"/>
  <c r="D11" i="1" s="1"/>
  <c r="B9" i="1"/>
  <c r="E16" i="1" l="1"/>
  <c r="E15" i="1"/>
  <c r="E30" i="1"/>
  <c r="E45" i="1"/>
  <c r="B11" i="1"/>
  <c r="E11" i="1" s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ping zhu</author>
  </authors>
  <commentList>
    <comment ref="F2" authorId="0" shapeId="0" xr:uid="{5FDE7808-D2AE-49FA-9124-33B3469269FD}">
      <text>
        <r>
          <rPr>
            <b/>
            <sz val="9"/>
            <color indexed="81"/>
            <rFont val="宋体"/>
            <family val="3"/>
            <charset val="134"/>
          </rPr>
          <t>ping zhu:</t>
        </r>
        <r>
          <rPr>
            <sz val="9"/>
            <color indexed="81"/>
            <rFont val="宋体"/>
            <family val="3"/>
            <charset val="134"/>
          </rPr>
          <t xml:space="preserve">
取值裁单LOT#后面的合计数量</t>
        </r>
      </text>
    </comment>
    <comment ref="F5" authorId="0" shapeId="0" xr:uid="{8AA6CB59-1CC0-4C4B-B6BD-2F1A4B2AFBC7}">
      <text>
        <r>
          <rPr>
            <b/>
            <sz val="9"/>
            <color indexed="81"/>
            <rFont val="宋体"/>
            <family val="3"/>
            <charset val="134"/>
          </rPr>
          <t>ping zhu:</t>
        </r>
        <r>
          <rPr>
            <sz val="9"/>
            <color indexed="81"/>
            <rFont val="宋体"/>
            <family val="3"/>
            <charset val="134"/>
          </rPr>
          <t xml:space="preserve">
取值配色表色号</t>
        </r>
      </text>
    </comment>
    <comment ref="B18" authorId="0" shapeId="0" xr:uid="{CEF31D10-3F44-48D4-998A-3C5902F70B1C}">
      <text>
        <r>
          <rPr>
            <b/>
            <sz val="9"/>
            <color indexed="81"/>
            <rFont val="宋体"/>
            <family val="3"/>
            <charset val="134"/>
          </rPr>
          <t>从配色表找面料颜色对应的里布货号和颜色号</t>
        </r>
      </text>
    </comment>
  </commentList>
</comments>
</file>

<file path=xl/sharedStrings.xml><?xml version="1.0" encoding="utf-8"?>
<sst xmlns="http://schemas.openxmlformats.org/spreadsheetml/2006/main" count="241" uniqueCount="156">
  <si>
    <t>01</t>
    <phoneticPr fontId="1" type="noConversion"/>
  </si>
  <si>
    <t>单价</t>
    <phoneticPr fontId="1" type="noConversion"/>
  </si>
  <si>
    <t>面料预计单耗</t>
    <phoneticPr fontId="1" type="noConversion"/>
  </si>
  <si>
    <t>面料预计成本</t>
    <phoneticPr fontId="1" type="noConversion"/>
  </si>
  <si>
    <t>面料预计用量</t>
    <phoneticPr fontId="1" type="noConversion"/>
  </si>
  <si>
    <t>订单数量</t>
    <phoneticPr fontId="1" type="noConversion"/>
  </si>
  <si>
    <t>面料库存</t>
    <phoneticPr fontId="1" type="noConversion"/>
  </si>
  <si>
    <t>面料订量</t>
    <phoneticPr fontId="1" type="noConversion"/>
  </si>
  <si>
    <t>面料实际到货量</t>
    <phoneticPr fontId="1" type="noConversion"/>
  </si>
  <si>
    <t>面料剩余数量</t>
    <phoneticPr fontId="1" type="noConversion"/>
  </si>
  <si>
    <t>面料平均单耗</t>
    <phoneticPr fontId="1" type="noConversion"/>
  </si>
  <si>
    <t>面料结算成本</t>
    <phoneticPr fontId="1" type="noConversion"/>
  </si>
  <si>
    <t>面料实际到货金额</t>
    <phoneticPr fontId="1" type="noConversion"/>
  </si>
  <si>
    <t>小计</t>
    <phoneticPr fontId="1" type="noConversion"/>
  </si>
  <si>
    <t>里布预计单耗</t>
  </si>
  <si>
    <t>里布预计成本</t>
  </si>
  <si>
    <t>里布预计用量</t>
  </si>
  <si>
    <t>里布库存</t>
  </si>
  <si>
    <t>里布订量</t>
  </si>
  <si>
    <t>里布实际到货量</t>
  </si>
  <si>
    <t>里布实际到货金额</t>
  </si>
  <si>
    <t>里布剩余数量</t>
  </si>
  <si>
    <t>里布平均单耗</t>
  </si>
  <si>
    <t>里布结算成本</t>
  </si>
  <si>
    <t>色号</t>
    <phoneticPr fontId="1" type="noConversion"/>
  </si>
  <si>
    <t>HLT16-034-BLACK</t>
  </si>
  <si>
    <t>HLT16-034-CHARCOAL</t>
  </si>
  <si>
    <t>HLT16-034-NAVY</t>
  </si>
  <si>
    <t>单价</t>
    <phoneticPr fontId="1" type="noConversion"/>
  </si>
  <si>
    <t>牙条 菱形格预计单耗</t>
  </si>
  <si>
    <t>牙条 菱形格预计成本</t>
  </si>
  <si>
    <t>牙条 菱形格预计用量</t>
  </si>
  <si>
    <t>牙条 菱形格库存</t>
  </si>
  <si>
    <t>牙条 菱形格订量</t>
  </si>
  <si>
    <t>牙条 菱形格实际到货量</t>
  </si>
  <si>
    <t>牙条 菱形格实际到货金额</t>
  </si>
  <si>
    <t>牙条 菱形格剩余数量</t>
  </si>
  <si>
    <t>牙条 菱形格平均单耗</t>
  </si>
  <si>
    <t>牙条 菱形格结算成本</t>
  </si>
  <si>
    <t>09</t>
    <phoneticPr fontId="1" type="noConversion"/>
  </si>
  <si>
    <t>总数</t>
    <phoneticPr fontId="1" type="noConversion"/>
  </si>
  <si>
    <t>上衣袋布预计单耗</t>
  </si>
  <si>
    <t>上衣袋布预计成本</t>
  </si>
  <si>
    <t>上衣袋布预计用量</t>
  </si>
  <si>
    <t>上衣袋布库存</t>
  </si>
  <si>
    <t>上衣袋布订量</t>
  </si>
  <si>
    <t>上衣袋布实际到货量</t>
  </si>
  <si>
    <t>上衣袋布实际到货金额</t>
  </si>
  <si>
    <t>上衣袋布剩余数量</t>
  </si>
  <si>
    <t>上衣袋布平均单耗</t>
  </si>
  <si>
    <t>上衣袋布结算成本</t>
  </si>
  <si>
    <t>13</t>
    <phoneticPr fontId="1" type="noConversion"/>
  </si>
  <si>
    <t>领底呢预计单耗</t>
  </si>
  <si>
    <t>领底呢预计成本</t>
  </si>
  <si>
    <t>领底呢预计用量</t>
  </si>
  <si>
    <t>领底呢库存</t>
  </si>
  <si>
    <t>领底呢订量</t>
  </si>
  <si>
    <t>领底呢实际到货量</t>
  </si>
  <si>
    <t>领底呢实际到货金额</t>
  </si>
  <si>
    <t>领底呢剩余数量</t>
  </si>
  <si>
    <t>领底呢平均单耗</t>
  </si>
  <si>
    <t>领底呢结算成本</t>
  </si>
  <si>
    <t>金属包边扣预计单耗</t>
  </si>
  <si>
    <t>金属包边扣预计成本</t>
  </si>
  <si>
    <t>金属包边扣预计用量</t>
  </si>
  <si>
    <t>金属包边扣库存</t>
  </si>
  <si>
    <t>金属包边扣订量</t>
  </si>
  <si>
    <t>金属包边扣实际到货量</t>
  </si>
  <si>
    <t>金属包边扣实际到货金额</t>
  </si>
  <si>
    <t>金属包边扣剩余数量</t>
  </si>
  <si>
    <t>金属包边扣平均单耗</t>
  </si>
  <si>
    <t>金属包边扣结算成本</t>
  </si>
  <si>
    <t>有纺衬预计单耗</t>
  </si>
  <si>
    <t>有纺衬预计成本</t>
  </si>
  <si>
    <t>有纺衬预计用量</t>
  </si>
  <si>
    <t>有纺衬库存</t>
  </si>
  <si>
    <t>有纺衬订量</t>
  </si>
  <si>
    <t>有纺衬实际到货量</t>
  </si>
  <si>
    <t>有纺衬实际到货金额</t>
  </si>
  <si>
    <t>有纺衬剩余数量</t>
  </si>
  <si>
    <t>有纺衬平均单耗</t>
  </si>
  <si>
    <t>有纺衬结算成本</t>
  </si>
  <si>
    <t>无纺衬预计单耗</t>
  </si>
  <si>
    <t>无纺衬预计成本</t>
  </si>
  <si>
    <t>无纺衬预计用量</t>
  </si>
  <si>
    <t>无纺衬库存</t>
  </si>
  <si>
    <t>无纺衬订量</t>
  </si>
  <si>
    <t>无纺衬实际到货量</t>
  </si>
  <si>
    <t>无纺衬实际到货金额</t>
  </si>
  <si>
    <t>无纺衬剩余数量</t>
  </si>
  <si>
    <t>无纺衬平均单耗</t>
  </si>
  <si>
    <t>无纺衬结算成本</t>
  </si>
  <si>
    <t>裤膝稠预计单耗</t>
  </si>
  <si>
    <t>裤膝稠预计成本</t>
  </si>
  <si>
    <t>裤膝稠预计用量</t>
  </si>
  <si>
    <t>裤膝稠库存</t>
  </si>
  <si>
    <t>裤膝稠订量</t>
  </si>
  <si>
    <t>裤膝稠实际到货量</t>
  </si>
  <si>
    <t>裤膝稠实际到货金额</t>
  </si>
  <si>
    <t>裤膝稠剩余数量</t>
  </si>
  <si>
    <t>裤膝稠平均单耗</t>
  </si>
  <si>
    <t>裤膝稠结算成本</t>
  </si>
  <si>
    <t>裤兜布预计单耗</t>
  </si>
  <si>
    <t>裤兜布预计成本</t>
  </si>
  <si>
    <t>裤兜布预计用量</t>
  </si>
  <si>
    <t>裤兜布库存</t>
  </si>
  <si>
    <t>裤兜布订量</t>
  </si>
  <si>
    <t>裤兜布实际到货量</t>
  </si>
  <si>
    <t>裤兜布实际到货金额</t>
  </si>
  <si>
    <t>裤兜布剩余数量</t>
  </si>
  <si>
    <t>裤兜布平均单耗</t>
  </si>
  <si>
    <t>裤兜布结算成本</t>
  </si>
  <si>
    <t>弹力腰松紧带预计单耗</t>
  </si>
  <si>
    <t>弹力腰松紧带预计成本</t>
  </si>
  <si>
    <t>弹力腰松紧带预计用量</t>
  </si>
  <si>
    <t>弹力腰松紧带库存</t>
  </si>
  <si>
    <t>弹力腰松紧带订量</t>
  </si>
  <si>
    <t>弹力腰松紧带实际到货量</t>
  </si>
  <si>
    <t>弹力腰松紧带实际到货金额</t>
  </si>
  <si>
    <t>弹力腰松紧带剩余数量</t>
  </si>
  <si>
    <t>弹力腰松紧带平均单耗</t>
  </si>
  <si>
    <t>弹力腰松紧带结算成本</t>
  </si>
  <si>
    <t>拉链预计单耗</t>
  </si>
  <si>
    <t>拉链预计成本</t>
  </si>
  <si>
    <t>拉链预计用量</t>
  </si>
  <si>
    <t>拉链库存</t>
  </si>
  <si>
    <t>拉链订量</t>
  </si>
  <si>
    <t>拉链实际到货量</t>
  </si>
  <si>
    <t>拉链实际到货金额</t>
  </si>
  <si>
    <t>拉链剩余数量</t>
  </si>
  <si>
    <t>拉链平均单耗</t>
  </si>
  <si>
    <t>拉链结算成本</t>
  </si>
  <si>
    <t>金属包边扣</t>
    <phoneticPr fontId="1" type="noConversion"/>
  </si>
  <si>
    <t>领底呢</t>
    <phoneticPr fontId="1" type="noConversion"/>
  </si>
  <si>
    <t>面料</t>
    <phoneticPr fontId="1" type="noConversion"/>
  </si>
  <si>
    <t>里布</t>
    <phoneticPr fontId="1" type="noConversion"/>
  </si>
  <si>
    <t>牙条 菱形格</t>
    <phoneticPr fontId="1" type="noConversion"/>
  </si>
  <si>
    <t>上衣袋布</t>
    <phoneticPr fontId="1" type="noConversion"/>
  </si>
  <si>
    <t>有纺衬</t>
    <phoneticPr fontId="1" type="noConversion"/>
  </si>
  <si>
    <t>无纺衬</t>
    <phoneticPr fontId="1" type="noConversion"/>
  </si>
  <si>
    <t>裤膝稠</t>
    <phoneticPr fontId="1" type="noConversion"/>
  </si>
  <si>
    <t>裤兜布</t>
    <phoneticPr fontId="1" type="noConversion"/>
  </si>
  <si>
    <t>弹力腰松紧带</t>
    <phoneticPr fontId="1" type="noConversion"/>
  </si>
  <si>
    <t>拉链</t>
    <phoneticPr fontId="1" type="noConversion"/>
  </si>
  <si>
    <t>61601VW</t>
    <phoneticPr fontId="1" type="noConversion"/>
  </si>
  <si>
    <t>61603VW</t>
    <phoneticPr fontId="1" type="noConversion"/>
  </si>
  <si>
    <t>61618VW</t>
    <phoneticPr fontId="1" type="noConversion"/>
  </si>
  <si>
    <t>LOT#</t>
    <phoneticPr fontId="1" type="noConversion"/>
  </si>
  <si>
    <t>色号&amp;颜色</t>
    <phoneticPr fontId="1" type="noConversion"/>
  </si>
  <si>
    <t>01黑色</t>
    <phoneticPr fontId="1" type="noConversion"/>
  </si>
  <si>
    <t>03海军蓝</t>
    <phoneticPr fontId="1" type="noConversion"/>
  </si>
  <si>
    <t>18蓝色</t>
    <phoneticPr fontId="1" type="noConversion"/>
  </si>
  <si>
    <t>HLT16-034</t>
    <phoneticPr fontId="1" type="noConversion"/>
  </si>
  <si>
    <t>01BLACK</t>
    <phoneticPr fontId="1" type="noConversion"/>
  </si>
  <si>
    <t>03NAVY</t>
    <phoneticPr fontId="1" type="noConversion"/>
  </si>
  <si>
    <t>18BLUE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</si>
</sst>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0_ "/>
    <numFmt numFmtId="178" formatCode="0_);[Red]\(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2" fillId="0" borderId="9" xfId="0" applyNumberFormat="1" applyFont="1" applyBorder="1">
      <alignment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49" fontId="0" fillId="2" borderId="4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49" fontId="0" fillId="0" borderId="10" xfId="0" applyNumberFormat="1" applyFill="1" applyBorder="1">
      <alignment vertical="center"/>
    </xf>
    <xf numFmtId="176" fontId="0" fillId="0" borderId="10" xfId="0" applyNumberFormat="1" applyFill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49" fontId="0" fillId="0" borderId="4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0" fillId="0" borderId="3" xfId="0" applyNumberFormat="1" applyFill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6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8" fontId="0" fillId="0" borderId="5" xfId="0" applyNumberFormat="1" applyFill="1" applyBorder="1">
      <alignment vertical="center"/>
    </xf>
    <xf numFmtId="178" fontId="0" fillId="0" borderId="6" xfId="0" applyNumberFormat="1" applyFill="1" applyBorder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12" xfId="0" applyNumberFormat="1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9397-BF6F-42CA-835A-773D2759BF6A}">
  <dimension ref="A1:P180"/>
  <sheetViews>
    <sheetView tabSelected="1" topLeftCell="A7" workbookViewId="0">
      <selection activeCell="C9" sqref="C9"/>
    </sheetView>
  </sheetViews>
  <sheetFormatPr defaultRowHeight="14.25" x14ac:dyDescent="0.2"/>
  <cols>
    <col min="1" max="1" width="22" customWidth="1"/>
    <col min="2" max="2" width="18.375" customWidth="1"/>
    <col min="3" max="3" width="24.5" customWidth="1"/>
    <col min="4" max="4" width="16.375" customWidth="1"/>
    <col min="5" max="5" width="11.625" bestFit="1" customWidth="1"/>
    <col min="9" max="9" width="12.375" customWidth="1"/>
  </cols>
  <sheetData>
    <row r="1" spans="1:16" x14ac:dyDescent="0.2">
      <c r="A1" s="21" t="s">
        <v>147</v>
      </c>
      <c r="B1" s="22" t="s">
        <v>144</v>
      </c>
      <c r="C1" s="22" t="s">
        <v>145</v>
      </c>
      <c r="D1" s="22" t="s">
        <v>146</v>
      </c>
      <c r="E1" s="23" t="s">
        <v>40</v>
      </c>
    </row>
    <row r="2" spans="1:16" x14ac:dyDescent="0.2">
      <c r="A2" s="27" t="s">
        <v>5</v>
      </c>
      <c r="B2" s="38">
        <v>350</v>
      </c>
      <c r="C2" s="38">
        <v>254</v>
      </c>
      <c r="D2" s="38">
        <v>300</v>
      </c>
      <c r="E2" s="39">
        <f>SUM(B2:D2)</f>
        <v>904</v>
      </c>
    </row>
    <row r="3" spans="1:16" ht="15" thickBot="1" x14ac:dyDescent="0.25">
      <c r="A3" s="19"/>
      <c r="B3" s="20"/>
      <c r="C3" s="20"/>
      <c r="D3" s="20"/>
      <c r="E3" s="20"/>
    </row>
    <row r="4" spans="1:16" x14ac:dyDescent="0.2">
      <c r="A4" s="31" t="s">
        <v>134</v>
      </c>
      <c r="B4" s="22" t="s">
        <v>144</v>
      </c>
      <c r="C4" s="22" t="s">
        <v>145</v>
      </c>
      <c r="D4" s="22" t="s">
        <v>146</v>
      </c>
      <c r="E4" s="32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27" t="s">
        <v>148</v>
      </c>
      <c r="B5" s="33" t="s">
        <v>153</v>
      </c>
      <c r="C5" s="33" t="s">
        <v>154</v>
      </c>
      <c r="D5" s="33" t="s">
        <v>155</v>
      </c>
      <c r="E5" s="34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27" t="s">
        <v>1</v>
      </c>
      <c r="B6" s="28">
        <v>21.7</v>
      </c>
      <c r="C6" s="28">
        <v>21.7</v>
      </c>
      <c r="D6" s="28">
        <v>21.7</v>
      </c>
      <c r="E6" s="35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27" t="s">
        <v>2</v>
      </c>
      <c r="B7" s="28">
        <v>3.35</v>
      </c>
      <c r="C7" s="28">
        <v>3.35</v>
      </c>
      <c r="D7" s="28">
        <v>3.35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27" t="s">
        <v>3</v>
      </c>
      <c r="B8" s="28">
        <f>B6*B7</f>
        <v>72.694999999999993</v>
      </c>
      <c r="C8" s="28">
        <f>C6*C7</f>
        <v>72.694999999999993</v>
      </c>
      <c r="D8" s="28">
        <f>D6*D7</f>
        <v>72.694999999999993</v>
      </c>
      <c r="E8" s="29">
        <f>SUM(B8:D8)/3</f>
        <v>72.694999999999993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27" t="s">
        <v>4</v>
      </c>
      <c r="B9" s="28">
        <f>B2*B7</f>
        <v>1172.5</v>
      </c>
      <c r="C9" s="28">
        <f>C2*C7</f>
        <v>850.9</v>
      </c>
      <c r="D9" s="28">
        <f>D2*D7</f>
        <v>1005</v>
      </c>
      <c r="E9" s="29">
        <f t="shared" ref="E9:E14" si="0">SUM(B9:D9)</f>
        <v>3028.4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27" t="s">
        <v>6</v>
      </c>
      <c r="B10" s="28">
        <v>30</v>
      </c>
      <c r="C10" s="28">
        <v>20</v>
      </c>
      <c r="D10" s="28">
        <v>40</v>
      </c>
      <c r="E10" s="29">
        <f t="shared" si="0"/>
        <v>90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27" t="s">
        <v>7</v>
      </c>
      <c r="B11" s="28">
        <f>B9-B10</f>
        <v>1142.5</v>
      </c>
      <c r="C11" s="28">
        <f t="shared" ref="C11:D11" si="1">C9-C10</f>
        <v>830.9</v>
      </c>
      <c r="D11" s="28">
        <f t="shared" si="1"/>
        <v>965</v>
      </c>
      <c r="E11" s="29">
        <f t="shared" si="0"/>
        <v>2938.4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27" t="s">
        <v>8</v>
      </c>
      <c r="B12" s="28">
        <v>645</v>
      </c>
      <c r="C12" s="28">
        <v>1000</v>
      </c>
      <c r="D12" s="28">
        <v>1290</v>
      </c>
      <c r="E12" s="29">
        <f t="shared" si="0"/>
        <v>2935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27" t="s">
        <v>12</v>
      </c>
      <c r="B13" s="28">
        <f>B12*B6</f>
        <v>13996.5</v>
      </c>
      <c r="C13" s="28">
        <f t="shared" ref="C13:D13" si="2">C12*C6</f>
        <v>21700</v>
      </c>
      <c r="D13" s="28">
        <f t="shared" si="2"/>
        <v>27993</v>
      </c>
      <c r="E13" s="29">
        <f t="shared" si="0"/>
        <v>63689.5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27" t="s">
        <v>9</v>
      </c>
      <c r="B14" s="28">
        <v>25</v>
      </c>
      <c r="C14" s="28">
        <v>15</v>
      </c>
      <c r="D14" s="28">
        <v>20</v>
      </c>
      <c r="E14" s="29">
        <f t="shared" si="0"/>
        <v>60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27" t="s">
        <v>10</v>
      </c>
      <c r="B15" s="28" t="e">
        <f>(B12+B10-B14)/#REF!</f>
        <v>#REF!</v>
      </c>
      <c r="C15" s="28" t="e">
        <f>(C12+C10-C14)/#REF!</f>
        <v>#REF!</v>
      </c>
      <c r="D15" s="28" t="e">
        <f>(D12+D10-D14)/#REF!</f>
        <v>#REF!</v>
      </c>
      <c r="E15" s="29" t="e">
        <f>(E12+E10-E14)/#REF!</f>
        <v>#REF!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" thickBot="1" x14ac:dyDescent="0.25">
      <c r="A16" s="30" t="s">
        <v>11</v>
      </c>
      <c r="B16" s="36"/>
      <c r="C16" s="36"/>
      <c r="D16" s="36"/>
      <c r="E16" s="37" t="e">
        <f>E13/#REF!</f>
        <v>#REF!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" thickBot="1" x14ac:dyDescent="0.25">
      <c r="A17" s="1"/>
      <c r="B17" s="2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3" t="s">
        <v>135</v>
      </c>
      <c r="B18" s="18" t="s">
        <v>152</v>
      </c>
      <c r="C18" s="18" t="s">
        <v>152</v>
      </c>
      <c r="D18" s="18" t="s">
        <v>152</v>
      </c>
      <c r="E18" s="12" t="s">
        <v>13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5" t="s">
        <v>148</v>
      </c>
      <c r="B19" s="11" t="s">
        <v>149</v>
      </c>
      <c r="C19" s="11" t="s">
        <v>150</v>
      </c>
      <c r="D19" s="11" t="s">
        <v>151</v>
      </c>
      <c r="E19" s="1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5" t="s">
        <v>28</v>
      </c>
      <c r="B20" s="13">
        <v>5.8</v>
      </c>
      <c r="C20" s="13">
        <v>5.8</v>
      </c>
      <c r="D20" s="13">
        <v>5.8</v>
      </c>
      <c r="E20" s="1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5" t="s">
        <v>14</v>
      </c>
      <c r="B21" s="14">
        <v>0.8</v>
      </c>
      <c r="C21" s="14">
        <v>0.8</v>
      </c>
      <c r="D21" s="14">
        <v>0.8</v>
      </c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5" t="s">
        <v>15</v>
      </c>
      <c r="B22" s="6">
        <f>B20*B21</f>
        <v>4.6399999999999997</v>
      </c>
      <c r="C22" s="6">
        <f t="shared" ref="C22:D22" si="3">C20*C21</f>
        <v>4.6399999999999997</v>
      </c>
      <c r="D22" s="6">
        <f t="shared" si="3"/>
        <v>4.6399999999999997</v>
      </c>
      <c r="E22" s="7">
        <f>SUM(B22:D22)/3</f>
        <v>4.6399999999999997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5" t="s">
        <v>16</v>
      </c>
      <c r="B23" s="6">
        <f>B2*B21</f>
        <v>280</v>
      </c>
      <c r="C23" s="6">
        <f>C2*C21</f>
        <v>203.20000000000002</v>
      </c>
      <c r="D23" s="6">
        <f>D2*D21</f>
        <v>240</v>
      </c>
      <c r="E23" s="7">
        <f t="shared" ref="E23:E28" si="4">SUM(B23:D23)</f>
        <v>723.2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24" t="s">
        <v>17</v>
      </c>
      <c r="B24" s="25">
        <v>30</v>
      </c>
      <c r="C24" s="25">
        <v>20</v>
      </c>
      <c r="D24" s="25">
        <v>40</v>
      </c>
      <c r="E24" s="26">
        <f t="shared" si="4"/>
        <v>90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5" t="s">
        <v>18</v>
      </c>
      <c r="B25" s="6">
        <f>B23-B24</f>
        <v>250</v>
      </c>
      <c r="C25" s="6">
        <f t="shared" ref="C25:D25" si="5">C23-C24</f>
        <v>183.20000000000002</v>
      </c>
      <c r="D25" s="6">
        <f t="shared" si="5"/>
        <v>200</v>
      </c>
      <c r="E25" s="7">
        <f t="shared" si="4"/>
        <v>633.20000000000005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5" t="s">
        <v>19</v>
      </c>
      <c r="B26" s="16">
        <v>150</v>
      </c>
      <c r="C26" s="16">
        <v>240</v>
      </c>
      <c r="D26" s="16">
        <v>300</v>
      </c>
      <c r="E26" s="17">
        <f t="shared" si="4"/>
        <v>690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5" t="s">
        <v>20</v>
      </c>
      <c r="B27" s="6">
        <f>B26*B20</f>
        <v>870</v>
      </c>
      <c r="C27" s="6">
        <f t="shared" ref="C27:D27" si="6">C26*C20</f>
        <v>1392</v>
      </c>
      <c r="D27" s="6">
        <f t="shared" si="6"/>
        <v>1740</v>
      </c>
      <c r="E27" s="7">
        <f t="shared" si="4"/>
        <v>4002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5" t="s">
        <v>21</v>
      </c>
      <c r="B28" s="16">
        <v>25</v>
      </c>
      <c r="C28" s="16">
        <v>15</v>
      </c>
      <c r="D28" s="16">
        <v>20</v>
      </c>
      <c r="E28" s="17">
        <f t="shared" si="4"/>
        <v>60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5" t="s">
        <v>22</v>
      </c>
      <c r="B29" s="6">
        <f>(B26+B24-B28)/B2</f>
        <v>0.44285714285714284</v>
      </c>
      <c r="C29" s="6">
        <f>(C26+C24-C28)/C2</f>
        <v>0.96456692913385822</v>
      </c>
      <c r="D29" s="6">
        <f>(D26+D24-D28)/D2</f>
        <v>1.0666666666666667</v>
      </c>
      <c r="E29" s="7" t="e">
        <f>(E26+E24-E28)/#REF!</f>
        <v>#REF!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" thickBot="1" x14ac:dyDescent="0.25">
      <c r="A30" s="8" t="s">
        <v>23</v>
      </c>
      <c r="B30" s="9"/>
      <c r="C30" s="9"/>
      <c r="D30" s="9"/>
      <c r="E30" s="10" t="e">
        <f>E27/#REF!</f>
        <v>#REF!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/>
      <c r="B31" s="2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" thickBot="1" x14ac:dyDescent="0.25">
      <c r="A32" s="1"/>
      <c r="B32" s="2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3" t="s">
        <v>136</v>
      </c>
      <c r="B33" s="55" t="s">
        <v>152</v>
      </c>
      <c r="C33" s="56"/>
      <c r="D33" s="57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5" t="s">
        <v>24</v>
      </c>
      <c r="B34" s="46" t="s">
        <v>39</v>
      </c>
      <c r="C34" s="47"/>
      <c r="D34" s="48"/>
      <c r="E34" s="12" t="s">
        <v>13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5" t="s">
        <v>28</v>
      </c>
      <c r="B35" s="49">
        <v>5.8</v>
      </c>
      <c r="C35" s="50"/>
      <c r="D35" s="51"/>
      <c r="E35" s="1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5" t="s">
        <v>29</v>
      </c>
      <c r="B36" s="40">
        <v>0.12</v>
      </c>
      <c r="C36" s="41"/>
      <c r="D36" s="42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5" t="s">
        <v>30</v>
      </c>
      <c r="B37" s="40">
        <f>B35*B36</f>
        <v>0.69599999999999995</v>
      </c>
      <c r="C37" s="41"/>
      <c r="D37" s="42"/>
      <c r="E37" s="7">
        <f>SUM(B37:D37)/3</f>
        <v>0.23199999999999998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5" t="s">
        <v>31</v>
      </c>
      <c r="B38" s="40">
        <f>B36*B2</f>
        <v>42</v>
      </c>
      <c r="C38" s="41"/>
      <c r="D38" s="42"/>
      <c r="E38" s="7">
        <f t="shared" ref="E38:E43" si="7">SUM(B38:D38)</f>
        <v>42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24" t="s">
        <v>32</v>
      </c>
      <c r="B39" s="52">
        <v>4</v>
      </c>
      <c r="C39" s="53"/>
      <c r="D39" s="54"/>
      <c r="E39" s="26">
        <f t="shared" si="7"/>
        <v>4</v>
      </c>
    </row>
    <row r="40" spans="1:16" x14ac:dyDescent="0.2">
      <c r="A40" s="5" t="s">
        <v>33</v>
      </c>
      <c r="B40" s="40">
        <f>B38-B39</f>
        <v>38</v>
      </c>
      <c r="C40" s="41"/>
      <c r="D40" s="42"/>
      <c r="E40" s="7">
        <f t="shared" si="7"/>
        <v>38</v>
      </c>
    </row>
    <row r="41" spans="1:16" x14ac:dyDescent="0.2">
      <c r="A41" s="15" t="s">
        <v>34</v>
      </c>
      <c r="B41" s="58">
        <v>28</v>
      </c>
      <c r="C41" s="59"/>
      <c r="D41" s="60"/>
      <c r="E41" s="17">
        <f t="shared" si="7"/>
        <v>28</v>
      </c>
    </row>
    <row r="42" spans="1:16" x14ac:dyDescent="0.2">
      <c r="A42" s="5" t="s">
        <v>35</v>
      </c>
      <c r="B42" s="40">
        <f>B41*B35</f>
        <v>162.4</v>
      </c>
      <c r="C42" s="41"/>
      <c r="D42" s="42"/>
      <c r="E42" s="7">
        <f t="shared" si="7"/>
        <v>162.4</v>
      </c>
    </row>
    <row r="43" spans="1:16" x14ac:dyDescent="0.2">
      <c r="A43" s="15" t="s">
        <v>36</v>
      </c>
      <c r="B43" s="58">
        <v>6</v>
      </c>
      <c r="C43" s="59"/>
      <c r="D43" s="60"/>
      <c r="E43" s="17">
        <f t="shared" si="7"/>
        <v>6</v>
      </c>
    </row>
    <row r="44" spans="1:16" x14ac:dyDescent="0.2">
      <c r="A44" s="5" t="s">
        <v>37</v>
      </c>
      <c r="B44" s="40">
        <f>(B41+B39-B43)/B2</f>
        <v>7.4285714285714288E-2</v>
      </c>
      <c r="C44" s="41"/>
      <c r="D44" s="42"/>
      <c r="E44" s="7" t="e">
        <f>(E41+E39-E43)/#REF!</f>
        <v>#REF!</v>
      </c>
    </row>
    <row r="45" spans="1:16" ht="15" thickBot="1" x14ac:dyDescent="0.25">
      <c r="A45" s="8" t="s">
        <v>38</v>
      </c>
      <c r="B45" s="43"/>
      <c r="C45" s="44"/>
      <c r="D45" s="45"/>
      <c r="E45" s="10" t="e">
        <f>E42/#REF!</f>
        <v>#REF!</v>
      </c>
    </row>
    <row r="47" spans="1:16" ht="15" thickBot="1" x14ac:dyDescent="0.25"/>
    <row r="48" spans="1:16" x14ac:dyDescent="0.2">
      <c r="A48" s="3" t="s">
        <v>137</v>
      </c>
      <c r="B48" s="18" t="s">
        <v>25</v>
      </c>
      <c r="C48" s="18" t="s">
        <v>26</v>
      </c>
      <c r="D48" s="18" t="s">
        <v>27</v>
      </c>
      <c r="E48" s="4"/>
    </row>
    <row r="49" spans="1:5" x14ac:dyDescent="0.2">
      <c r="A49" s="5" t="s">
        <v>24</v>
      </c>
      <c r="B49" s="11" t="s">
        <v>0</v>
      </c>
      <c r="C49" s="11" t="s">
        <v>0</v>
      </c>
      <c r="D49" s="11" t="s">
        <v>51</v>
      </c>
      <c r="E49" s="12" t="s">
        <v>13</v>
      </c>
    </row>
    <row r="50" spans="1:5" x14ac:dyDescent="0.2">
      <c r="A50" s="5" t="s">
        <v>28</v>
      </c>
      <c r="B50" s="13">
        <v>5.6</v>
      </c>
      <c r="C50" s="13">
        <v>5.6</v>
      </c>
      <c r="D50" s="13">
        <v>5.6</v>
      </c>
      <c r="E50" s="12"/>
    </row>
    <row r="51" spans="1:5" x14ac:dyDescent="0.2">
      <c r="A51" s="5" t="s">
        <v>41</v>
      </c>
      <c r="B51" s="14">
        <v>0.31</v>
      </c>
      <c r="C51" s="14">
        <v>0.31</v>
      </c>
      <c r="D51" s="14">
        <v>0.31</v>
      </c>
      <c r="E51" s="7"/>
    </row>
    <row r="52" spans="1:5" x14ac:dyDescent="0.2">
      <c r="A52" s="5" t="s">
        <v>42</v>
      </c>
      <c r="B52" s="6">
        <f>B50*B51</f>
        <v>1.736</v>
      </c>
      <c r="C52" s="6">
        <f t="shared" ref="C52" si="8">C50*C51</f>
        <v>1.736</v>
      </c>
      <c r="D52" s="6">
        <f t="shared" ref="D52" si="9">D50*D51</f>
        <v>1.736</v>
      </c>
      <c r="E52" s="7">
        <f>SUM(B52:D52)/3</f>
        <v>1.736</v>
      </c>
    </row>
    <row r="53" spans="1:5" x14ac:dyDescent="0.2">
      <c r="A53" s="5" t="s">
        <v>43</v>
      </c>
      <c r="B53" s="6">
        <f>B51*B2</f>
        <v>108.5</v>
      </c>
      <c r="C53" s="6">
        <f>C51*C2</f>
        <v>78.739999999999995</v>
      </c>
      <c r="D53" s="6">
        <f>D51*D2</f>
        <v>93</v>
      </c>
      <c r="E53" s="7">
        <f t="shared" ref="E53:E58" si="10">SUM(B53:D53)</f>
        <v>280.24</v>
      </c>
    </row>
    <row r="54" spans="1:5" x14ac:dyDescent="0.2">
      <c r="A54" s="24" t="s">
        <v>44</v>
      </c>
      <c r="B54" s="25">
        <v>30</v>
      </c>
      <c r="C54" s="25">
        <v>20</v>
      </c>
      <c r="D54" s="25">
        <v>40</v>
      </c>
      <c r="E54" s="26">
        <f t="shared" si="10"/>
        <v>90</v>
      </c>
    </row>
    <row r="55" spans="1:5" x14ac:dyDescent="0.2">
      <c r="A55" s="5" t="s">
        <v>45</v>
      </c>
      <c r="B55" s="6">
        <f>B53-B54</f>
        <v>78.5</v>
      </c>
      <c r="C55" s="6">
        <f t="shared" ref="C55:D55" si="11">C53-C54</f>
        <v>58.739999999999995</v>
      </c>
      <c r="D55" s="6">
        <f t="shared" si="11"/>
        <v>53</v>
      </c>
      <c r="E55" s="7">
        <f t="shared" si="10"/>
        <v>190.24</v>
      </c>
    </row>
    <row r="56" spans="1:5" x14ac:dyDescent="0.2">
      <c r="A56" s="15" t="s">
        <v>46</v>
      </c>
      <c r="B56" s="16">
        <v>35</v>
      </c>
      <c r="C56" s="16">
        <v>75</v>
      </c>
      <c r="D56" s="16">
        <v>85</v>
      </c>
      <c r="E56" s="17">
        <f t="shared" si="10"/>
        <v>195</v>
      </c>
    </row>
    <row r="57" spans="1:5" x14ac:dyDescent="0.2">
      <c r="A57" s="5" t="s">
        <v>47</v>
      </c>
      <c r="B57" s="6">
        <f>B56*B50</f>
        <v>196</v>
      </c>
      <c r="C57" s="6">
        <f t="shared" ref="C57" si="12">C56*C50</f>
        <v>420</v>
      </c>
      <c r="D57" s="6">
        <f t="shared" ref="D57" si="13">D56*D50</f>
        <v>475.99999999999994</v>
      </c>
      <c r="E57" s="7">
        <f t="shared" si="10"/>
        <v>1092</v>
      </c>
    </row>
    <row r="58" spans="1:5" x14ac:dyDescent="0.2">
      <c r="A58" s="15" t="s">
        <v>48</v>
      </c>
      <c r="B58" s="16">
        <v>8</v>
      </c>
      <c r="C58" s="16">
        <v>16</v>
      </c>
      <c r="D58" s="16">
        <v>7</v>
      </c>
      <c r="E58" s="17">
        <f t="shared" si="10"/>
        <v>31</v>
      </c>
    </row>
    <row r="59" spans="1:5" x14ac:dyDescent="0.2">
      <c r="A59" s="5" t="s">
        <v>49</v>
      </c>
      <c r="B59" s="6" t="e">
        <f>(B56+B54-B58)/#REF!</f>
        <v>#REF!</v>
      </c>
      <c r="C59" s="6" t="e">
        <f>(C56+C54-C58)/#REF!</f>
        <v>#REF!</v>
      </c>
      <c r="D59" s="6" t="e">
        <f>(D56+D54-D58)/#REF!</f>
        <v>#REF!</v>
      </c>
      <c r="E59" s="7" t="e">
        <f>(E56+E54-E58)/#REF!</f>
        <v>#REF!</v>
      </c>
    </row>
    <row r="60" spans="1:5" ht="15" thickBot="1" x14ac:dyDescent="0.25">
      <c r="A60" s="8" t="s">
        <v>50</v>
      </c>
      <c r="B60" s="9"/>
      <c r="C60" s="9"/>
      <c r="D60" s="9"/>
      <c r="E60" s="10" t="e">
        <f>E57/#REF!</f>
        <v>#REF!</v>
      </c>
    </row>
    <row r="62" spans="1:5" ht="15" thickBot="1" x14ac:dyDescent="0.25"/>
    <row r="63" spans="1:5" x14ac:dyDescent="0.2">
      <c r="A63" s="3" t="s">
        <v>133</v>
      </c>
      <c r="B63" s="18" t="s">
        <v>25</v>
      </c>
      <c r="C63" s="18" t="s">
        <v>26</v>
      </c>
      <c r="D63" s="18" t="s">
        <v>27</v>
      </c>
      <c r="E63" s="4"/>
    </row>
    <row r="64" spans="1:5" x14ac:dyDescent="0.2">
      <c r="A64" s="5" t="s">
        <v>24</v>
      </c>
      <c r="B64" s="11" t="s">
        <v>0</v>
      </c>
      <c r="C64" s="11" t="s">
        <v>0</v>
      </c>
      <c r="D64" s="11" t="s">
        <v>51</v>
      </c>
      <c r="E64" s="12" t="s">
        <v>13</v>
      </c>
    </row>
    <row r="65" spans="1:5" x14ac:dyDescent="0.2">
      <c r="A65" s="5" t="s">
        <v>1</v>
      </c>
      <c r="B65" s="13">
        <v>5.6</v>
      </c>
      <c r="C65" s="13">
        <v>5.6</v>
      </c>
      <c r="D65" s="13">
        <v>5.6</v>
      </c>
      <c r="E65" s="12"/>
    </row>
    <row r="66" spans="1:5" x14ac:dyDescent="0.2">
      <c r="A66" s="5" t="s">
        <v>52</v>
      </c>
      <c r="B66" s="14">
        <v>0.31</v>
      </c>
      <c r="C66" s="14">
        <v>0.31</v>
      </c>
      <c r="D66" s="14">
        <v>0.31</v>
      </c>
      <c r="E66" s="7"/>
    </row>
    <row r="67" spans="1:5" x14ac:dyDescent="0.2">
      <c r="A67" s="5" t="s">
        <v>53</v>
      </c>
      <c r="B67" s="6">
        <f>B65*B66</f>
        <v>1.736</v>
      </c>
      <c r="C67" s="6">
        <f t="shared" ref="C67:D67" si="14">C65*C66</f>
        <v>1.736</v>
      </c>
      <c r="D67" s="6">
        <f t="shared" si="14"/>
        <v>1.736</v>
      </c>
      <c r="E67" s="7">
        <f>SUM(B67:D67)/3</f>
        <v>1.736</v>
      </c>
    </row>
    <row r="68" spans="1:5" x14ac:dyDescent="0.2">
      <c r="A68" s="5" t="s">
        <v>54</v>
      </c>
      <c r="B68" s="6">
        <f>B66*B16</f>
        <v>0</v>
      </c>
      <c r="C68" s="6">
        <f t="shared" ref="C68:D68" si="15">C66*C16</f>
        <v>0</v>
      </c>
      <c r="D68" s="6">
        <f t="shared" si="15"/>
        <v>0</v>
      </c>
      <c r="E68" s="7">
        <f t="shared" ref="E68:E73" si="16">SUM(B68:D68)</f>
        <v>0</v>
      </c>
    </row>
    <row r="69" spans="1:5" x14ac:dyDescent="0.2">
      <c r="A69" s="24" t="s">
        <v>55</v>
      </c>
      <c r="B69" s="25">
        <v>30</v>
      </c>
      <c r="C69" s="25">
        <v>20</v>
      </c>
      <c r="D69" s="25">
        <v>40</v>
      </c>
      <c r="E69" s="26">
        <f t="shared" si="16"/>
        <v>90</v>
      </c>
    </row>
    <row r="70" spans="1:5" x14ac:dyDescent="0.2">
      <c r="A70" s="5" t="s">
        <v>56</v>
      </c>
      <c r="B70" s="6">
        <f>B68-B69</f>
        <v>-30</v>
      </c>
      <c r="C70" s="6">
        <f t="shared" ref="C70:D70" si="17">C68-C69</f>
        <v>-20</v>
      </c>
      <c r="D70" s="6">
        <f t="shared" si="17"/>
        <v>-40</v>
      </c>
      <c r="E70" s="7">
        <f t="shared" si="16"/>
        <v>-90</v>
      </c>
    </row>
    <row r="71" spans="1:5" x14ac:dyDescent="0.2">
      <c r="A71" s="15" t="s">
        <v>57</v>
      </c>
      <c r="B71" s="16">
        <v>35</v>
      </c>
      <c r="C71" s="16">
        <v>75</v>
      </c>
      <c r="D71" s="16">
        <v>85</v>
      </c>
      <c r="E71" s="17">
        <f t="shared" si="16"/>
        <v>195</v>
      </c>
    </row>
    <row r="72" spans="1:5" x14ac:dyDescent="0.2">
      <c r="A72" s="5" t="s">
        <v>58</v>
      </c>
      <c r="B72" s="6">
        <f>B71*B65</f>
        <v>196</v>
      </c>
      <c r="C72" s="6">
        <f t="shared" ref="C72:D72" si="18">C71*C65</f>
        <v>420</v>
      </c>
      <c r="D72" s="6">
        <f t="shared" si="18"/>
        <v>475.99999999999994</v>
      </c>
      <c r="E72" s="7">
        <f t="shared" si="16"/>
        <v>1092</v>
      </c>
    </row>
    <row r="73" spans="1:5" x14ac:dyDescent="0.2">
      <c r="A73" s="15" t="s">
        <v>59</v>
      </c>
      <c r="B73" s="16">
        <v>8</v>
      </c>
      <c r="C73" s="16">
        <v>16</v>
      </c>
      <c r="D73" s="16">
        <v>7</v>
      </c>
      <c r="E73" s="17">
        <f t="shared" si="16"/>
        <v>31</v>
      </c>
    </row>
    <row r="74" spans="1:5" x14ac:dyDescent="0.2">
      <c r="A74" s="5" t="s">
        <v>60</v>
      </c>
      <c r="B74" s="6" t="e">
        <f>(B71+B69-B73)/B17</f>
        <v>#DIV/0!</v>
      </c>
      <c r="C74" s="6" t="e">
        <f t="shared" ref="C74:D74" si="19">(C71+C69-C73)/C17</f>
        <v>#DIV/0!</v>
      </c>
      <c r="D74" s="6" t="e">
        <f t="shared" si="19"/>
        <v>#DIV/0!</v>
      </c>
      <c r="E74" s="7" t="e">
        <f>(E71+E69-E73)/E17</f>
        <v>#DIV/0!</v>
      </c>
    </row>
    <row r="75" spans="1:5" ht="15" thickBot="1" x14ac:dyDescent="0.25">
      <c r="A75" s="8" t="s">
        <v>61</v>
      </c>
      <c r="B75" s="9"/>
      <c r="C75" s="9"/>
      <c r="D75" s="9"/>
      <c r="E75" s="10" t="e">
        <f>E72/E17</f>
        <v>#DIV/0!</v>
      </c>
    </row>
    <row r="77" spans="1:5" ht="15" thickBot="1" x14ac:dyDescent="0.25"/>
    <row r="78" spans="1:5" x14ac:dyDescent="0.2">
      <c r="A78" s="3" t="s">
        <v>132</v>
      </c>
      <c r="B78" s="18" t="s">
        <v>25</v>
      </c>
      <c r="C78" s="18" t="s">
        <v>26</v>
      </c>
      <c r="D78" s="18" t="s">
        <v>27</v>
      </c>
      <c r="E78" s="4"/>
    </row>
    <row r="79" spans="1:5" x14ac:dyDescent="0.2">
      <c r="A79" s="5" t="s">
        <v>24</v>
      </c>
      <c r="B79" s="11" t="s">
        <v>0</v>
      </c>
      <c r="C79" s="11" t="s">
        <v>0</v>
      </c>
      <c r="D79" s="11" t="s">
        <v>51</v>
      </c>
      <c r="E79" s="12" t="s">
        <v>13</v>
      </c>
    </row>
    <row r="80" spans="1:5" x14ac:dyDescent="0.2">
      <c r="A80" s="5" t="s">
        <v>1</v>
      </c>
      <c r="B80" s="13">
        <v>5.6</v>
      </c>
      <c r="C80" s="13">
        <v>5.6</v>
      </c>
      <c r="D80" s="13">
        <v>5.6</v>
      </c>
      <c r="E80" s="12"/>
    </row>
    <row r="81" spans="1:5" x14ac:dyDescent="0.2">
      <c r="A81" s="5" t="s">
        <v>62</v>
      </c>
      <c r="B81" s="14">
        <v>0.31</v>
      </c>
      <c r="C81" s="14">
        <v>0.31</v>
      </c>
      <c r="D81" s="14">
        <v>0.31</v>
      </c>
      <c r="E81" s="7"/>
    </row>
    <row r="82" spans="1:5" x14ac:dyDescent="0.2">
      <c r="A82" s="5" t="s">
        <v>63</v>
      </c>
      <c r="B82" s="6">
        <f>B80*B81</f>
        <v>1.736</v>
      </c>
      <c r="C82" s="6">
        <f t="shared" ref="C82:D82" si="20">C80*C81</f>
        <v>1.736</v>
      </c>
      <c r="D82" s="6">
        <f t="shared" si="20"/>
        <v>1.736</v>
      </c>
      <c r="E82" s="7">
        <f>SUM(B82:D82)/3</f>
        <v>1.736</v>
      </c>
    </row>
    <row r="83" spans="1:5" x14ac:dyDescent="0.2">
      <c r="A83" s="5" t="s">
        <v>64</v>
      </c>
      <c r="B83" s="6">
        <f>B81*B31</f>
        <v>0</v>
      </c>
      <c r="C83" s="6">
        <f t="shared" ref="C83:D83" si="21">C81*C31</f>
        <v>0</v>
      </c>
      <c r="D83" s="6">
        <f t="shared" si="21"/>
        <v>0</v>
      </c>
      <c r="E83" s="7">
        <f t="shared" ref="E83:E88" si="22">SUM(B83:D83)</f>
        <v>0</v>
      </c>
    </row>
    <row r="84" spans="1:5" x14ac:dyDescent="0.2">
      <c r="A84" s="24" t="s">
        <v>65</v>
      </c>
      <c r="B84" s="25">
        <v>30</v>
      </c>
      <c r="C84" s="25">
        <v>20</v>
      </c>
      <c r="D84" s="25">
        <v>40</v>
      </c>
      <c r="E84" s="26">
        <f t="shared" si="22"/>
        <v>90</v>
      </c>
    </row>
    <row r="85" spans="1:5" x14ac:dyDescent="0.2">
      <c r="A85" s="5" t="s">
        <v>66</v>
      </c>
      <c r="B85" s="6">
        <f>B83-B84</f>
        <v>-30</v>
      </c>
      <c r="C85" s="6">
        <f t="shared" ref="C85:D85" si="23">C83-C84</f>
        <v>-20</v>
      </c>
      <c r="D85" s="6">
        <f t="shared" si="23"/>
        <v>-40</v>
      </c>
      <c r="E85" s="7">
        <f t="shared" si="22"/>
        <v>-90</v>
      </c>
    </row>
    <row r="86" spans="1:5" x14ac:dyDescent="0.2">
      <c r="A86" s="15" t="s">
        <v>67</v>
      </c>
      <c r="B86" s="16">
        <v>35</v>
      </c>
      <c r="C86" s="16">
        <v>75</v>
      </c>
      <c r="D86" s="16">
        <v>85</v>
      </c>
      <c r="E86" s="17">
        <f t="shared" si="22"/>
        <v>195</v>
      </c>
    </row>
    <row r="87" spans="1:5" x14ac:dyDescent="0.2">
      <c r="A87" s="5" t="s">
        <v>68</v>
      </c>
      <c r="B87" s="6">
        <f>B86*B80</f>
        <v>196</v>
      </c>
      <c r="C87" s="6">
        <f t="shared" ref="C87:D87" si="24">C86*C80</f>
        <v>420</v>
      </c>
      <c r="D87" s="6">
        <f t="shared" si="24"/>
        <v>475.99999999999994</v>
      </c>
      <c r="E87" s="7">
        <f t="shared" si="22"/>
        <v>1092</v>
      </c>
    </row>
    <row r="88" spans="1:5" x14ac:dyDescent="0.2">
      <c r="A88" s="15" t="s">
        <v>69</v>
      </c>
      <c r="B88" s="16">
        <v>8</v>
      </c>
      <c r="C88" s="16">
        <v>16</v>
      </c>
      <c r="D88" s="16">
        <v>7</v>
      </c>
      <c r="E88" s="17">
        <f t="shared" si="22"/>
        <v>31</v>
      </c>
    </row>
    <row r="89" spans="1:5" x14ac:dyDescent="0.2">
      <c r="A89" s="5" t="s">
        <v>70</v>
      </c>
      <c r="B89" s="6" t="e">
        <f>(B86+B84-B88)/B32</f>
        <v>#DIV/0!</v>
      </c>
      <c r="C89" s="6" t="e">
        <f t="shared" ref="C89:D89" si="25">(C86+C84-C88)/C32</f>
        <v>#DIV/0!</v>
      </c>
      <c r="D89" s="6" t="e">
        <f t="shared" si="25"/>
        <v>#DIV/0!</v>
      </c>
      <c r="E89" s="7" t="e">
        <f>(E86+E84-E88)/E32</f>
        <v>#DIV/0!</v>
      </c>
    </row>
    <row r="90" spans="1:5" ht="15" thickBot="1" x14ac:dyDescent="0.25">
      <c r="A90" s="8" t="s">
        <v>71</v>
      </c>
      <c r="B90" s="9"/>
      <c r="C90" s="9"/>
      <c r="D90" s="9"/>
      <c r="E90" s="10" t="e">
        <f>E87/E32</f>
        <v>#DIV/0!</v>
      </c>
    </row>
    <row r="92" spans="1:5" ht="15" thickBot="1" x14ac:dyDescent="0.25"/>
    <row r="93" spans="1:5" x14ac:dyDescent="0.2">
      <c r="A93" s="3" t="s">
        <v>138</v>
      </c>
      <c r="B93" s="18" t="s">
        <v>25</v>
      </c>
      <c r="C93" s="18" t="s">
        <v>26</v>
      </c>
      <c r="D93" s="18" t="s">
        <v>27</v>
      </c>
      <c r="E93" s="4"/>
    </row>
    <row r="94" spans="1:5" x14ac:dyDescent="0.2">
      <c r="A94" s="5" t="s">
        <v>24</v>
      </c>
      <c r="B94" s="11" t="s">
        <v>0</v>
      </c>
      <c r="C94" s="11" t="s">
        <v>0</v>
      </c>
      <c r="D94" s="11" t="s">
        <v>51</v>
      </c>
      <c r="E94" s="12" t="s">
        <v>13</v>
      </c>
    </row>
    <row r="95" spans="1:5" x14ac:dyDescent="0.2">
      <c r="A95" s="5" t="s">
        <v>1</v>
      </c>
      <c r="B95" s="13">
        <v>5.6</v>
      </c>
      <c r="C95" s="13">
        <v>5.6</v>
      </c>
      <c r="D95" s="13">
        <v>5.6</v>
      </c>
      <c r="E95" s="12"/>
    </row>
    <row r="96" spans="1:5" x14ac:dyDescent="0.2">
      <c r="A96" s="5" t="s">
        <v>72</v>
      </c>
      <c r="B96" s="14">
        <v>0.31</v>
      </c>
      <c r="C96" s="14">
        <v>0.31</v>
      </c>
      <c r="D96" s="14">
        <v>0.31</v>
      </c>
      <c r="E96" s="7"/>
    </row>
    <row r="97" spans="1:5" x14ac:dyDescent="0.2">
      <c r="A97" s="5" t="s">
        <v>73</v>
      </c>
      <c r="B97" s="6">
        <f>B95*B96</f>
        <v>1.736</v>
      </c>
      <c r="C97" s="6">
        <f t="shared" ref="C97:D97" si="26">C95*C96</f>
        <v>1.736</v>
      </c>
      <c r="D97" s="6">
        <f t="shared" si="26"/>
        <v>1.736</v>
      </c>
      <c r="E97" s="7">
        <f>SUM(B97:D97)/3</f>
        <v>1.736</v>
      </c>
    </row>
    <row r="98" spans="1:5" x14ac:dyDescent="0.2">
      <c r="A98" s="5" t="s">
        <v>74</v>
      </c>
      <c r="B98" s="6">
        <f>B96*B46</f>
        <v>0</v>
      </c>
      <c r="C98" s="6">
        <f t="shared" ref="C98:D98" si="27">C96*C46</f>
        <v>0</v>
      </c>
      <c r="D98" s="6">
        <f t="shared" si="27"/>
        <v>0</v>
      </c>
      <c r="E98" s="7">
        <f t="shared" ref="E98:E103" si="28">SUM(B98:D98)</f>
        <v>0</v>
      </c>
    </row>
    <row r="99" spans="1:5" x14ac:dyDescent="0.2">
      <c r="A99" s="24" t="s">
        <v>75</v>
      </c>
      <c r="B99" s="25">
        <v>30</v>
      </c>
      <c r="C99" s="25">
        <v>20</v>
      </c>
      <c r="D99" s="25">
        <v>40</v>
      </c>
      <c r="E99" s="26">
        <f t="shared" si="28"/>
        <v>90</v>
      </c>
    </row>
    <row r="100" spans="1:5" x14ac:dyDescent="0.2">
      <c r="A100" s="5" t="s">
        <v>76</v>
      </c>
      <c r="B100" s="6">
        <f>B98-B99</f>
        <v>-30</v>
      </c>
      <c r="C100" s="6">
        <f t="shared" ref="C100:D100" si="29">C98-C99</f>
        <v>-20</v>
      </c>
      <c r="D100" s="6">
        <f t="shared" si="29"/>
        <v>-40</v>
      </c>
      <c r="E100" s="7">
        <f t="shared" si="28"/>
        <v>-90</v>
      </c>
    </row>
    <row r="101" spans="1:5" x14ac:dyDescent="0.2">
      <c r="A101" s="15" t="s">
        <v>77</v>
      </c>
      <c r="B101" s="16">
        <v>35</v>
      </c>
      <c r="C101" s="16">
        <v>75</v>
      </c>
      <c r="D101" s="16">
        <v>85</v>
      </c>
      <c r="E101" s="17">
        <f t="shared" si="28"/>
        <v>195</v>
      </c>
    </row>
    <row r="102" spans="1:5" x14ac:dyDescent="0.2">
      <c r="A102" s="5" t="s">
        <v>78</v>
      </c>
      <c r="B102" s="6">
        <f>B101*B95</f>
        <v>196</v>
      </c>
      <c r="C102" s="6">
        <f t="shared" ref="C102:D102" si="30">C101*C95</f>
        <v>420</v>
      </c>
      <c r="D102" s="6">
        <f t="shared" si="30"/>
        <v>475.99999999999994</v>
      </c>
      <c r="E102" s="7">
        <f t="shared" si="28"/>
        <v>1092</v>
      </c>
    </row>
    <row r="103" spans="1:5" x14ac:dyDescent="0.2">
      <c r="A103" s="15" t="s">
        <v>79</v>
      </c>
      <c r="B103" s="16">
        <v>8</v>
      </c>
      <c r="C103" s="16">
        <v>16</v>
      </c>
      <c r="D103" s="16">
        <v>7</v>
      </c>
      <c r="E103" s="17">
        <f t="shared" si="28"/>
        <v>31</v>
      </c>
    </row>
    <row r="104" spans="1:5" x14ac:dyDescent="0.2">
      <c r="A104" s="5" t="s">
        <v>80</v>
      </c>
      <c r="B104" s="6" t="e">
        <f>(B101+B99-B103)/B47</f>
        <v>#DIV/0!</v>
      </c>
      <c r="C104" s="6" t="e">
        <f t="shared" ref="C104:D104" si="31">(C101+C99-C103)/C47</f>
        <v>#DIV/0!</v>
      </c>
      <c r="D104" s="6" t="e">
        <f t="shared" si="31"/>
        <v>#DIV/0!</v>
      </c>
      <c r="E104" s="7" t="e">
        <f>(E101+E99-E103)/E47</f>
        <v>#DIV/0!</v>
      </c>
    </row>
    <row r="105" spans="1:5" ht="15" thickBot="1" x14ac:dyDescent="0.25">
      <c r="A105" s="8" t="s">
        <v>81</v>
      </c>
      <c r="B105" s="9"/>
      <c r="C105" s="9"/>
      <c r="D105" s="9"/>
      <c r="E105" s="10" t="e">
        <f>E102/E47</f>
        <v>#DIV/0!</v>
      </c>
    </row>
    <row r="107" spans="1:5" ht="15" thickBot="1" x14ac:dyDescent="0.25"/>
    <row r="108" spans="1:5" x14ac:dyDescent="0.2">
      <c r="A108" s="3" t="s">
        <v>139</v>
      </c>
      <c r="B108" s="18" t="s">
        <v>25</v>
      </c>
      <c r="C108" s="18" t="s">
        <v>26</v>
      </c>
      <c r="D108" s="18" t="s">
        <v>27</v>
      </c>
      <c r="E108" s="4"/>
    </row>
    <row r="109" spans="1:5" x14ac:dyDescent="0.2">
      <c r="A109" s="5" t="s">
        <v>24</v>
      </c>
      <c r="B109" s="11" t="s">
        <v>0</v>
      </c>
      <c r="C109" s="11" t="s">
        <v>0</v>
      </c>
      <c r="D109" s="11" t="s">
        <v>51</v>
      </c>
      <c r="E109" s="12" t="s">
        <v>13</v>
      </c>
    </row>
    <row r="110" spans="1:5" x14ac:dyDescent="0.2">
      <c r="A110" s="5" t="s">
        <v>1</v>
      </c>
      <c r="B110" s="13">
        <v>5.6</v>
      </c>
      <c r="C110" s="13">
        <v>5.6</v>
      </c>
      <c r="D110" s="13">
        <v>5.6</v>
      </c>
      <c r="E110" s="12"/>
    </row>
    <row r="111" spans="1:5" x14ac:dyDescent="0.2">
      <c r="A111" s="5" t="s">
        <v>82</v>
      </c>
      <c r="B111" s="14">
        <v>0.31</v>
      </c>
      <c r="C111" s="14">
        <v>0.31</v>
      </c>
      <c r="D111" s="14">
        <v>0.31</v>
      </c>
      <c r="E111" s="7"/>
    </row>
    <row r="112" spans="1:5" x14ac:dyDescent="0.2">
      <c r="A112" s="5" t="s">
        <v>83</v>
      </c>
      <c r="B112" s="6">
        <f>B110*B111</f>
        <v>1.736</v>
      </c>
      <c r="C112" s="6">
        <f t="shared" ref="C112:D112" si="32">C110*C111</f>
        <v>1.736</v>
      </c>
      <c r="D112" s="6">
        <f t="shared" si="32"/>
        <v>1.736</v>
      </c>
      <c r="E112" s="7">
        <f>SUM(B112:D112)/3</f>
        <v>1.736</v>
      </c>
    </row>
    <row r="113" spans="1:5" x14ac:dyDescent="0.2">
      <c r="A113" s="5" t="s">
        <v>84</v>
      </c>
      <c r="B113" s="6">
        <f>B111*B61</f>
        <v>0</v>
      </c>
      <c r="C113" s="6">
        <f t="shared" ref="C113:D113" si="33">C111*C61</f>
        <v>0</v>
      </c>
      <c r="D113" s="6">
        <f t="shared" si="33"/>
        <v>0</v>
      </c>
      <c r="E113" s="7">
        <f t="shared" ref="E113:E118" si="34">SUM(B113:D113)</f>
        <v>0</v>
      </c>
    </row>
    <row r="114" spans="1:5" x14ac:dyDescent="0.2">
      <c r="A114" s="24" t="s">
        <v>85</v>
      </c>
      <c r="B114" s="25">
        <v>30</v>
      </c>
      <c r="C114" s="25">
        <v>20</v>
      </c>
      <c r="D114" s="25">
        <v>40</v>
      </c>
      <c r="E114" s="26">
        <f t="shared" si="34"/>
        <v>90</v>
      </c>
    </row>
    <row r="115" spans="1:5" x14ac:dyDescent="0.2">
      <c r="A115" s="5" t="s">
        <v>86</v>
      </c>
      <c r="B115" s="6">
        <f>B113-B114</f>
        <v>-30</v>
      </c>
      <c r="C115" s="6">
        <f t="shared" ref="C115:D115" si="35">C113-C114</f>
        <v>-20</v>
      </c>
      <c r="D115" s="6">
        <f t="shared" si="35"/>
        <v>-40</v>
      </c>
      <c r="E115" s="7">
        <f t="shared" si="34"/>
        <v>-90</v>
      </c>
    </row>
    <row r="116" spans="1:5" x14ac:dyDescent="0.2">
      <c r="A116" s="15" t="s">
        <v>87</v>
      </c>
      <c r="B116" s="16">
        <v>35</v>
      </c>
      <c r="C116" s="16">
        <v>75</v>
      </c>
      <c r="D116" s="16">
        <v>85</v>
      </c>
      <c r="E116" s="17">
        <f t="shared" si="34"/>
        <v>195</v>
      </c>
    </row>
    <row r="117" spans="1:5" x14ac:dyDescent="0.2">
      <c r="A117" s="5" t="s">
        <v>88</v>
      </c>
      <c r="B117" s="6">
        <f>B116*B110</f>
        <v>196</v>
      </c>
      <c r="C117" s="6">
        <f t="shared" ref="C117:D117" si="36">C116*C110</f>
        <v>420</v>
      </c>
      <c r="D117" s="6">
        <f t="shared" si="36"/>
        <v>475.99999999999994</v>
      </c>
      <c r="E117" s="7">
        <f t="shared" si="34"/>
        <v>1092</v>
      </c>
    </row>
    <row r="118" spans="1:5" x14ac:dyDescent="0.2">
      <c r="A118" s="15" t="s">
        <v>89</v>
      </c>
      <c r="B118" s="16">
        <v>8</v>
      </c>
      <c r="C118" s="16">
        <v>16</v>
      </c>
      <c r="D118" s="16">
        <v>7</v>
      </c>
      <c r="E118" s="17">
        <f t="shared" si="34"/>
        <v>31</v>
      </c>
    </row>
    <row r="119" spans="1:5" x14ac:dyDescent="0.2">
      <c r="A119" s="5" t="s">
        <v>90</v>
      </c>
      <c r="B119" s="6" t="e">
        <f>(B116+B114-B118)/B62</f>
        <v>#DIV/0!</v>
      </c>
      <c r="C119" s="6" t="e">
        <f t="shared" ref="C119:D119" si="37">(C116+C114-C118)/C62</f>
        <v>#DIV/0!</v>
      </c>
      <c r="D119" s="6" t="e">
        <f t="shared" si="37"/>
        <v>#DIV/0!</v>
      </c>
      <c r="E119" s="7" t="e">
        <f>(E116+E114-E118)/E62</f>
        <v>#DIV/0!</v>
      </c>
    </row>
    <row r="120" spans="1:5" ht="15" thickBot="1" x14ac:dyDescent="0.25">
      <c r="A120" s="8" t="s">
        <v>91</v>
      </c>
      <c r="B120" s="9"/>
      <c r="C120" s="9"/>
      <c r="D120" s="9"/>
      <c r="E120" s="10" t="e">
        <f>E117/E62</f>
        <v>#DIV/0!</v>
      </c>
    </row>
    <row r="122" spans="1:5" ht="15" thickBot="1" x14ac:dyDescent="0.25"/>
    <row r="123" spans="1:5" x14ac:dyDescent="0.2">
      <c r="A123" s="3" t="s">
        <v>140</v>
      </c>
      <c r="B123" s="18" t="s">
        <v>25</v>
      </c>
      <c r="C123" s="18" t="s">
        <v>26</v>
      </c>
      <c r="D123" s="18" t="s">
        <v>27</v>
      </c>
      <c r="E123" s="4"/>
    </row>
    <row r="124" spans="1:5" x14ac:dyDescent="0.2">
      <c r="A124" s="5" t="s">
        <v>24</v>
      </c>
      <c r="B124" s="11" t="s">
        <v>0</v>
      </c>
      <c r="C124" s="11" t="s">
        <v>0</v>
      </c>
      <c r="D124" s="11" t="s">
        <v>51</v>
      </c>
      <c r="E124" s="12" t="s">
        <v>13</v>
      </c>
    </row>
    <row r="125" spans="1:5" x14ac:dyDescent="0.2">
      <c r="A125" s="5" t="s">
        <v>1</v>
      </c>
      <c r="B125" s="13">
        <v>5.6</v>
      </c>
      <c r="C125" s="13">
        <v>5.6</v>
      </c>
      <c r="D125" s="13">
        <v>5.6</v>
      </c>
      <c r="E125" s="12"/>
    </row>
    <row r="126" spans="1:5" x14ac:dyDescent="0.2">
      <c r="A126" s="5" t="s">
        <v>92</v>
      </c>
      <c r="B126" s="14">
        <v>0.31</v>
      </c>
      <c r="C126" s="14">
        <v>0.31</v>
      </c>
      <c r="D126" s="14">
        <v>0.31</v>
      </c>
      <c r="E126" s="7"/>
    </row>
    <row r="127" spans="1:5" x14ac:dyDescent="0.2">
      <c r="A127" s="5" t="s">
        <v>93</v>
      </c>
      <c r="B127" s="6">
        <f>B125*B126</f>
        <v>1.736</v>
      </c>
      <c r="C127" s="6">
        <f t="shared" ref="C127:D127" si="38">C125*C126</f>
        <v>1.736</v>
      </c>
      <c r="D127" s="6">
        <f t="shared" si="38"/>
        <v>1.736</v>
      </c>
      <c r="E127" s="7">
        <f>SUM(B127:D127)/3</f>
        <v>1.736</v>
      </c>
    </row>
    <row r="128" spans="1:5" x14ac:dyDescent="0.2">
      <c r="A128" s="5" t="s">
        <v>94</v>
      </c>
      <c r="B128" s="6">
        <f>B126*B76</f>
        <v>0</v>
      </c>
      <c r="C128" s="6">
        <f t="shared" ref="C128:D128" si="39">C126*C76</f>
        <v>0</v>
      </c>
      <c r="D128" s="6">
        <f t="shared" si="39"/>
        <v>0</v>
      </c>
      <c r="E128" s="7">
        <f t="shared" ref="E128:E133" si="40">SUM(B128:D128)</f>
        <v>0</v>
      </c>
    </row>
    <row r="129" spans="1:5" x14ac:dyDescent="0.2">
      <c r="A129" s="24" t="s">
        <v>95</v>
      </c>
      <c r="B129" s="25">
        <v>30</v>
      </c>
      <c r="C129" s="25">
        <v>20</v>
      </c>
      <c r="D129" s="25">
        <v>40</v>
      </c>
      <c r="E129" s="26">
        <f t="shared" si="40"/>
        <v>90</v>
      </c>
    </row>
    <row r="130" spans="1:5" x14ac:dyDescent="0.2">
      <c r="A130" s="5" t="s">
        <v>96</v>
      </c>
      <c r="B130" s="6">
        <f>B128-B129</f>
        <v>-30</v>
      </c>
      <c r="C130" s="6">
        <f t="shared" ref="C130:D130" si="41">C128-C129</f>
        <v>-20</v>
      </c>
      <c r="D130" s="6">
        <f t="shared" si="41"/>
        <v>-40</v>
      </c>
      <c r="E130" s="7">
        <f t="shared" si="40"/>
        <v>-90</v>
      </c>
    </row>
    <row r="131" spans="1:5" x14ac:dyDescent="0.2">
      <c r="A131" s="15" t="s">
        <v>97</v>
      </c>
      <c r="B131" s="16">
        <v>35</v>
      </c>
      <c r="C131" s="16">
        <v>75</v>
      </c>
      <c r="D131" s="16">
        <v>85</v>
      </c>
      <c r="E131" s="17">
        <f t="shared" si="40"/>
        <v>195</v>
      </c>
    </row>
    <row r="132" spans="1:5" x14ac:dyDescent="0.2">
      <c r="A132" s="5" t="s">
        <v>98</v>
      </c>
      <c r="B132" s="6">
        <f>B131*B125</f>
        <v>196</v>
      </c>
      <c r="C132" s="6">
        <f t="shared" ref="C132:D132" si="42">C131*C125</f>
        <v>420</v>
      </c>
      <c r="D132" s="6">
        <f t="shared" si="42"/>
        <v>475.99999999999994</v>
      </c>
      <c r="E132" s="7">
        <f t="shared" si="40"/>
        <v>1092</v>
      </c>
    </row>
    <row r="133" spans="1:5" x14ac:dyDescent="0.2">
      <c r="A133" s="15" t="s">
        <v>99</v>
      </c>
      <c r="B133" s="16">
        <v>8</v>
      </c>
      <c r="C133" s="16">
        <v>16</v>
      </c>
      <c r="D133" s="16">
        <v>7</v>
      </c>
      <c r="E133" s="17">
        <f t="shared" si="40"/>
        <v>31</v>
      </c>
    </row>
    <row r="134" spans="1:5" x14ac:dyDescent="0.2">
      <c r="A134" s="5" t="s">
        <v>100</v>
      </c>
      <c r="B134" s="6" t="e">
        <f>(B131+B129-B133)/B77</f>
        <v>#DIV/0!</v>
      </c>
      <c r="C134" s="6" t="e">
        <f t="shared" ref="C134:D134" si="43">(C131+C129-C133)/C77</f>
        <v>#DIV/0!</v>
      </c>
      <c r="D134" s="6" t="e">
        <f t="shared" si="43"/>
        <v>#DIV/0!</v>
      </c>
      <c r="E134" s="7" t="e">
        <f>(E131+E129-E133)/E77</f>
        <v>#DIV/0!</v>
      </c>
    </row>
    <row r="135" spans="1:5" ht="15" thickBot="1" x14ac:dyDescent="0.25">
      <c r="A135" s="8" t="s">
        <v>101</v>
      </c>
      <c r="B135" s="9"/>
      <c r="C135" s="9"/>
      <c r="D135" s="9"/>
      <c r="E135" s="10" t="e">
        <f>E132/E77</f>
        <v>#DIV/0!</v>
      </c>
    </row>
    <row r="137" spans="1:5" ht="15" thickBot="1" x14ac:dyDescent="0.25"/>
    <row r="138" spans="1:5" x14ac:dyDescent="0.2">
      <c r="A138" s="3" t="s">
        <v>141</v>
      </c>
      <c r="B138" s="18" t="s">
        <v>25</v>
      </c>
      <c r="C138" s="18" t="s">
        <v>26</v>
      </c>
      <c r="D138" s="18" t="s">
        <v>27</v>
      </c>
      <c r="E138" s="4"/>
    </row>
    <row r="139" spans="1:5" x14ac:dyDescent="0.2">
      <c r="A139" s="5" t="s">
        <v>24</v>
      </c>
      <c r="B139" s="11" t="s">
        <v>0</v>
      </c>
      <c r="C139" s="11" t="s">
        <v>0</v>
      </c>
      <c r="D139" s="11" t="s">
        <v>51</v>
      </c>
      <c r="E139" s="12" t="s">
        <v>13</v>
      </c>
    </row>
    <row r="140" spans="1:5" x14ac:dyDescent="0.2">
      <c r="A140" s="5" t="s">
        <v>1</v>
      </c>
      <c r="B140" s="13">
        <v>5.6</v>
      </c>
      <c r="C140" s="13">
        <v>5.6</v>
      </c>
      <c r="D140" s="13">
        <v>5.6</v>
      </c>
      <c r="E140" s="12"/>
    </row>
    <row r="141" spans="1:5" x14ac:dyDescent="0.2">
      <c r="A141" s="5" t="s">
        <v>102</v>
      </c>
      <c r="B141" s="14">
        <v>0.31</v>
      </c>
      <c r="C141" s="14">
        <v>0.31</v>
      </c>
      <c r="D141" s="14">
        <v>0.31</v>
      </c>
      <c r="E141" s="7"/>
    </row>
    <row r="142" spans="1:5" x14ac:dyDescent="0.2">
      <c r="A142" s="5" t="s">
        <v>103</v>
      </c>
      <c r="B142" s="6">
        <f>B140*B141</f>
        <v>1.736</v>
      </c>
      <c r="C142" s="6">
        <f t="shared" ref="C142:D142" si="44">C140*C141</f>
        <v>1.736</v>
      </c>
      <c r="D142" s="6">
        <f t="shared" si="44"/>
        <v>1.736</v>
      </c>
      <c r="E142" s="7">
        <f>SUM(B142:D142)/3</f>
        <v>1.736</v>
      </c>
    </row>
    <row r="143" spans="1:5" x14ac:dyDescent="0.2">
      <c r="A143" s="5" t="s">
        <v>104</v>
      </c>
      <c r="B143" s="6">
        <f>B141*B91</f>
        <v>0</v>
      </c>
      <c r="C143" s="6">
        <f t="shared" ref="C143:D143" si="45">C141*C91</f>
        <v>0</v>
      </c>
      <c r="D143" s="6">
        <f t="shared" si="45"/>
        <v>0</v>
      </c>
      <c r="E143" s="7">
        <f t="shared" ref="E143:E148" si="46">SUM(B143:D143)</f>
        <v>0</v>
      </c>
    </row>
    <row r="144" spans="1:5" x14ac:dyDescent="0.2">
      <c r="A144" s="24" t="s">
        <v>105</v>
      </c>
      <c r="B144" s="25">
        <v>30</v>
      </c>
      <c r="C144" s="25">
        <v>20</v>
      </c>
      <c r="D144" s="25">
        <v>40</v>
      </c>
      <c r="E144" s="26">
        <f t="shared" si="46"/>
        <v>90</v>
      </c>
    </row>
    <row r="145" spans="1:5" x14ac:dyDescent="0.2">
      <c r="A145" s="5" t="s">
        <v>106</v>
      </c>
      <c r="B145" s="6">
        <f>B143-B144</f>
        <v>-30</v>
      </c>
      <c r="C145" s="6">
        <f t="shared" ref="C145:D145" si="47">C143-C144</f>
        <v>-20</v>
      </c>
      <c r="D145" s="6">
        <f t="shared" si="47"/>
        <v>-40</v>
      </c>
      <c r="E145" s="7">
        <f t="shared" si="46"/>
        <v>-90</v>
      </c>
    </row>
    <row r="146" spans="1:5" x14ac:dyDescent="0.2">
      <c r="A146" s="15" t="s">
        <v>107</v>
      </c>
      <c r="B146" s="16">
        <v>35</v>
      </c>
      <c r="C146" s="16">
        <v>75</v>
      </c>
      <c r="D146" s="16">
        <v>85</v>
      </c>
      <c r="E146" s="17">
        <f t="shared" si="46"/>
        <v>195</v>
      </c>
    </row>
    <row r="147" spans="1:5" x14ac:dyDescent="0.2">
      <c r="A147" s="5" t="s">
        <v>108</v>
      </c>
      <c r="B147" s="6">
        <f>B146*B140</f>
        <v>196</v>
      </c>
      <c r="C147" s="6">
        <f t="shared" ref="C147:D147" si="48">C146*C140</f>
        <v>420</v>
      </c>
      <c r="D147" s="6">
        <f t="shared" si="48"/>
        <v>475.99999999999994</v>
      </c>
      <c r="E147" s="7">
        <f t="shared" si="46"/>
        <v>1092</v>
      </c>
    </row>
    <row r="148" spans="1:5" x14ac:dyDescent="0.2">
      <c r="A148" s="15" t="s">
        <v>109</v>
      </c>
      <c r="B148" s="16">
        <v>8</v>
      </c>
      <c r="C148" s="16">
        <v>16</v>
      </c>
      <c r="D148" s="16">
        <v>7</v>
      </c>
      <c r="E148" s="17">
        <f t="shared" si="46"/>
        <v>31</v>
      </c>
    </row>
    <row r="149" spans="1:5" x14ac:dyDescent="0.2">
      <c r="A149" s="5" t="s">
        <v>110</v>
      </c>
      <c r="B149" s="6" t="e">
        <f>(B146+B144-B148)/B92</f>
        <v>#DIV/0!</v>
      </c>
      <c r="C149" s="6" t="e">
        <f t="shared" ref="C149:D149" si="49">(C146+C144-C148)/C92</f>
        <v>#DIV/0!</v>
      </c>
      <c r="D149" s="6" t="e">
        <f t="shared" si="49"/>
        <v>#DIV/0!</v>
      </c>
      <c r="E149" s="7" t="e">
        <f>(E146+E144-E148)/E92</f>
        <v>#DIV/0!</v>
      </c>
    </row>
    <row r="150" spans="1:5" ht="15" thickBot="1" x14ac:dyDescent="0.25">
      <c r="A150" s="8" t="s">
        <v>111</v>
      </c>
      <c r="B150" s="9"/>
      <c r="C150" s="9"/>
      <c r="D150" s="9"/>
      <c r="E150" s="10" t="e">
        <f>E147/E92</f>
        <v>#DIV/0!</v>
      </c>
    </row>
    <row r="152" spans="1:5" ht="15" thickBot="1" x14ac:dyDescent="0.25"/>
    <row r="153" spans="1:5" x14ac:dyDescent="0.2">
      <c r="A153" s="3" t="s">
        <v>142</v>
      </c>
      <c r="B153" s="18" t="s">
        <v>25</v>
      </c>
      <c r="C153" s="18" t="s">
        <v>26</v>
      </c>
      <c r="D153" s="18" t="s">
        <v>27</v>
      </c>
      <c r="E153" s="4"/>
    </row>
    <row r="154" spans="1:5" x14ac:dyDescent="0.2">
      <c r="A154" s="5" t="s">
        <v>24</v>
      </c>
      <c r="B154" s="11" t="s">
        <v>0</v>
      </c>
      <c r="C154" s="11" t="s">
        <v>0</v>
      </c>
      <c r="D154" s="11" t="s">
        <v>51</v>
      </c>
      <c r="E154" s="12" t="s">
        <v>13</v>
      </c>
    </row>
    <row r="155" spans="1:5" x14ac:dyDescent="0.2">
      <c r="A155" s="5" t="s">
        <v>1</v>
      </c>
      <c r="B155" s="13">
        <v>5.6</v>
      </c>
      <c r="C155" s="13">
        <v>5.6</v>
      </c>
      <c r="D155" s="13">
        <v>5.6</v>
      </c>
      <c r="E155" s="12"/>
    </row>
    <row r="156" spans="1:5" x14ac:dyDescent="0.2">
      <c r="A156" s="5" t="s">
        <v>112</v>
      </c>
      <c r="B156" s="14">
        <v>0.31</v>
      </c>
      <c r="C156" s="14">
        <v>0.31</v>
      </c>
      <c r="D156" s="14">
        <v>0.31</v>
      </c>
      <c r="E156" s="7"/>
    </row>
    <row r="157" spans="1:5" x14ac:dyDescent="0.2">
      <c r="A157" s="5" t="s">
        <v>113</v>
      </c>
      <c r="B157" s="6">
        <f>B155*B156</f>
        <v>1.736</v>
      </c>
      <c r="C157" s="6">
        <f t="shared" ref="C157:D157" si="50">C155*C156</f>
        <v>1.736</v>
      </c>
      <c r="D157" s="6">
        <f t="shared" si="50"/>
        <v>1.736</v>
      </c>
      <c r="E157" s="7">
        <f>SUM(B157:D157)/3</f>
        <v>1.736</v>
      </c>
    </row>
    <row r="158" spans="1:5" x14ac:dyDescent="0.2">
      <c r="A158" s="5" t="s">
        <v>114</v>
      </c>
      <c r="B158" s="6">
        <f>B156*B106</f>
        <v>0</v>
      </c>
      <c r="C158" s="6">
        <f t="shared" ref="C158:D158" si="51">C156*C106</f>
        <v>0</v>
      </c>
      <c r="D158" s="6">
        <f t="shared" si="51"/>
        <v>0</v>
      </c>
      <c r="E158" s="7">
        <f t="shared" ref="E158:E163" si="52">SUM(B158:D158)</f>
        <v>0</v>
      </c>
    </row>
    <row r="159" spans="1:5" x14ac:dyDescent="0.2">
      <c r="A159" s="24" t="s">
        <v>115</v>
      </c>
      <c r="B159" s="25">
        <v>30</v>
      </c>
      <c r="C159" s="25">
        <v>20</v>
      </c>
      <c r="D159" s="25">
        <v>40</v>
      </c>
      <c r="E159" s="26">
        <f t="shared" si="52"/>
        <v>90</v>
      </c>
    </row>
    <row r="160" spans="1:5" x14ac:dyDescent="0.2">
      <c r="A160" s="5" t="s">
        <v>116</v>
      </c>
      <c r="B160" s="6">
        <f>B158-B159</f>
        <v>-30</v>
      </c>
      <c r="C160" s="6">
        <f t="shared" ref="C160:D160" si="53">C158-C159</f>
        <v>-20</v>
      </c>
      <c r="D160" s="6">
        <f t="shared" si="53"/>
        <v>-40</v>
      </c>
      <c r="E160" s="7">
        <f t="shared" si="52"/>
        <v>-90</v>
      </c>
    </row>
    <row r="161" spans="1:5" x14ac:dyDescent="0.2">
      <c r="A161" s="15" t="s">
        <v>117</v>
      </c>
      <c r="B161" s="16">
        <v>35</v>
      </c>
      <c r="C161" s="16">
        <v>75</v>
      </c>
      <c r="D161" s="16">
        <v>85</v>
      </c>
      <c r="E161" s="17">
        <f t="shared" si="52"/>
        <v>195</v>
      </c>
    </row>
    <row r="162" spans="1:5" x14ac:dyDescent="0.2">
      <c r="A162" s="5" t="s">
        <v>118</v>
      </c>
      <c r="B162" s="6">
        <f>B161*B155</f>
        <v>196</v>
      </c>
      <c r="C162" s="6">
        <f t="shared" ref="C162:D162" si="54">C161*C155</f>
        <v>420</v>
      </c>
      <c r="D162" s="6">
        <f t="shared" si="54"/>
        <v>475.99999999999994</v>
      </c>
      <c r="E162" s="7">
        <f t="shared" si="52"/>
        <v>1092</v>
      </c>
    </row>
    <row r="163" spans="1:5" x14ac:dyDescent="0.2">
      <c r="A163" s="15" t="s">
        <v>119</v>
      </c>
      <c r="B163" s="16">
        <v>8</v>
      </c>
      <c r="C163" s="16">
        <v>16</v>
      </c>
      <c r="D163" s="16">
        <v>7</v>
      </c>
      <c r="E163" s="17">
        <f t="shared" si="52"/>
        <v>31</v>
      </c>
    </row>
    <row r="164" spans="1:5" x14ac:dyDescent="0.2">
      <c r="A164" s="5" t="s">
        <v>120</v>
      </c>
      <c r="B164" s="6" t="e">
        <f>(B161+B159-B163)/B107</f>
        <v>#DIV/0!</v>
      </c>
      <c r="C164" s="6" t="e">
        <f t="shared" ref="C164:D164" si="55">(C161+C159-C163)/C107</f>
        <v>#DIV/0!</v>
      </c>
      <c r="D164" s="6" t="e">
        <f t="shared" si="55"/>
        <v>#DIV/0!</v>
      </c>
      <c r="E164" s="7" t="e">
        <f>(E161+E159-E163)/E107</f>
        <v>#DIV/0!</v>
      </c>
    </row>
    <row r="165" spans="1:5" ht="15" thickBot="1" x14ac:dyDescent="0.25">
      <c r="A165" s="8" t="s">
        <v>121</v>
      </c>
      <c r="B165" s="9"/>
      <c r="C165" s="9"/>
      <c r="D165" s="9"/>
      <c r="E165" s="10" t="e">
        <f>E162/E107</f>
        <v>#DIV/0!</v>
      </c>
    </row>
    <row r="167" spans="1:5" ht="15" thickBot="1" x14ac:dyDescent="0.25"/>
    <row r="168" spans="1:5" x14ac:dyDescent="0.2">
      <c r="A168" s="3" t="s">
        <v>143</v>
      </c>
      <c r="B168" s="18" t="s">
        <v>25</v>
      </c>
      <c r="C168" s="18" t="s">
        <v>26</v>
      </c>
      <c r="D168" s="18" t="s">
        <v>27</v>
      </c>
      <c r="E168" s="4"/>
    </row>
    <row r="169" spans="1:5" x14ac:dyDescent="0.2">
      <c r="A169" s="5" t="s">
        <v>24</v>
      </c>
      <c r="B169" s="11" t="s">
        <v>0</v>
      </c>
      <c r="C169" s="11" t="s">
        <v>0</v>
      </c>
      <c r="D169" s="11" t="s">
        <v>51</v>
      </c>
      <c r="E169" s="12" t="s">
        <v>13</v>
      </c>
    </row>
    <row r="170" spans="1:5" x14ac:dyDescent="0.2">
      <c r="A170" s="5" t="s">
        <v>1</v>
      </c>
      <c r="B170" s="13">
        <v>5.6</v>
      </c>
      <c r="C170" s="13">
        <v>5.6</v>
      </c>
      <c r="D170" s="13">
        <v>5.6</v>
      </c>
      <c r="E170" s="12"/>
    </row>
    <row r="171" spans="1:5" x14ac:dyDescent="0.2">
      <c r="A171" s="5" t="s">
        <v>122</v>
      </c>
      <c r="B171" s="14">
        <v>0.31</v>
      </c>
      <c r="C171" s="14">
        <v>0.31</v>
      </c>
      <c r="D171" s="14">
        <v>0.31</v>
      </c>
      <c r="E171" s="7"/>
    </row>
    <row r="172" spans="1:5" x14ac:dyDescent="0.2">
      <c r="A172" s="5" t="s">
        <v>123</v>
      </c>
      <c r="B172" s="6">
        <f>B170*B171</f>
        <v>1.736</v>
      </c>
      <c r="C172" s="6">
        <f t="shared" ref="C172:D172" si="56">C170*C171</f>
        <v>1.736</v>
      </c>
      <c r="D172" s="6">
        <f t="shared" si="56"/>
        <v>1.736</v>
      </c>
      <c r="E172" s="7">
        <f>SUM(B172:D172)/3</f>
        <v>1.736</v>
      </c>
    </row>
    <row r="173" spans="1:5" x14ac:dyDescent="0.2">
      <c r="A173" s="5" t="s">
        <v>124</v>
      </c>
      <c r="B173" s="6">
        <f>B171*B121</f>
        <v>0</v>
      </c>
      <c r="C173" s="6">
        <f t="shared" ref="C173:D173" si="57">C171*C121</f>
        <v>0</v>
      </c>
      <c r="D173" s="6">
        <f t="shared" si="57"/>
        <v>0</v>
      </c>
      <c r="E173" s="7">
        <f t="shared" ref="E173:E178" si="58">SUM(B173:D173)</f>
        <v>0</v>
      </c>
    </row>
    <row r="174" spans="1:5" x14ac:dyDescent="0.2">
      <c r="A174" s="24" t="s">
        <v>125</v>
      </c>
      <c r="B174" s="25">
        <v>30</v>
      </c>
      <c r="C174" s="25">
        <v>20</v>
      </c>
      <c r="D174" s="25">
        <v>40</v>
      </c>
      <c r="E174" s="26">
        <f t="shared" si="58"/>
        <v>90</v>
      </c>
    </row>
    <row r="175" spans="1:5" x14ac:dyDescent="0.2">
      <c r="A175" s="5" t="s">
        <v>126</v>
      </c>
      <c r="B175" s="6">
        <f>B173-B174</f>
        <v>-30</v>
      </c>
      <c r="C175" s="6">
        <f t="shared" ref="C175:D175" si="59">C173-C174</f>
        <v>-20</v>
      </c>
      <c r="D175" s="6">
        <f t="shared" si="59"/>
        <v>-40</v>
      </c>
      <c r="E175" s="7">
        <f t="shared" si="58"/>
        <v>-90</v>
      </c>
    </row>
    <row r="176" spans="1:5" x14ac:dyDescent="0.2">
      <c r="A176" s="15" t="s">
        <v>127</v>
      </c>
      <c r="B176" s="16">
        <v>35</v>
      </c>
      <c r="C176" s="16">
        <v>75</v>
      </c>
      <c r="D176" s="16">
        <v>85</v>
      </c>
      <c r="E176" s="17">
        <f t="shared" si="58"/>
        <v>195</v>
      </c>
    </row>
    <row r="177" spans="1:5" x14ac:dyDescent="0.2">
      <c r="A177" s="5" t="s">
        <v>128</v>
      </c>
      <c r="B177" s="6">
        <f>B176*B170</f>
        <v>196</v>
      </c>
      <c r="C177" s="6">
        <f t="shared" ref="C177:D177" si="60">C176*C170</f>
        <v>420</v>
      </c>
      <c r="D177" s="6">
        <f t="shared" si="60"/>
        <v>475.99999999999994</v>
      </c>
      <c r="E177" s="7">
        <f t="shared" si="58"/>
        <v>1092</v>
      </c>
    </row>
    <row r="178" spans="1:5" x14ac:dyDescent="0.2">
      <c r="A178" s="15" t="s">
        <v>129</v>
      </c>
      <c r="B178" s="16">
        <v>8</v>
      </c>
      <c r="C178" s="16">
        <v>16</v>
      </c>
      <c r="D178" s="16">
        <v>7</v>
      </c>
      <c r="E178" s="17">
        <f t="shared" si="58"/>
        <v>31</v>
      </c>
    </row>
    <row r="179" spans="1:5" x14ac:dyDescent="0.2">
      <c r="A179" s="5" t="s">
        <v>130</v>
      </c>
      <c r="B179" s="6" t="e">
        <f>(B176+B174-B178)/B122</f>
        <v>#DIV/0!</v>
      </c>
      <c r="C179" s="6" t="e">
        <f t="shared" ref="C179:D179" si="61">(C176+C174-C178)/C122</f>
        <v>#DIV/0!</v>
      </c>
      <c r="D179" s="6" t="e">
        <f t="shared" si="61"/>
        <v>#DIV/0!</v>
      </c>
      <c r="E179" s="7" t="e">
        <f>(E176+E174-E178)/E122</f>
        <v>#DIV/0!</v>
      </c>
    </row>
    <row r="180" spans="1:5" ht="15" thickBot="1" x14ac:dyDescent="0.25">
      <c r="A180" s="8" t="s">
        <v>131</v>
      </c>
      <c r="B180" s="9"/>
      <c r="C180" s="9"/>
      <c r="D180" s="9"/>
      <c r="E180" s="10" t="e">
        <f>E177/E122</f>
        <v>#DIV/0!</v>
      </c>
    </row>
  </sheetData>
  <mergeCells count="13">
    <mergeCell ref="B33:D33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</mergeCells>
  <phoneticPr fontId="1" type="noConversion"/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ping zhu</cp:lastModifiedBy>
  <dcterms:created xsi:type="dcterms:W3CDTF">2019-10-25T08:07:42Z</dcterms:created>
  <dcterms:modified xsi:type="dcterms:W3CDTF">2019-11-04T15:53:23Z</dcterms:modified>
</cp:coreProperties>
</file>