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9000"/>
  </bookViews>
  <sheets>
    <sheet name="总表" sheetId="1" r:id="rId1"/>
  </sheets>
  <calcPr calcId="144525"/>
</workbook>
</file>

<file path=xl/comments1.xml><?xml version="1.0" encoding="utf-8"?>
<comments xmlns="http://schemas.openxmlformats.org/spreadsheetml/2006/main">
  <authors>
    <author>ping zhu</author>
  </authors>
  <commentList>
    <comment ref="F2" authorId="0">
      <text>
        <r>
          <rPr>
            <b/>
            <sz val="9"/>
            <rFont val="宋体"/>
            <charset val="134"/>
          </rPr>
          <t>ping zhu:</t>
        </r>
        <r>
          <rPr>
            <sz val="9"/>
            <rFont val="宋体"/>
            <charset val="134"/>
          </rPr>
          <t xml:space="preserve">
取值裁单LOT#后面的合计数量</t>
        </r>
      </text>
    </comment>
    <comment ref="F6" authorId="0">
      <text>
        <r>
          <rPr>
            <b/>
            <sz val="9"/>
            <rFont val="宋体"/>
            <charset val="134"/>
          </rPr>
          <t>ping zhu:</t>
        </r>
        <r>
          <rPr>
            <sz val="9"/>
            <rFont val="宋体"/>
            <charset val="134"/>
          </rPr>
          <t xml:space="preserve">
取值配色表色号</t>
        </r>
      </text>
    </comment>
    <comment ref="B19" authorId="0">
      <text>
        <r>
          <rPr>
            <b/>
            <sz val="9"/>
            <rFont val="宋体"/>
            <charset val="134"/>
          </rPr>
          <t>从配色表找面料颜色对应的里布货号和颜色号</t>
        </r>
      </text>
    </comment>
  </commentList>
</comments>
</file>

<file path=xl/sharedStrings.xml><?xml version="1.0" encoding="utf-8"?>
<sst xmlns="http://schemas.openxmlformats.org/spreadsheetml/2006/main" count="242" uniqueCount="156">
  <si>
    <t>LOT#</t>
  </si>
  <si>
    <t>61601VW</t>
  </si>
  <si>
    <t>61603VW</t>
  </si>
  <si>
    <t>61618VW</t>
  </si>
  <si>
    <t>总数</t>
  </si>
  <si>
    <t>订单数量</t>
  </si>
  <si>
    <t>实际出口数量</t>
  </si>
  <si>
    <t>面料</t>
  </si>
  <si>
    <t>色号&amp;颜色</t>
  </si>
  <si>
    <t>01BLACK</t>
  </si>
  <si>
    <t>03NAVY</t>
  </si>
  <si>
    <t>18BLUE</t>
  </si>
  <si>
    <t>单价</t>
  </si>
  <si>
    <t>面料预计单耗</t>
  </si>
  <si>
    <t>面料预计成本</t>
  </si>
  <si>
    <t>面料预计用量</t>
  </si>
  <si>
    <t>面料库存</t>
  </si>
  <si>
    <t>面料订量</t>
  </si>
  <si>
    <t>面料实际到货量</t>
  </si>
  <si>
    <t>面料实际到货金额</t>
  </si>
  <si>
    <t>面料剩余数量</t>
  </si>
  <si>
    <t>面料平均单耗</t>
  </si>
  <si>
    <t>面料结算成本</t>
  </si>
  <si>
    <t>里布</t>
  </si>
  <si>
    <t>HLT16-034</t>
  </si>
  <si>
    <t>小计</t>
  </si>
  <si>
    <t>01黑色</t>
  </si>
  <si>
    <t>03海军蓝</t>
  </si>
  <si>
    <t>18蓝色</t>
  </si>
  <si>
    <t>里布预计单耗</t>
  </si>
  <si>
    <t>里布预计成本</t>
  </si>
  <si>
    <t>里布预计用量</t>
  </si>
  <si>
    <t>里布库存</t>
  </si>
  <si>
    <t>里布订量</t>
  </si>
  <si>
    <t>里布实际到货量</t>
  </si>
  <si>
    <t>里布实际到货金额</t>
  </si>
  <si>
    <t>里布剩余数量</t>
  </si>
  <si>
    <t>里布平均单耗</t>
  </si>
  <si>
    <t>里布结算成本</t>
  </si>
  <si>
    <t>牙条 菱形格</t>
  </si>
  <si>
    <t>色号</t>
  </si>
  <si>
    <t>09</t>
  </si>
  <si>
    <t>牙条 菱形格预计单耗</t>
  </si>
  <si>
    <t>牙条 菱形格预计成本</t>
  </si>
  <si>
    <t>牙条 菱形格预计用量</t>
  </si>
  <si>
    <t>牙条 菱形格库存</t>
  </si>
  <si>
    <t>牙条 菱形格订量</t>
  </si>
  <si>
    <t>牙条 菱形格实际到货量</t>
  </si>
  <si>
    <t>牙条 菱形格实际到货金额</t>
  </si>
  <si>
    <t>牙条 菱形格剩余数量</t>
  </si>
  <si>
    <t>牙条 菱形格平均单耗</t>
  </si>
  <si>
    <t>牙条 菱形格结算成本</t>
  </si>
  <si>
    <t>上衣袋布</t>
  </si>
  <si>
    <t>HLT16-034-BLACK</t>
  </si>
  <si>
    <t>HLT16-034-CHARCOAL</t>
  </si>
  <si>
    <t>HLT16-034-NAVY</t>
  </si>
  <si>
    <t>01</t>
  </si>
  <si>
    <t>13</t>
  </si>
  <si>
    <t>上衣袋布预计单耗</t>
  </si>
  <si>
    <t>上衣袋布预计成本</t>
  </si>
  <si>
    <t>上衣袋布预计用量</t>
  </si>
  <si>
    <t>上衣袋布库存</t>
  </si>
  <si>
    <t>上衣袋布订量</t>
  </si>
  <si>
    <t>上衣袋布实际到货量</t>
  </si>
  <si>
    <t>上衣袋布实际到货金额</t>
  </si>
  <si>
    <t>上衣袋布剩余数量</t>
  </si>
  <si>
    <t>上衣袋布平均单耗</t>
  </si>
  <si>
    <t>上衣袋布结算成本</t>
  </si>
  <si>
    <t>领底呢</t>
  </si>
  <si>
    <t>领底呢预计单耗</t>
  </si>
  <si>
    <t>领底呢预计成本</t>
  </si>
  <si>
    <t>领底呢预计用量</t>
  </si>
  <si>
    <t>领底呢库存</t>
  </si>
  <si>
    <t>领底呢订量</t>
  </si>
  <si>
    <t>领底呢实际到货量</t>
  </si>
  <si>
    <t>领底呢实际到货金额</t>
  </si>
  <si>
    <t>领底呢剩余数量</t>
  </si>
  <si>
    <t>领底呢平均单耗</t>
  </si>
  <si>
    <t>领底呢结算成本</t>
  </si>
  <si>
    <t>金属包边扣</t>
  </si>
  <si>
    <t>金属包边扣预计单耗</t>
  </si>
  <si>
    <t>金属包边扣预计成本</t>
  </si>
  <si>
    <t>金属包边扣预计用量</t>
  </si>
  <si>
    <t>金属包边扣库存</t>
  </si>
  <si>
    <t>金属包边扣订量</t>
  </si>
  <si>
    <t>金属包边扣实际到货量</t>
  </si>
  <si>
    <t>金属包边扣实际到货金额</t>
  </si>
  <si>
    <t>金属包边扣剩余数量</t>
  </si>
  <si>
    <t>金属包边扣平均单耗</t>
  </si>
  <si>
    <t>金属包边扣结算成本</t>
  </si>
  <si>
    <t>有纺衬</t>
  </si>
  <si>
    <t>有纺衬预计单耗</t>
  </si>
  <si>
    <t>有纺衬预计成本</t>
  </si>
  <si>
    <t>有纺衬预计用量</t>
  </si>
  <si>
    <t>有纺衬库存</t>
  </si>
  <si>
    <t>有纺衬订量</t>
  </si>
  <si>
    <t>有纺衬实际到货量</t>
  </si>
  <si>
    <t>有纺衬实际到货金额</t>
  </si>
  <si>
    <t>有纺衬剩余数量</t>
  </si>
  <si>
    <t>有纺衬平均单耗</t>
  </si>
  <si>
    <t>有纺衬结算成本</t>
  </si>
  <si>
    <t>无纺衬</t>
  </si>
  <si>
    <t>无纺衬预计单耗</t>
  </si>
  <si>
    <t>无纺衬预计成本</t>
  </si>
  <si>
    <t>无纺衬预计用量</t>
  </si>
  <si>
    <t>无纺衬库存</t>
  </si>
  <si>
    <t>无纺衬订量</t>
  </si>
  <si>
    <t>无纺衬实际到货量</t>
  </si>
  <si>
    <t>无纺衬实际到货金额</t>
  </si>
  <si>
    <t>无纺衬剩余数量</t>
  </si>
  <si>
    <t>无纺衬平均单耗</t>
  </si>
  <si>
    <t>无纺衬结算成本</t>
  </si>
  <si>
    <t>裤膝稠</t>
  </si>
  <si>
    <t>裤膝稠预计单耗</t>
  </si>
  <si>
    <t>裤膝稠预计成本</t>
  </si>
  <si>
    <t>裤膝稠预计用量</t>
  </si>
  <si>
    <t>裤膝稠库存</t>
  </si>
  <si>
    <t>裤膝稠订量</t>
  </si>
  <si>
    <t>裤膝稠实际到货量</t>
  </si>
  <si>
    <t>裤膝稠实际到货金额</t>
  </si>
  <si>
    <t>裤膝稠剩余数量</t>
  </si>
  <si>
    <t>裤膝稠平均单耗</t>
  </si>
  <si>
    <t>裤膝稠结算成本</t>
  </si>
  <si>
    <t>裤兜布</t>
  </si>
  <si>
    <t>裤兜布预计单耗</t>
  </si>
  <si>
    <t>裤兜布预计成本</t>
  </si>
  <si>
    <t>裤兜布预计用量</t>
  </si>
  <si>
    <t>裤兜布库存</t>
  </si>
  <si>
    <t>裤兜布订量</t>
  </si>
  <si>
    <t>裤兜布实际到货量</t>
  </si>
  <si>
    <t>裤兜布实际到货金额</t>
  </si>
  <si>
    <t>裤兜布剩余数量</t>
  </si>
  <si>
    <t>裤兜布平均单耗</t>
  </si>
  <si>
    <t>裤兜布结算成本</t>
  </si>
  <si>
    <t>弹力腰松紧带</t>
  </si>
  <si>
    <t>弹力腰松紧带预计单耗</t>
  </si>
  <si>
    <t>弹力腰松紧带预计成本</t>
  </si>
  <si>
    <t>弹力腰松紧带预计用量</t>
  </si>
  <si>
    <t>弹力腰松紧带库存</t>
  </si>
  <si>
    <t>弹力腰松紧带订量</t>
  </si>
  <si>
    <t>弹力腰松紧带实际到货量</t>
  </si>
  <si>
    <t>弹力腰松紧带实际到货金额</t>
  </si>
  <si>
    <t>弹力腰松紧带剩余数量</t>
  </si>
  <si>
    <t>弹力腰松紧带平均单耗</t>
  </si>
  <si>
    <t>弹力腰松紧带结算成本</t>
  </si>
  <si>
    <t>拉链</t>
  </si>
  <si>
    <t>拉链预计单耗</t>
  </si>
  <si>
    <t>拉链预计成本</t>
  </si>
  <si>
    <t>拉链预计用量</t>
  </si>
  <si>
    <t>拉链库存</t>
  </si>
  <si>
    <t>拉链订量</t>
  </si>
  <si>
    <t>拉链实际到货量</t>
  </si>
  <si>
    <t>拉链实际到货金额</t>
  </si>
  <si>
    <t>拉链剩余数量</t>
  </si>
  <si>
    <t>拉链平均单耗</t>
  </si>
  <si>
    <t>拉链结算成本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</si>
</sst>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);[Red]\(0\)"/>
    <numFmt numFmtId="178" formatCode="#,##0.00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2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8" borderId="2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24" applyNumberFormat="0" applyAlignment="0" applyProtection="0">
      <alignment vertical="center"/>
    </xf>
    <xf numFmtId="0" fontId="22" fillId="7" borderId="27" applyNumberFormat="0" applyAlignment="0" applyProtection="0">
      <alignment vertical="center"/>
    </xf>
    <xf numFmtId="0" fontId="21" fillId="25" borderId="2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77" fontId="0" fillId="0" borderId="4" xfId="0" applyNumberFormat="1" applyFill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6" xfId="0" applyNumberFormat="1" applyFill="1" applyBorder="1">
      <alignment vertical="center"/>
    </xf>
    <xf numFmtId="177" fontId="0" fillId="0" borderId="7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177" fontId="0" fillId="0" borderId="9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49" fontId="0" fillId="0" borderId="4" xfId="0" applyNumberFormat="1" applyFill="1" applyBorder="1">
      <alignment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6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11" xfId="0" applyNumberFormat="1" applyFill="1" applyBorder="1">
      <alignment vertical="center"/>
    </xf>
    <xf numFmtId="49" fontId="0" fillId="0" borderId="12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176" fontId="0" fillId="0" borderId="12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0" borderId="5" xfId="0" applyFon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176" fontId="0" fillId="0" borderId="19" xfId="0" applyNumberFormat="1" applyFill="1" applyBorder="1" applyAlignment="1">
      <alignment horizontal="center" vertical="center"/>
    </xf>
    <xf numFmtId="176" fontId="0" fillId="0" borderId="17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21" xfId="0" applyNumberFormat="1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49" fontId="0" fillId="3" borderId="11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3" xfId="0" applyNumberFormat="1" applyFill="1" applyBorder="1">
      <alignment vertical="center"/>
    </xf>
    <xf numFmtId="49" fontId="0" fillId="4" borderId="11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0" fillId="4" borderId="13" xfId="0" applyNumberFormat="1" applyFill="1" applyBorder="1">
      <alignment vertical="center"/>
    </xf>
    <xf numFmtId="49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1" fillId="0" borderId="9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abSelected="1" topLeftCell="A10" workbookViewId="0">
      <selection activeCell="E10" sqref="E10"/>
    </sheetView>
  </sheetViews>
  <sheetFormatPr defaultColWidth="9" defaultRowHeight="13.5"/>
  <cols>
    <col min="1" max="1" width="22" customWidth="1"/>
    <col min="2" max="2" width="18.375" customWidth="1"/>
    <col min="3" max="3" width="24.5" customWidth="1"/>
    <col min="4" max="4" width="16.375" customWidth="1"/>
    <col min="5" max="5" width="11.625" customWidth="1"/>
    <col min="9" max="9" width="12.375" customWidth="1"/>
  </cols>
  <sheetData>
    <row r="1" ht="14.25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>
      <c r="A2" s="4" t="s">
        <v>5</v>
      </c>
      <c r="B2" s="5">
        <v>350</v>
      </c>
      <c r="C2" s="5">
        <v>254</v>
      </c>
      <c r="D2" s="5">
        <v>300</v>
      </c>
      <c r="E2" s="6">
        <f>SUM(B2:D2)</f>
        <v>904</v>
      </c>
      <c r="F2"/>
    </row>
    <row r="3" ht="14.25" spans="1:5">
      <c r="A3" s="7" t="s">
        <v>6</v>
      </c>
      <c r="B3" s="8">
        <v>348</v>
      </c>
      <c r="C3" s="8">
        <v>256</v>
      </c>
      <c r="D3" s="8">
        <v>304</v>
      </c>
      <c r="E3" s="9">
        <f>SUM(B3:D3)</f>
        <v>908</v>
      </c>
    </row>
    <row r="4" ht="14.25" spans="1:5">
      <c r="A4" s="10"/>
      <c r="B4" s="11"/>
      <c r="C4" s="11"/>
      <c r="D4" s="11"/>
      <c r="E4" s="12"/>
    </row>
    <row r="5" spans="1:16">
      <c r="A5" s="13" t="s">
        <v>7</v>
      </c>
      <c r="B5" s="14" t="s">
        <v>1</v>
      </c>
      <c r="C5" s="14" t="s">
        <v>2</v>
      </c>
      <c r="D5" s="14" t="s">
        <v>3</v>
      </c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17" t="s">
        <v>8</v>
      </c>
      <c r="B6" s="18" t="s">
        <v>9</v>
      </c>
      <c r="C6" s="18" t="s">
        <v>10</v>
      </c>
      <c r="D6" s="18" t="s">
        <v>11</v>
      </c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>
      <c r="A7" s="17" t="s">
        <v>12</v>
      </c>
      <c r="B7" s="20">
        <v>21.7</v>
      </c>
      <c r="C7" s="20">
        <v>21.7</v>
      </c>
      <c r="D7" s="20">
        <v>21.7</v>
      </c>
      <c r="E7" s="2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>
      <c r="A8" s="17" t="s">
        <v>13</v>
      </c>
      <c r="B8" s="20">
        <v>3.35</v>
      </c>
      <c r="C8" s="20">
        <v>3.35</v>
      </c>
      <c r="D8" s="20">
        <v>3.35</v>
      </c>
      <c r="E8" s="2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17" t="s">
        <v>14</v>
      </c>
      <c r="B9" s="20">
        <f>B7*B8</f>
        <v>72.695</v>
      </c>
      <c r="C9" s="20">
        <f>C7*C8</f>
        <v>72.695</v>
      </c>
      <c r="D9" s="20">
        <f>D7*D8</f>
        <v>72.695</v>
      </c>
      <c r="E9" s="22">
        <f>SUM(B9:D9)/3</f>
        <v>72.695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>
      <c r="A10" s="17" t="s">
        <v>15</v>
      </c>
      <c r="B10" s="20">
        <f>B2*B8</f>
        <v>1172.5</v>
      </c>
      <c r="C10" s="20">
        <f>C2*C8</f>
        <v>850.9</v>
      </c>
      <c r="D10" s="20">
        <f>D2*D8</f>
        <v>1005</v>
      </c>
      <c r="E10" s="22">
        <f t="shared" ref="E10:E15" si="0">SUM(B10:D10)</f>
        <v>3028.4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>
      <c r="A11" s="17" t="s">
        <v>16</v>
      </c>
      <c r="B11" s="20">
        <v>30</v>
      </c>
      <c r="C11" s="20">
        <v>20</v>
      </c>
      <c r="D11" s="20">
        <v>40</v>
      </c>
      <c r="E11" s="22">
        <f t="shared" si="0"/>
        <v>90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>
      <c r="A12" s="17" t="s">
        <v>17</v>
      </c>
      <c r="B12" s="20">
        <f>B10-B11</f>
        <v>1142.5</v>
      </c>
      <c r="C12" s="20">
        <f t="shared" ref="C12:D12" si="1">C10-C11</f>
        <v>830.9</v>
      </c>
      <c r="D12" s="20">
        <f t="shared" si="1"/>
        <v>965</v>
      </c>
      <c r="E12" s="22">
        <f t="shared" si="0"/>
        <v>2938.4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>
      <c r="A13" s="17" t="s">
        <v>18</v>
      </c>
      <c r="B13" s="20">
        <v>645</v>
      </c>
      <c r="C13" s="20">
        <v>1000</v>
      </c>
      <c r="D13" s="20">
        <v>1290</v>
      </c>
      <c r="E13" s="22">
        <f t="shared" si="0"/>
        <v>2935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>
      <c r="A14" s="17" t="s">
        <v>19</v>
      </c>
      <c r="B14" s="20">
        <f>B13*B7</f>
        <v>13996.5</v>
      </c>
      <c r="C14" s="20">
        <f t="shared" ref="C14:D14" si="2">C13*C7</f>
        <v>21700</v>
      </c>
      <c r="D14" s="20">
        <f t="shared" si="2"/>
        <v>27993</v>
      </c>
      <c r="E14" s="22">
        <f t="shared" si="0"/>
        <v>63689.5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>
      <c r="A15" s="17" t="s">
        <v>20</v>
      </c>
      <c r="B15" s="20">
        <v>25</v>
      </c>
      <c r="C15" s="20">
        <v>15</v>
      </c>
      <c r="D15" s="20">
        <v>20</v>
      </c>
      <c r="E15" s="22">
        <f t="shared" si="0"/>
        <v>60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>
      <c r="A16" s="17" t="s">
        <v>21</v>
      </c>
      <c r="B16" s="20">
        <f>(B13+B11-B15)/B3</f>
        <v>1.86781609195402</v>
      </c>
      <c r="C16" s="20">
        <f t="shared" ref="C16:E16" si="3">(C13+C11-C15)/C3</f>
        <v>3.92578125</v>
      </c>
      <c r="D16" s="20">
        <f t="shared" si="3"/>
        <v>4.30921052631579</v>
      </c>
      <c r="E16" s="20">
        <f t="shared" si="3"/>
        <v>3.26541850220264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ht="14.25" spans="1:16">
      <c r="A17" s="23" t="s">
        <v>22</v>
      </c>
      <c r="B17" s="24"/>
      <c r="C17" s="24"/>
      <c r="D17" s="24"/>
      <c r="E17" s="25">
        <f>E14/E3</f>
        <v>70.1426211453744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ht="14.25" spans="1:16">
      <c r="A18" s="16"/>
      <c r="B18" s="26"/>
      <c r="C18" s="26"/>
      <c r="D18" s="2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27" t="s">
        <v>23</v>
      </c>
      <c r="B19" s="28" t="s">
        <v>24</v>
      </c>
      <c r="C19" s="28" t="s">
        <v>24</v>
      </c>
      <c r="D19" s="28" t="s">
        <v>24</v>
      </c>
      <c r="E19" s="29" t="s">
        <v>25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30" t="s">
        <v>8</v>
      </c>
      <c r="B20" s="31" t="s">
        <v>26</v>
      </c>
      <c r="C20" s="31" t="s">
        <v>27</v>
      </c>
      <c r="D20" s="31" t="s">
        <v>28</v>
      </c>
      <c r="E20" s="29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30" t="s">
        <v>12</v>
      </c>
      <c r="B21" s="32">
        <v>5.8</v>
      </c>
      <c r="C21" s="32">
        <v>5.8</v>
      </c>
      <c r="D21" s="32">
        <v>5.8</v>
      </c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30" t="s">
        <v>29</v>
      </c>
      <c r="B22" s="33">
        <v>0.8</v>
      </c>
      <c r="C22" s="33">
        <v>0.8</v>
      </c>
      <c r="D22" s="33">
        <v>0.8</v>
      </c>
      <c r="E22" s="3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30" t="s">
        <v>30</v>
      </c>
      <c r="B23" s="35">
        <f>B21*B22</f>
        <v>4.64</v>
      </c>
      <c r="C23" s="35">
        <f t="shared" ref="C23:D23" si="4">C21*C22</f>
        <v>4.64</v>
      </c>
      <c r="D23" s="35">
        <f t="shared" si="4"/>
        <v>4.64</v>
      </c>
      <c r="E23" s="34">
        <f>SUM(B23:D23)/3</f>
        <v>4.64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30" t="s">
        <v>31</v>
      </c>
      <c r="B24" s="35">
        <f>B2*B22</f>
        <v>280</v>
      </c>
      <c r="C24" s="35">
        <f>C2*C22</f>
        <v>203.2</v>
      </c>
      <c r="D24" s="35">
        <f>D2*D22</f>
        <v>240</v>
      </c>
      <c r="E24" s="34">
        <f t="shared" ref="E24:E29" si="5">SUM(B24:D24)</f>
        <v>723.2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17" t="s">
        <v>32</v>
      </c>
      <c r="B25" s="20">
        <v>30</v>
      </c>
      <c r="C25" s="20">
        <v>20</v>
      </c>
      <c r="D25" s="20">
        <v>40</v>
      </c>
      <c r="E25" s="22">
        <f t="shared" si="5"/>
        <v>90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7" t="s">
        <v>33</v>
      </c>
      <c r="B26" s="20">
        <f>B24-B25</f>
        <v>250</v>
      </c>
      <c r="C26" s="20">
        <f t="shared" ref="C26:D26" si="6">C24-C25</f>
        <v>183.2</v>
      </c>
      <c r="D26" s="20">
        <f t="shared" si="6"/>
        <v>200</v>
      </c>
      <c r="E26" s="22">
        <f t="shared" si="5"/>
        <v>633.2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7" t="s">
        <v>34</v>
      </c>
      <c r="B27" s="20">
        <v>150</v>
      </c>
      <c r="C27" s="20">
        <v>240</v>
      </c>
      <c r="D27" s="20">
        <v>300</v>
      </c>
      <c r="E27" s="22">
        <f t="shared" si="5"/>
        <v>690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7" t="s">
        <v>35</v>
      </c>
      <c r="B28" s="20">
        <f>B27*B21</f>
        <v>870</v>
      </c>
      <c r="C28" s="20">
        <f t="shared" ref="C28:D28" si="7">C27*C21</f>
        <v>1392</v>
      </c>
      <c r="D28" s="20">
        <f t="shared" si="7"/>
        <v>1740</v>
      </c>
      <c r="E28" s="22">
        <f t="shared" si="5"/>
        <v>4002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7" t="s">
        <v>36</v>
      </c>
      <c r="B29" s="20">
        <v>25</v>
      </c>
      <c r="C29" s="20">
        <v>15</v>
      </c>
      <c r="D29" s="20">
        <v>20</v>
      </c>
      <c r="E29" s="22">
        <f t="shared" si="5"/>
        <v>60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30" t="s">
        <v>37</v>
      </c>
      <c r="B30" s="35">
        <f>(B27+B25-B29)/B3</f>
        <v>0.445402298850575</v>
      </c>
      <c r="C30" s="35">
        <f t="shared" ref="C30:E30" si="8">(C27+C25-C29)/C3</f>
        <v>0.95703125</v>
      </c>
      <c r="D30" s="35">
        <f t="shared" si="8"/>
        <v>1.05263157894737</v>
      </c>
      <c r="E30" s="35">
        <f t="shared" si="8"/>
        <v>0.79295154185022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ht="14.25" spans="1:16">
      <c r="A31" s="23" t="s">
        <v>38</v>
      </c>
      <c r="B31" s="24"/>
      <c r="C31" s="24"/>
      <c r="D31" s="24"/>
      <c r="E31" s="25">
        <f>E28/E3</f>
        <v>4.40748898678414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6"/>
      <c r="B32" s="26"/>
      <c r="C32" s="26"/>
      <c r="D32" s="2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ht="14.25" spans="1:16">
      <c r="A33" s="16"/>
      <c r="B33" s="26"/>
      <c r="C33" s="26"/>
      <c r="D33" s="2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27" t="s">
        <v>39</v>
      </c>
      <c r="B34" s="36" t="s">
        <v>24</v>
      </c>
      <c r="C34" s="37"/>
      <c r="D34" s="38"/>
      <c r="E34" s="39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30" t="s">
        <v>40</v>
      </c>
      <c r="B35" s="40" t="s">
        <v>41</v>
      </c>
      <c r="C35" s="41"/>
      <c r="D35" s="42"/>
      <c r="E35" s="29" t="s">
        <v>25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30" t="s">
        <v>12</v>
      </c>
      <c r="B36" s="43">
        <v>5.8</v>
      </c>
      <c r="C36" s="44"/>
      <c r="D36" s="45"/>
      <c r="E36" s="29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30" t="s">
        <v>42</v>
      </c>
      <c r="B37" s="46">
        <v>0.12</v>
      </c>
      <c r="C37" s="47"/>
      <c r="D37" s="48"/>
      <c r="E37" s="3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30" t="s">
        <v>43</v>
      </c>
      <c r="B38" s="46">
        <f>B36*B37</f>
        <v>0.696</v>
      </c>
      <c r="C38" s="47"/>
      <c r="D38" s="48"/>
      <c r="E38" s="34">
        <f>SUM(B38:D38)/3</f>
        <v>0.232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30" t="s">
        <v>44</v>
      </c>
      <c r="B39" s="46">
        <f>B37*B2</f>
        <v>42</v>
      </c>
      <c r="C39" s="47"/>
      <c r="D39" s="48"/>
      <c r="E39" s="34">
        <f t="shared" ref="E39:E44" si="9">SUM(B39:D39)</f>
        <v>42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5">
      <c r="A40" s="17" t="s">
        <v>45</v>
      </c>
      <c r="B40" s="49">
        <v>4</v>
      </c>
      <c r="C40" s="50"/>
      <c r="D40" s="51"/>
      <c r="E40" s="22">
        <f t="shared" si="9"/>
        <v>4</v>
      </c>
    </row>
    <row r="41" spans="1:5">
      <c r="A41" s="17" t="s">
        <v>46</v>
      </c>
      <c r="B41" s="49">
        <f>B39-B40</f>
        <v>38</v>
      </c>
      <c r="C41" s="50"/>
      <c r="D41" s="51"/>
      <c r="E41" s="22">
        <f t="shared" si="9"/>
        <v>38</v>
      </c>
    </row>
    <row r="42" spans="1:5">
      <c r="A42" s="17" t="s">
        <v>47</v>
      </c>
      <c r="B42" s="49">
        <v>28</v>
      </c>
      <c r="C42" s="50"/>
      <c r="D42" s="51"/>
      <c r="E42" s="22">
        <f t="shared" si="9"/>
        <v>28</v>
      </c>
    </row>
    <row r="43" spans="1:5">
      <c r="A43" s="17" t="s">
        <v>48</v>
      </c>
      <c r="B43" s="49">
        <f>B42*B36</f>
        <v>162.4</v>
      </c>
      <c r="C43" s="50"/>
      <c r="D43" s="51"/>
      <c r="E43" s="22">
        <f t="shared" si="9"/>
        <v>162.4</v>
      </c>
    </row>
    <row r="44" spans="1:5">
      <c r="A44" s="17" t="s">
        <v>49</v>
      </c>
      <c r="B44" s="49">
        <v>6</v>
      </c>
      <c r="C44" s="50"/>
      <c r="D44" s="51"/>
      <c r="E44" s="22">
        <f t="shared" si="9"/>
        <v>6</v>
      </c>
    </row>
    <row r="45" spans="1:7">
      <c r="A45" s="30" t="s">
        <v>50</v>
      </c>
      <c r="B45" s="46">
        <f>(B42+B40-B44)/B3</f>
        <v>0.0747126436781609</v>
      </c>
      <c r="C45" s="47"/>
      <c r="D45" s="48"/>
      <c r="E45" s="52">
        <f>(E42+E40-E44)/E3</f>
        <v>0.0286343612334802</v>
      </c>
      <c r="F45" s="53"/>
      <c r="G45" s="54"/>
    </row>
    <row r="46" ht="14.25" spans="1:5">
      <c r="A46" s="23" t="s">
        <v>51</v>
      </c>
      <c r="B46" s="55"/>
      <c r="C46" s="56"/>
      <c r="D46" s="57"/>
      <c r="E46" s="25">
        <f>E43/E2</f>
        <v>0.179646017699115</v>
      </c>
    </row>
    <row r="48" ht="14.25"/>
    <row r="49" spans="1:5">
      <c r="A49" s="27" t="s">
        <v>52</v>
      </c>
      <c r="B49" s="28" t="s">
        <v>53</v>
      </c>
      <c r="C49" s="28" t="s">
        <v>54</v>
      </c>
      <c r="D49" s="28" t="s">
        <v>55</v>
      </c>
      <c r="E49" s="39"/>
    </row>
    <row r="50" spans="1:5">
      <c r="A50" s="30" t="s">
        <v>40</v>
      </c>
      <c r="B50" s="31" t="s">
        <v>56</v>
      </c>
      <c r="C50" s="31" t="s">
        <v>56</v>
      </c>
      <c r="D50" s="31" t="s">
        <v>57</v>
      </c>
      <c r="E50" s="29" t="s">
        <v>25</v>
      </c>
    </row>
    <row r="51" spans="1:5">
      <c r="A51" s="30" t="s">
        <v>12</v>
      </c>
      <c r="B51" s="32">
        <v>5.6</v>
      </c>
      <c r="C51" s="32">
        <v>5.6</v>
      </c>
      <c r="D51" s="32">
        <v>5.6</v>
      </c>
      <c r="E51" s="29"/>
    </row>
    <row r="52" spans="1:5">
      <c r="A52" s="30" t="s">
        <v>58</v>
      </c>
      <c r="B52" s="33">
        <v>0.31</v>
      </c>
      <c r="C52" s="33">
        <v>0.31</v>
      </c>
      <c r="D52" s="33">
        <v>0.31</v>
      </c>
      <c r="E52" s="34"/>
    </row>
    <row r="53" spans="1:5">
      <c r="A53" s="30" t="s">
        <v>59</v>
      </c>
      <c r="B53" s="35">
        <f>B51*B52</f>
        <v>1.736</v>
      </c>
      <c r="C53" s="35">
        <f t="shared" ref="C53" si="10">C51*C52</f>
        <v>1.736</v>
      </c>
      <c r="D53" s="35">
        <f t="shared" ref="D53" si="11">D51*D52</f>
        <v>1.736</v>
      </c>
      <c r="E53" s="34">
        <f>SUM(B53:D53)/3</f>
        <v>1.736</v>
      </c>
    </row>
    <row r="54" spans="1:5">
      <c r="A54" s="30" t="s">
        <v>60</v>
      </c>
      <c r="B54" s="35">
        <f>B52*B2</f>
        <v>108.5</v>
      </c>
      <c r="C54" s="35">
        <f>C52*C2</f>
        <v>78.74</v>
      </c>
      <c r="D54" s="35">
        <f>D52*D2</f>
        <v>93</v>
      </c>
      <c r="E54" s="34">
        <f t="shared" ref="E54:E59" si="12">SUM(B54:D54)</f>
        <v>280.24</v>
      </c>
    </row>
    <row r="55" spans="1:5">
      <c r="A55" s="58" t="s">
        <v>61</v>
      </c>
      <c r="B55" s="59">
        <v>30</v>
      </c>
      <c r="C55" s="59">
        <v>20</v>
      </c>
      <c r="D55" s="59">
        <v>40</v>
      </c>
      <c r="E55" s="60">
        <f t="shared" si="12"/>
        <v>90</v>
      </c>
    </row>
    <row r="56" spans="1:5">
      <c r="A56" s="30" t="s">
        <v>62</v>
      </c>
      <c r="B56" s="35">
        <f>B54-B55</f>
        <v>78.5</v>
      </c>
      <c r="C56" s="35">
        <f t="shared" ref="C56:D56" si="13">C54-C55</f>
        <v>58.74</v>
      </c>
      <c r="D56" s="35">
        <f t="shared" si="13"/>
        <v>53</v>
      </c>
      <c r="E56" s="34">
        <f t="shared" si="12"/>
        <v>190.24</v>
      </c>
    </row>
    <row r="57" spans="1:5">
      <c r="A57" s="61" t="s">
        <v>63</v>
      </c>
      <c r="B57" s="62">
        <v>35</v>
      </c>
      <c r="C57" s="62">
        <v>75</v>
      </c>
      <c r="D57" s="62">
        <v>85</v>
      </c>
      <c r="E57" s="63">
        <f t="shared" si="12"/>
        <v>195</v>
      </c>
    </row>
    <row r="58" spans="1:5">
      <c r="A58" s="30" t="s">
        <v>64</v>
      </c>
      <c r="B58" s="35">
        <f>B57*B51</f>
        <v>196</v>
      </c>
      <c r="C58" s="35">
        <f t="shared" ref="C58" si="14">C57*C51</f>
        <v>420</v>
      </c>
      <c r="D58" s="35">
        <f t="shared" ref="D58" si="15">D57*D51</f>
        <v>476</v>
      </c>
      <c r="E58" s="34">
        <f t="shared" si="12"/>
        <v>1092</v>
      </c>
    </row>
    <row r="59" spans="1:5">
      <c r="A59" s="61" t="s">
        <v>65</v>
      </c>
      <c r="B59" s="62">
        <v>8</v>
      </c>
      <c r="C59" s="62">
        <v>16</v>
      </c>
      <c r="D59" s="62">
        <v>7</v>
      </c>
      <c r="E59" s="63">
        <f t="shared" si="12"/>
        <v>31</v>
      </c>
    </row>
    <row r="60" spans="1:5">
      <c r="A60" s="30" t="s">
        <v>66</v>
      </c>
      <c r="B60" s="35" t="e">
        <f>(B57+B55-B59)/#REF!</f>
        <v>#REF!</v>
      </c>
      <c r="C60" s="35" t="e">
        <f>(C57+C55-C59)/#REF!</f>
        <v>#REF!</v>
      </c>
      <c r="D60" s="35" t="e">
        <f>(D57+D55-D59)/#REF!</f>
        <v>#REF!</v>
      </c>
      <c r="E60" s="34" t="e">
        <f>(E57+E55-E59)/#REF!</f>
        <v>#REF!</v>
      </c>
    </row>
    <row r="61" ht="14.25" spans="1:5">
      <c r="A61" s="64" t="s">
        <v>67</v>
      </c>
      <c r="B61" s="65"/>
      <c r="C61" s="65"/>
      <c r="D61" s="65"/>
      <c r="E61" s="66" t="e">
        <f>E58/#REF!</f>
        <v>#REF!</v>
      </c>
    </row>
    <row r="63" ht="14.25"/>
    <row r="64" spans="1:5">
      <c r="A64" s="27" t="s">
        <v>68</v>
      </c>
      <c r="B64" s="28" t="s">
        <v>53</v>
      </c>
      <c r="C64" s="28" t="s">
        <v>54</v>
      </c>
      <c r="D64" s="28" t="s">
        <v>55</v>
      </c>
      <c r="E64" s="39"/>
    </row>
    <row r="65" spans="1:5">
      <c r="A65" s="30" t="s">
        <v>40</v>
      </c>
      <c r="B65" s="31" t="s">
        <v>56</v>
      </c>
      <c r="C65" s="31" t="s">
        <v>56</v>
      </c>
      <c r="D65" s="31" t="s">
        <v>57</v>
      </c>
      <c r="E65" s="29" t="s">
        <v>25</v>
      </c>
    </row>
    <row r="66" spans="1:5">
      <c r="A66" s="30" t="s">
        <v>12</v>
      </c>
      <c r="B66" s="32">
        <v>5.6</v>
      </c>
      <c r="C66" s="32">
        <v>5.6</v>
      </c>
      <c r="D66" s="32">
        <v>5.6</v>
      </c>
      <c r="E66" s="29"/>
    </row>
    <row r="67" spans="1:5">
      <c r="A67" s="30" t="s">
        <v>69</v>
      </c>
      <c r="B67" s="33">
        <v>0.31</v>
      </c>
      <c r="C67" s="33">
        <v>0.31</v>
      </c>
      <c r="D67" s="33">
        <v>0.31</v>
      </c>
      <c r="E67" s="34"/>
    </row>
    <row r="68" spans="1:5">
      <c r="A68" s="30" t="s">
        <v>70</v>
      </c>
      <c r="B68" s="35">
        <f>B66*B67</f>
        <v>1.736</v>
      </c>
      <c r="C68" s="35">
        <f t="shared" ref="C68:D68" si="16">C66*C67</f>
        <v>1.736</v>
      </c>
      <c r="D68" s="35">
        <f t="shared" si="16"/>
        <v>1.736</v>
      </c>
      <c r="E68" s="34">
        <f>SUM(B68:D68)/3</f>
        <v>1.736</v>
      </c>
    </row>
    <row r="69" spans="1:5">
      <c r="A69" s="30" t="s">
        <v>71</v>
      </c>
      <c r="B69" s="35">
        <f>B67*B17</f>
        <v>0</v>
      </c>
      <c r="C69" s="35">
        <f t="shared" ref="C69:D69" si="17">C67*C17</f>
        <v>0</v>
      </c>
      <c r="D69" s="35">
        <f t="shared" si="17"/>
        <v>0</v>
      </c>
      <c r="E69" s="34">
        <f t="shared" ref="E69:E74" si="18">SUM(B69:D69)</f>
        <v>0</v>
      </c>
    </row>
    <row r="70" spans="1:5">
      <c r="A70" s="58" t="s">
        <v>72</v>
      </c>
      <c r="B70" s="59">
        <v>30</v>
      </c>
      <c r="C70" s="59">
        <v>20</v>
      </c>
      <c r="D70" s="59">
        <v>40</v>
      </c>
      <c r="E70" s="60">
        <f t="shared" si="18"/>
        <v>90</v>
      </c>
    </row>
    <row r="71" spans="1:5">
      <c r="A71" s="30" t="s">
        <v>73</v>
      </c>
      <c r="B71" s="35">
        <f>B69-B70</f>
        <v>-30</v>
      </c>
      <c r="C71" s="35">
        <f t="shared" ref="C71:D71" si="19">C69-C70</f>
        <v>-20</v>
      </c>
      <c r="D71" s="35">
        <f t="shared" si="19"/>
        <v>-40</v>
      </c>
      <c r="E71" s="34">
        <f t="shared" si="18"/>
        <v>-90</v>
      </c>
    </row>
    <row r="72" spans="1:5">
      <c r="A72" s="61" t="s">
        <v>74</v>
      </c>
      <c r="B72" s="62">
        <v>35</v>
      </c>
      <c r="C72" s="62">
        <v>75</v>
      </c>
      <c r="D72" s="62">
        <v>85</v>
      </c>
      <c r="E72" s="63">
        <f t="shared" si="18"/>
        <v>195</v>
      </c>
    </row>
    <row r="73" spans="1:5">
      <c r="A73" s="30" t="s">
        <v>75</v>
      </c>
      <c r="B73" s="35">
        <f>B72*B66</f>
        <v>196</v>
      </c>
      <c r="C73" s="35">
        <f t="shared" ref="C73:D73" si="20">C72*C66</f>
        <v>420</v>
      </c>
      <c r="D73" s="35">
        <f t="shared" si="20"/>
        <v>476</v>
      </c>
      <c r="E73" s="34">
        <f t="shared" si="18"/>
        <v>1092</v>
      </c>
    </row>
    <row r="74" spans="1:5">
      <c r="A74" s="61" t="s">
        <v>76</v>
      </c>
      <c r="B74" s="62">
        <v>8</v>
      </c>
      <c r="C74" s="62">
        <v>16</v>
      </c>
      <c r="D74" s="62">
        <v>7</v>
      </c>
      <c r="E74" s="63">
        <f t="shared" si="18"/>
        <v>31</v>
      </c>
    </row>
    <row r="75" spans="1:5">
      <c r="A75" s="30" t="s">
        <v>77</v>
      </c>
      <c r="B75" s="35" t="e">
        <f>(B72+B70-B74)/B18</f>
        <v>#DIV/0!</v>
      </c>
      <c r="C75" s="35" t="e">
        <f t="shared" ref="C75:E75" si="21">(C72+C70-C74)/C18</f>
        <v>#DIV/0!</v>
      </c>
      <c r="D75" s="35" t="e">
        <f t="shared" si="21"/>
        <v>#DIV/0!</v>
      </c>
      <c r="E75" s="34" t="e">
        <f t="shared" si="21"/>
        <v>#DIV/0!</v>
      </c>
    </row>
    <row r="76" ht="14.25" spans="1:5">
      <c r="A76" s="64" t="s">
        <v>78</v>
      </c>
      <c r="B76" s="65"/>
      <c r="C76" s="65"/>
      <c r="D76" s="65"/>
      <c r="E76" s="66" t="e">
        <f>E73/E18</f>
        <v>#DIV/0!</v>
      </c>
    </row>
    <row r="78" ht="14.25"/>
    <row r="79" spans="1:5">
      <c r="A79" s="27" t="s">
        <v>79</v>
      </c>
      <c r="B79" s="28" t="s">
        <v>53</v>
      </c>
      <c r="C79" s="28" t="s">
        <v>54</v>
      </c>
      <c r="D79" s="28" t="s">
        <v>55</v>
      </c>
      <c r="E79" s="39"/>
    </row>
    <row r="80" spans="1:5">
      <c r="A80" s="30" t="s">
        <v>40</v>
      </c>
      <c r="B80" s="31" t="s">
        <v>56</v>
      </c>
      <c r="C80" s="31" t="s">
        <v>56</v>
      </c>
      <c r="D80" s="31" t="s">
        <v>57</v>
      </c>
      <c r="E80" s="29" t="s">
        <v>25</v>
      </c>
    </row>
    <row r="81" spans="1:5">
      <c r="A81" s="30" t="s">
        <v>12</v>
      </c>
      <c r="B81" s="32">
        <v>5.6</v>
      </c>
      <c r="C81" s="32">
        <v>5.6</v>
      </c>
      <c r="D81" s="32">
        <v>5.6</v>
      </c>
      <c r="E81" s="29"/>
    </row>
    <row r="82" spans="1:5">
      <c r="A82" s="30" t="s">
        <v>80</v>
      </c>
      <c r="B82" s="33">
        <v>0.31</v>
      </c>
      <c r="C82" s="33">
        <v>0.31</v>
      </c>
      <c r="D82" s="33">
        <v>0.31</v>
      </c>
      <c r="E82" s="34"/>
    </row>
    <row r="83" spans="1:5">
      <c r="A83" s="30" t="s">
        <v>81</v>
      </c>
      <c r="B83" s="35">
        <f>B81*B82</f>
        <v>1.736</v>
      </c>
      <c r="C83" s="35">
        <f t="shared" ref="C83:D83" si="22">C81*C82</f>
        <v>1.736</v>
      </c>
      <c r="D83" s="35">
        <f t="shared" si="22"/>
        <v>1.736</v>
      </c>
      <c r="E83" s="34">
        <f>SUM(B83:D83)/3</f>
        <v>1.736</v>
      </c>
    </row>
    <row r="84" spans="1:5">
      <c r="A84" s="30" t="s">
        <v>82</v>
      </c>
      <c r="B84" s="35">
        <f>B82*B32</f>
        <v>0</v>
      </c>
      <c r="C84" s="35">
        <f t="shared" ref="C84:D84" si="23">C82*C32</f>
        <v>0</v>
      </c>
      <c r="D84" s="35">
        <f t="shared" si="23"/>
        <v>0</v>
      </c>
      <c r="E84" s="34">
        <f t="shared" ref="E84:E89" si="24">SUM(B84:D84)</f>
        <v>0</v>
      </c>
    </row>
    <row r="85" spans="1:5">
      <c r="A85" s="58" t="s">
        <v>83</v>
      </c>
      <c r="B85" s="59">
        <v>30</v>
      </c>
      <c r="C85" s="59">
        <v>20</v>
      </c>
      <c r="D85" s="59">
        <v>40</v>
      </c>
      <c r="E85" s="60">
        <f t="shared" si="24"/>
        <v>90</v>
      </c>
    </row>
    <row r="86" spans="1:5">
      <c r="A86" s="30" t="s">
        <v>84</v>
      </c>
      <c r="B86" s="35">
        <f>B84-B85</f>
        <v>-30</v>
      </c>
      <c r="C86" s="35">
        <f t="shared" ref="C86:D86" si="25">C84-C85</f>
        <v>-20</v>
      </c>
      <c r="D86" s="35">
        <f t="shared" si="25"/>
        <v>-40</v>
      </c>
      <c r="E86" s="34">
        <f t="shared" si="24"/>
        <v>-90</v>
      </c>
    </row>
    <row r="87" spans="1:5">
      <c r="A87" s="61" t="s">
        <v>85</v>
      </c>
      <c r="B87" s="62">
        <v>35</v>
      </c>
      <c r="C87" s="62">
        <v>75</v>
      </c>
      <c r="D87" s="62">
        <v>85</v>
      </c>
      <c r="E87" s="63">
        <f t="shared" si="24"/>
        <v>195</v>
      </c>
    </row>
    <row r="88" spans="1:5">
      <c r="A88" s="30" t="s">
        <v>86</v>
      </c>
      <c r="B88" s="35">
        <f>B87*B81</f>
        <v>196</v>
      </c>
      <c r="C88" s="35">
        <f t="shared" ref="C88:D88" si="26">C87*C81</f>
        <v>420</v>
      </c>
      <c r="D88" s="35">
        <f t="shared" si="26"/>
        <v>476</v>
      </c>
      <c r="E88" s="34">
        <f t="shared" si="24"/>
        <v>1092</v>
      </c>
    </row>
    <row r="89" spans="1:5">
      <c r="A89" s="61" t="s">
        <v>87</v>
      </c>
      <c r="B89" s="62">
        <v>8</v>
      </c>
      <c r="C89" s="62">
        <v>16</v>
      </c>
      <c r="D89" s="62">
        <v>7</v>
      </c>
      <c r="E89" s="63">
        <f t="shared" si="24"/>
        <v>31</v>
      </c>
    </row>
    <row r="90" spans="1:5">
      <c r="A90" s="30" t="s">
        <v>88</v>
      </c>
      <c r="B90" s="35" t="e">
        <f>(B87+B85-B89)/B33</f>
        <v>#DIV/0!</v>
      </c>
      <c r="C90" s="35" t="e">
        <f t="shared" ref="C90:E90" si="27">(C87+C85-C89)/C33</f>
        <v>#DIV/0!</v>
      </c>
      <c r="D90" s="35" t="e">
        <f t="shared" si="27"/>
        <v>#DIV/0!</v>
      </c>
      <c r="E90" s="34" t="e">
        <f t="shared" si="27"/>
        <v>#DIV/0!</v>
      </c>
    </row>
    <row r="91" ht="14.25" spans="1:5">
      <c r="A91" s="64" t="s">
        <v>89</v>
      </c>
      <c r="B91" s="65"/>
      <c r="C91" s="65"/>
      <c r="D91" s="65"/>
      <c r="E91" s="66" t="e">
        <f>E88/E33</f>
        <v>#DIV/0!</v>
      </c>
    </row>
    <row r="93" ht="14.25"/>
    <row r="94" spans="1:5">
      <c r="A94" s="27" t="s">
        <v>90</v>
      </c>
      <c r="B94" s="28" t="s">
        <v>53</v>
      </c>
      <c r="C94" s="28" t="s">
        <v>54</v>
      </c>
      <c r="D94" s="28" t="s">
        <v>55</v>
      </c>
      <c r="E94" s="39"/>
    </row>
    <row r="95" spans="1:5">
      <c r="A95" s="30" t="s">
        <v>40</v>
      </c>
      <c r="B95" s="31" t="s">
        <v>56</v>
      </c>
      <c r="C95" s="31" t="s">
        <v>56</v>
      </c>
      <c r="D95" s="31" t="s">
        <v>57</v>
      </c>
      <c r="E95" s="29" t="s">
        <v>25</v>
      </c>
    </row>
    <row r="96" spans="1:5">
      <c r="A96" s="30" t="s">
        <v>12</v>
      </c>
      <c r="B96" s="32">
        <v>5.6</v>
      </c>
      <c r="C96" s="32">
        <v>5.6</v>
      </c>
      <c r="D96" s="32">
        <v>5.6</v>
      </c>
      <c r="E96" s="29"/>
    </row>
    <row r="97" spans="1:5">
      <c r="A97" s="30" t="s">
        <v>91</v>
      </c>
      <c r="B97" s="33">
        <v>0.31</v>
      </c>
      <c r="C97" s="33">
        <v>0.31</v>
      </c>
      <c r="D97" s="33">
        <v>0.31</v>
      </c>
      <c r="E97" s="34"/>
    </row>
    <row r="98" spans="1:5">
      <c r="A98" s="30" t="s">
        <v>92</v>
      </c>
      <c r="B98" s="35">
        <f>B96*B97</f>
        <v>1.736</v>
      </c>
      <c r="C98" s="35">
        <f t="shared" ref="C98:D98" si="28">C96*C97</f>
        <v>1.736</v>
      </c>
      <c r="D98" s="35">
        <f t="shared" si="28"/>
        <v>1.736</v>
      </c>
      <c r="E98" s="34">
        <f>SUM(B98:D98)/3</f>
        <v>1.736</v>
      </c>
    </row>
    <row r="99" spans="1:5">
      <c r="A99" s="30" t="s">
        <v>93</v>
      </c>
      <c r="B99" s="35">
        <f>B97*B47</f>
        <v>0</v>
      </c>
      <c r="C99" s="35">
        <f t="shared" ref="C99:D99" si="29">C97*C47</f>
        <v>0</v>
      </c>
      <c r="D99" s="35">
        <f t="shared" si="29"/>
        <v>0</v>
      </c>
      <c r="E99" s="34">
        <f t="shared" ref="E99:E104" si="30">SUM(B99:D99)</f>
        <v>0</v>
      </c>
    </row>
    <row r="100" spans="1:5">
      <c r="A100" s="58" t="s">
        <v>94</v>
      </c>
      <c r="B100" s="59">
        <v>30</v>
      </c>
      <c r="C100" s="59">
        <v>20</v>
      </c>
      <c r="D100" s="59">
        <v>40</v>
      </c>
      <c r="E100" s="60">
        <f t="shared" si="30"/>
        <v>90</v>
      </c>
    </row>
    <row r="101" spans="1:5">
      <c r="A101" s="30" t="s">
        <v>95</v>
      </c>
      <c r="B101" s="35">
        <f>B99-B100</f>
        <v>-30</v>
      </c>
      <c r="C101" s="35">
        <f t="shared" ref="C101:D101" si="31">C99-C100</f>
        <v>-20</v>
      </c>
      <c r="D101" s="35">
        <f t="shared" si="31"/>
        <v>-40</v>
      </c>
      <c r="E101" s="34">
        <f t="shared" si="30"/>
        <v>-90</v>
      </c>
    </row>
    <row r="102" spans="1:5">
      <c r="A102" s="61" t="s">
        <v>96</v>
      </c>
      <c r="B102" s="62">
        <v>35</v>
      </c>
      <c r="C102" s="62">
        <v>75</v>
      </c>
      <c r="D102" s="62">
        <v>85</v>
      </c>
      <c r="E102" s="63">
        <f t="shared" si="30"/>
        <v>195</v>
      </c>
    </row>
    <row r="103" spans="1:5">
      <c r="A103" s="30" t="s">
        <v>97</v>
      </c>
      <c r="B103" s="35">
        <f>B102*B96</f>
        <v>196</v>
      </c>
      <c r="C103" s="35">
        <f t="shared" ref="C103:D103" si="32">C102*C96</f>
        <v>420</v>
      </c>
      <c r="D103" s="35">
        <f t="shared" si="32"/>
        <v>476</v>
      </c>
      <c r="E103" s="34">
        <f t="shared" si="30"/>
        <v>1092</v>
      </c>
    </row>
    <row r="104" spans="1:5">
      <c r="A104" s="61" t="s">
        <v>98</v>
      </c>
      <c r="B104" s="62">
        <v>8</v>
      </c>
      <c r="C104" s="62">
        <v>16</v>
      </c>
      <c r="D104" s="62">
        <v>7</v>
      </c>
      <c r="E104" s="63">
        <f t="shared" si="30"/>
        <v>31</v>
      </c>
    </row>
    <row r="105" spans="1:5">
      <c r="A105" s="30" t="s">
        <v>99</v>
      </c>
      <c r="B105" s="35" t="e">
        <f>(B102+B100-B104)/B48</f>
        <v>#DIV/0!</v>
      </c>
      <c r="C105" s="35" t="e">
        <f t="shared" ref="C105:E105" si="33">(C102+C100-C104)/C48</f>
        <v>#DIV/0!</v>
      </c>
      <c r="D105" s="35" t="e">
        <f t="shared" si="33"/>
        <v>#DIV/0!</v>
      </c>
      <c r="E105" s="34" t="e">
        <f t="shared" si="33"/>
        <v>#DIV/0!</v>
      </c>
    </row>
    <row r="106" ht="14.25" spans="1:5">
      <c r="A106" s="64" t="s">
        <v>100</v>
      </c>
      <c r="B106" s="65"/>
      <c r="C106" s="65"/>
      <c r="D106" s="65"/>
      <c r="E106" s="66" t="e">
        <f>E103/E48</f>
        <v>#DIV/0!</v>
      </c>
    </row>
    <row r="108" ht="14.25"/>
    <row r="109" spans="1:5">
      <c r="A109" s="27" t="s">
        <v>101</v>
      </c>
      <c r="B109" s="28" t="s">
        <v>53</v>
      </c>
      <c r="C109" s="28" t="s">
        <v>54</v>
      </c>
      <c r="D109" s="28" t="s">
        <v>55</v>
      </c>
      <c r="E109" s="39"/>
    </row>
    <row r="110" spans="1:5">
      <c r="A110" s="30" t="s">
        <v>40</v>
      </c>
      <c r="B110" s="31" t="s">
        <v>56</v>
      </c>
      <c r="C110" s="31" t="s">
        <v>56</v>
      </c>
      <c r="D110" s="31" t="s">
        <v>57</v>
      </c>
      <c r="E110" s="29" t="s">
        <v>25</v>
      </c>
    </row>
    <row r="111" spans="1:5">
      <c r="A111" s="30" t="s">
        <v>12</v>
      </c>
      <c r="B111" s="32">
        <v>5.6</v>
      </c>
      <c r="C111" s="32">
        <v>5.6</v>
      </c>
      <c r="D111" s="32">
        <v>5.6</v>
      </c>
      <c r="E111" s="29"/>
    </row>
    <row r="112" spans="1:5">
      <c r="A112" s="30" t="s">
        <v>102</v>
      </c>
      <c r="B112" s="33">
        <v>0.31</v>
      </c>
      <c r="C112" s="33">
        <v>0.31</v>
      </c>
      <c r="D112" s="33">
        <v>0.31</v>
      </c>
      <c r="E112" s="34"/>
    </row>
    <row r="113" spans="1:5">
      <c r="A113" s="30" t="s">
        <v>103</v>
      </c>
      <c r="B113" s="35">
        <f>B111*B112</f>
        <v>1.736</v>
      </c>
      <c r="C113" s="35">
        <f t="shared" ref="C113:D113" si="34">C111*C112</f>
        <v>1.736</v>
      </c>
      <c r="D113" s="35">
        <f t="shared" si="34"/>
        <v>1.736</v>
      </c>
      <c r="E113" s="34">
        <f>SUM(B113:D113)/3</f>
        <v>1.736</v>
      </c>
    </row>
    <row r="114" spans="1:5">
      <c r="A114" s="30" t="s">
        <v>104</v>
      </c>
      <c r="B114" s="35">
        <f>B112*B62</f>
        <v>0</v>
      </c>
      <c r="C114" s="35">
        <f t="shared" ref="C114:D114" si="35">C112*C62</f>
        <v>0</v>
      </c>
      <c r="D114" s="35">
        <f t="shared" si="35"/>
        <v>0</v>
      </c>
      <c r="E114" s="34">
        <f t="shared" ref="E114:E119" si="36">SUM(B114:D114)</f>
        <v>0</v>
      </c>
    </row>
    <row r="115" spans="1:5">
      <c r="A115" s="58" t="s">
        <v>105</v>
      </c>
      <c r="B115" s="59">
        <v>30</v>
      </c>
      <c r="C115" s="59">
        <v>20</v>
      </c>
      <c r="D115" s="59">
        <v>40</v>
      </c>
      <c r="E115" s="60">
        <f t="shared" si="36"/>
        <v>90</v>
      </c>
    </row>
    <row r="116" spans="1:5">
      <c r="A116" s="30" t="s">
        <v>106</v>
      </c>
      <c r="B116" s="35">
        <f>B114-B115</f>
        <v>-30</v>
      </c>
      <c r="C116" s="35">
        <f t="shared" ref="C116:D116" si="37">C114-C115</f>
        <v>-20</v>
      </c>
      <c r="D116" s="35">
        <f t="shared" si="37"/>
        <v>-40</v>
      </c>
      <c r="E116" s="34">
        <f t="shared" si="36"/>
        <v>-90</v>
      </c>
    </row>
    <row r="117" spans="1:5">
      <c r="A117" s="61" t="s">
        <v>107</v>
      </c>
      <c r="B117" s="62">
        <v>35</v>
      </c>
      <c r="C117" s="62">
        <v>75</v>
      </c>
      <c r="D117" s="62">
        <v>85</v>
      </c>
      <c r="E117" s="63">
        <f t="shared" si="36"/>
        <v>195</v>
      </c>
    </row>
    <row r="118" spans="1:5">
      <c r="A118" s="30" t="s">
        <v>108</v>
      </c>
      <c r="B118" s="35">
        <f>B117*B111</f>
        <v>196</v>
      </c>
      <c r="C118" s="35">
        <f t="shared" ref="C118:D118" si="38">C117*C111</f>
        <v>420</v>
      </c>
      <c r="D118" s="35">
        <f t="shared" si="38"/>
        <v>476</v>
      </c>
      <c r="E118" s="34">
        <f t="shared" si="36"/>
        <v>1092</v>
      </c>
    </row>
    <row r="119" spans="1:5">
      <c r="A119" s="61" t="s">
        <v>109</v>
      </c>
      <c r="B119" s="62">
        <v>8</v>
      </c>
      <c r="C119" s="62">
        <v>16</v>
      </c>
      <c r="D119" s="62">
        <v>7</v>
      </c>
      <c r="E119" s="63">
        <f t="shared" si="36"/>
        <v>31</v>
      </c>
    </row>
    <row r="120" spans="1:5">
      <c r="A120" s="30" t="s">
        <v>110</v>
      </c>
      <c r="B120" s="35" t="e">
        <f>(B117+B115-B119)/B63</f>
        <v>#DIV/0!</v>
      </c>
      <c r="C120" s="35" t="e">
        <f t="shared" ref="C120:E120" si="39">(C117+C115-C119)/C63</f>
        <v>#DIV/0!</v>
      </c>
      <c r="D120" s="35" t="e">
        <f t="shared" si="39"/>
        <v>#DIV/0!</v>
      </c>
      <c r="E120" s="34" t="e">
        <f t="shared" si="39"/>
        <v>#DIV/0!</v>
      </c>
    </row>
    <row r="121" ht="14.25" spans="1:5">
      <c r="A121" s="64" t="s">
        <v>111</v>
      </c>
      <c r="B121" s="65"/>
      <c r="C121" s="65"/>
      <c r="D121" s="65"/>
      <c r="E121" s="66" t="e">
        <f>E118/E63</f>
        <v>#DIV/0!</v>
      </c>
    </row>
    <row r="123" ht="14.25"/>
    <row r="124" spans="1:5">
      <c r="A124" s="27" t="s">
        <v>112</v>
      </c>
      <c r="B124" s="28" t="s">
        <v>53</v>
      </c>
      <c r="C124" s="28" t="s">
        <v>54</v>
      </c>
      <c r="D124" s="28" t="s">
        <v>55</v>
      </c>
      <c r="E124" s="39"/>
    </row>
    <row r="125" spans="1:5">
      <c r="A125" s="30" t="s">
        <v>40</v>
      </c>
      <c r="B125" s="31" t="s">
        <v>56</v>
      </c>
      <c r="C125" s="31" t="s">
        <v>56</v>
      </c>
      <c r="D125" s="31" t="s">
        <v>57</v>
      </c>
      <c r="E125" s="29" t="s">
        <v>25</v>
      </c>
    </row>
    <row r="126" spans="1:5">
      <c r="A126" s="30" t="s">
        <v>12</v>
      </c>
      <c r="B126" s="32">
        <v>5.6</v>
      </c>
      <c r="C126" s="32">
        <v>5.6</v>
      </c>
      <c r="D126" s="32">
        <v>5.6</v>
      </c>
      <c r="E126" s="29"/>
    </row>
    <row r="127" spans="1:5">
      <c r="A127" s="30" t="s">
        <v>113</v>
      </c>
      <c r="B127" s="33">
        <v>0.31</v>
      </c>
      <c r="C127" s="33">
        <v>0.31</v>
      </c>
      <c r="D127" s="33">
        <v>0.31</v>
      </c>
      <c r="E127" s="34"/>
    </row>
    <row r="128" spans="1:5">
      <c r="A128" s="30" t="s">
        <v>114</v>
      </c>
      <c r="B128" s="35">
        <f>B126*B127</f>
        <v>1.736</v>
      </c>
      <c r="C128" s="35">
        <f t="shared" ref="C128:D128" si="40">C126*C127</f>
        <v>1.736</v>
      </c>
      <c r="D128" s="35">
        <f t="shared" si="40"/>
        <v>1.736</v>
      </c>
      <c r="E128" s="34">
        <f>SUM(B128:D128)/3</f>
        <v>1.736</v>
      </c>
    </row>
    <row r="129" spans="1:5">
      <c r="A129" s="30" t="s">
        <v>115</v>
      </c>
      <c r="B129" s="35">
        <f>B127*B77</f>
        <v>0</v>
      </c>
      <c r="C129" s="35">
        <f t="shared" ref="C129:D129" si="41">C127*C77</f>
        <v>0</v>
      </c>
      <c r="D129" s="35">
        <f t="shared" si="41"/>
        <v>0</v>
      </c>
      <c r="E129" s="34">
        <f t="shared" ref="E129:E134" si="42">SUM(B129:D129)</f>
        <v>0</v>
      </c>
    </row>
    <row r="130" spans="1:5">
      <c r="A130" s="58" t="s">
        <v>116</v>
      </c>
      <c r="B130" s="59">
        <v>30</v>
      </c>
      <c r="C130" s="59">
        <v>20</v>
      </c>
      <c r="D130" s="59">
        <v>40</v>
      </c>
      <c r="E130" s="60">
        <f t="shared" si="42"/>
        <v>90</v>
      </c>
    </row>
    <row r="131" spans="1:5">
      <c r="A131" s="30" t="s">
        <v>117</v>
      </c>
      <c r="B131" s="35">
        <f>B129-B130</f>
        <v>-30</v>
      </c>
      <c r="C131" s="35">
        <f t="shared" ref="C131:D131" si="43">C129-C130</f>
        <v>-20</v>
      </c>
      <c r="D131" s="35">
        <f t="shared" si="43"/>
        <v>-40</v>
      </c>
      <c r="E131" s="34">
        <f t="shared" si="42"/>
        <v>-90</v>
      </c>
    </row>
    <row r="132" spans="1:5">
      <c r="A132" s="61" t="s">
        <v>118</v>
      </c>
      <c r="B132" s="62">
        <v>35</v>
      </c>
      <c r="C132" s="62">
        <v>75</v>
      </c>
      <c r="D132" s="62">
        <v>85</v>
      </c>
      <c r="E132" s="63">
        <f t="shared" si="42"/>
        <v>195</v>
      </c>
    </row>
    <row r="133" spans="1:5">
      <c r="A133" s="30" t="s">
        <v>119</v>
      </c>
      <c r="B133" s="35">
        <f>B132*B126</f>
        <v>196</v>
      </c>
      <c r="C133" s="35">
        <f t="shared" ref="C133:D133" si="44">C132*C126</f>
        <v>420</v>
      </c>
      <c r="D133" s="35">
        <f t="shared" si="44"/>
        <v>476</v>
      </c>
      <c r="E133" s="34">
        <f t="shared" si="42"/>
        <v>1092</v>
      </c>
    </row>
    <row r="134" spans="1:5">
      <c r="A134" s="61" t="s">
        <v>120</v>
      </c>
      <c r="B134" s="62">
        <v>8</v>
      </c>
      <c r="C134" s="62">
        <v>16</v>
      </c>
      <c r="D134" s="62">
        <v>7</v>
      </c>
      <c r="E134" s="63">
        <f t="shared" si="42"/>
        <v>31</v>
      </c>
    </row>
    <row r="135" spans="1:5">
      <c r="A135" s="30" t="s">
        <v>121</v>
      </c>
      <c r="B135" s="35" t="e">
        <f>(B132+B130-B134)/B78</f>
        <v>#DIV/0!</v>
      </c>
      <c r="C135" s="35" t="e">
        <f t="shared" ref="C135:E135" si="45">(C132+C130-C134)/C78</f>
        <v>#DIV/0!</v>
      </c>
      <c r="D135" s="35" t="e">
        <f t="shared" si="45"/>
        <v>#DIV/0!</v>
      </c>
      <c r="E135" s="34" t="e">
        <f t="shared" si="45"/>
        <v>#DIV/0!</v>
      </c>
    </row>
    <row r="136" ht="14.25" spans="1:5">
      <c r="A136" s="64" t="s">
        <v>122</v>
      </c>
      <c r="B136" s="65"/>
      <c r="C136" s="65"/>
      <c r="D136" s="65"/>
      <c r="E136" s="66" t="e">
        <f>E133/E78</f>
        <v>#DIV/0!</v>
      </c>
    </row>
    <row r="138" ht="14.25"/>
    <row r="139" spans="1:5">
      <c r="A139" s="27" t="s">
        <v>123</v>
      </c>
      <c r="B139" s="28" t="s">
        <v>53</v>
      </c>
      <c r="C139" s="28" t="s">
        <v>54</v>
      </c>
      <c r="D139" s="28" t="s">
        <v>55</v>
      </c>
      <c r="E139" s="39"/>
    </row>
    <row r="140" spans="1:5">
      <c r="A140" s="30" t="s">
        <v>40</v>
      </c>
      <c r="B140" s="31" t="s">
        <v>56</v>
      </c>
      <c r="C140" s="31" t="s">
        <v>56</v>
      </c>
      <c r="D140" s="31" t="s">
        <v>57</v>
      </c>
      <c r="E140" s="29" t="s">
        <v>25</v>
      </c>
    </row>
    <row r="141" spans="1:5">
      <c r="A141" s="30" t="s">
        <v>12</v>
      </c>
      <c r="B141" s="32">
        <v>5.6</v>
      </c>
      <c r="C141" s="32">
        <v>5.6</v>
      </c>
      <c r="D141" s="32">
        <v>5.6</v>
      </c>
      <c r="E141" s="29"/>
    </row>
    <row r="142" spans="1:5">
      <c r="A142" s="30" t="s">
        <v>124</v>
      </c>
      <c r="B142" s="33">
        <v>0.31</v>
      </c>
      <c r="C142" s="33">
        <v>0.31</v>
      </c>
      <c r="D142" s="33">
        <v>0.31</v>
      </c>
      <c r="E142" s="34"/>
    </row>
    <row r="143" spans="1:5">
      <c r="A143" s="30" t="s">
        <v>125</v>
      </c>
      <c r="B143" s="35">
        <f>B141*B142</f>
        <v>1.736</v>
      </c>
      <c r="C143" s="35">
        <f t="shared" ref="C143:D143" si="46">C141*C142</f>
        <v>1.736</v>
      </c>
      <c r="D143" s="35">
        <f t="shared" si="46"/>
        <v>1.736</v>
      </c>
      <c r="E143" s="34">
        <f>SUM(B143:D143)/3</f>
        <v>1.736</v>
      </c>
    </row>
    <row r="144" spans="1:5">
      <c r="A144" s="30" t="s">
        <v>126</v>
      </c>
      <c r="B144" s="35">
        <f>B142*B92</f>
        <v>0</v>
      </c>
      <c r="C144" s="35">
        <f t="shared" ref="C144:D144" si="47">C142*C92</f>
        <v>0</v>
      </c>
      <c r="D144" s="35">
        <f t="shared" si="47"/>
        <v>0</v>
      </c>
      <c r="E144" s="34">
        <f t="shared" ref="E144:E149" si="48">SUM(B144:D144)</f>
        <v>0</v>
      </c>
    </row>
    <row r="145" spans="1:5">
      <c r="A145" s="58" t="s">
        <v>127</v>
      </c>
      <c r="B145" s="59">
        <v>30</v>
      </c>
      <c r="C145" s="59">
        <v>20</v>
      </c>
      <c r="D145" s="59">
        <v>40</v>
      </c>
      <c r="E145" s="60">
        <f t="shared" si="48"/>
        <v>90</v>
      </c>
    </row>
    <row r="146" spans="1:5">
      <c r="A146" s="30" t="s">
        <v>128</v>
      </c>
      <c r="B146" s="35">
        <f>B144-B145</f>
        <v>-30</v>
      </c>
      <c r="C146" s="35">
        <f t="shared" ref="C146:D146" si="49">C144-C145</f>
        <v>-20</v>
      </c>
      <c r="D146" s="35">
        <f t="shared" si="49"/>
        <v>-40</v>
      </c>
      <c r="E146" s="34">
        <f t="shared" si="48"/>
        <v>-90</v>
      </c>
    </row>
    <row r="147" spans="1:5">
      <c r="A147" s="61" t="s">
        <v>129</v>
      </c>
      <c r="B147" s="62">
        <v>35</v>
      </c>
      <c r="C147" s="62">
        <v>75</v>
      </c>
      <c r="D147" s="62">
        <v>85</v>
      </c>
      <c r="E147" s="63">
        <f t="shared" si="48"/>
        <v>195</v>
      </c>
    </row>
    <row r="148" spans="1:5">
      <c r="A148" s="30" t="s">
        <v>130</v>
      </c>
      <c r="B148" s="35">
        <f>B147*B141</f>
        <v>196</v>
      </c>
      <c r="C148" s="35">
        <f t="shared" ref="C148:D148" si="50">C147*C141</f>
        <v>420</v>
      </c>
      <c r="D148" s="35">
        <f t="shared" si="50"/>
        <v>476</v>
      </c>
      <c r="E148" s="34">
        <f t="shared" si="48"/>
        <v>1092</v>
      </c>
    </row>
    <row r="149" spans="1:5">
      <c r="A149" s="61" t="s">
        <v>131</v>
      </c>
      <c r="B149" s="62">
        <v>8</v>
      </c>
      <c r="C149" s="62">
        <v>16</v>
      </c>
      <c r="D149" s="62">
        <v>7</v>
      </c>
      <c r="E149" s="63">
        <f t="shared" si="48"/>
        <v>31</v>
      </c>
    </row>
    <row r="150" spans="1:5">
      <c r="A150" s="30" t="s">
        <v>132</v>
      </c>
      <c r="B150" s="35" t="e">
        <f>(B147+B145-B149)/B93</f>
        <v>#DIV/0!</v>
      </c>
      <c r="C150" s="35" t="e">
        <f t="shared" ref="C150:E150" si="51">(C147+C145-C149)/C93</f>
        <v>#DIV/0!</v>
      </c>
      <c r="D150" s="35" t="e">
        <f t="shared" si="51"/>
        <v>#DIV/0!</v>
      </c>
      <c r="E150" s="34" t="e">
        <f t="shared" si="51"/>
        <v>#DIV/0!</v>
      </c>
    </row>
    <row r="151" ht="14.25" spans="1:5">
      <c r="A151" s="64" t="s">
        <v>133</v>
      </c>
      <c r="B151" s="65"/>
      <c r="C151" s="65"/>
      <c r="D151" s="65"/>
      <c r="E151" s="66" t="e">
        <f>E148/E93</f>
        <v>#DIV/0!</v>
      </c>
    </row>
    <row r="153" ht="14.25"/>
    <row r="154" spans="1:5">
      <c r="A154" s="27" t="s">
        <v>134</v>
      </c>
      <c r="B154" s="28" t="s">
        <v>53</v>
      </c>
      <c r="C154" s="28" t="s">
        <v>54</v>
      </c>
      <c r="D154" s="28" t="s">
        <v>55</v>
      </c>
      <c r="E154" s="39"/>
    </row>
    <row r="155" spans="1:5">
      <c r="A155" s="30" t="s">
        <v>40</v>
      </c>
      <c r="B155" s="31" t="s">
        <v>56</v>
      </c>
      <c r="C155" s="31" t="s">
        <v>56</v>
      </c>
      <c r="D155" s="31" t="s">
        <v>57</v>
      </c>
      <c r="E155" s="29" t="s">
        <v>25</v>
      </c>
    </row>
    <row r="156" spans="1:5">
      <c r="A156" s="30" t="s">
        <v>12</v>
      </c>
      <c r="B156" s="32">
        <v>5.6</v>
      </c>
      <c r="C156" s="32">
        <v>5.6</v>
      </c>
      <c r="D156" s="32">
        <v>5.6</v>
      </c>
      <c r="E156" s="29"/>
    </row>
    <row r="157" spans="1:5">
      <c r="A157" s="30" t="s">
        <v>135</v>
      </c>
      <c r="B157" s="33">
        <v>0.31</v>
      </c>
      <c r="C157" s="33">
        <v>0.31</v>
      </c>
      <c r="D157" s="33">
        <v>0.31</v>
      </c>
      <c r="E157" s="34"/>
    </row>
    <row r="158" spans="1:5">
      <c r="A158" s="30" t="s">
        <v>136</v>
      </c>
      <c r="B158" s="35">
        <f>B156*B157</f>
        <v>1.736</v>
      </c>
      <c r="C158" s="35">
        <f t="shared" ref="C158:D158" si="52">C156*C157</f>
        <v>1.736</v>
      </c>
      <c r="D158" s="35">
        <f t="shared" si="52"/>
        <v>1.736</v>
      </c>
      <c r="E158" s="34">
        <f>SUM(B158:D158)/3</f>
        <v>1.736</v>
      </c>
    </row>
    <row r="159" spans="1:5">
      <c r="A159" s="30" t="s">
        <v>137</v>
      </c>
      <c r="B159" s="35">
        <f>B157*B107</f>
        <v>0</v>
      </c>
      <c r="C159" s="35">
        <f t="shared" ref="C159:D159" si="53">C157*C107</f>
        <v>0</v>
      </c>
      <c r="D159" s="35">
        <f t="shared" si="53"/>
        <v>0</v>
      </c>
      <c r="E159" s="34">
        <f t="shared" ref="E159:E164" si="54">SUM(B159:D159)</f>
        <v>0</v>
      </c>
    </row>
    <row r="160" spans="1:5">
      <c r="A160" s="58" t="s">
        <v>138</v>
      </c>
      <c r="B160" s="59">
        <v>30</v>
      </c>
      <c r="C160" s="59">
        <v>20</v>
      </c>
      <c r="D160" s="59">
        <v>40</v>
      </c>
      <c r="E160" s="60">
        <f t="shared" si="54"/>
        <v>90</v>
      </c>
    </row>
    <row r="161" spans="1:5">
      <c r="A161" s="30" t="s">
        <v>139</v>
      </c>
      <c r="B161" s="35">
        <f>B159-B160</f>
        <v>-30</v>
      </c>
      <c r="C161" s="35">
        <f t="shared" ref="C161:D161" si="55">C159-C160</f>
        <v>-20</v>
      </c>
      <c r="D161" s="35">
        <f t="shared" si="55"/>
        <v>-40</v>
      </c>
      <c r="E161" s="34">
        <f t="shared" si="54"/>
        <v>-90</v>
      </c>
    </row>
    <row r="162" spans="1:5">
      <c r="A162" s="61" t="s">
        <v>140</v>
      </c>
      <c r="B162" s="62">
        <v>35</v>
      </c>
      <c r="C162" s="62">
        <v>75</v>
      </c>
      <c r="D162" s="62">
        <v>85</v>
      </c>
      <c r="E162" s="63">
        <f t="shared" si="54"/>
        <v>195</v>
      </c>
    </row>
    <row r="163" spans="1:5">
      <c r="A163" s="30" t="s">
        <v>141</v>
      </c>
      <c r="B163" s="35">
        <f>B162*B156</f>
        <v>196</v>
      </c>
      <c r="C163" s="35">
        <f t="shared" ref="C163:D163" si="56">C162*C156</f>
        <v>420</v>
      </c>
      <c r="D163" s="35">
        <f t="shared" si="56"/>
        <v>476</v>
      </c>
      <c r="E163" s="34">
        <f t="shared" si="54"/>
        <v>1092</v>
      </c>
    </row>
    <row r="164" spans="1:5">
      <c r="A164" s="61" t="s">
        <v>142</v>
      </c>
      <c r="B164" s="62">
        <v>8</v>
      </c>
      <c r="C164" s="62">
        <v>16</v>
      </c>
      <c r="D164" s="62">
        <v>7</v>
      </c>
      <c r="E164" s="63">
        <f t="shared" si="54"/>
        <v>31</v>
      </c>
    </row>
    <row r="165" spans="1:5">
      <c r="A165" s="30" t="s">
        <v>143</v>
      </c>
      <c r="B165" s="35" t="e">
        <f>(B162+B160-B164)/B108</f>
        <v>#DIV/0!</v>
      </c>
      <c r="C165" s="35" t="e">
        <f t="shared" ref="C165:E165" si="57">(C162+C160-C164)/C108</f>
        <v>#DIV/0!</v>
      </c>
      <c r="D165" s="35" t="e">
        <f t="shared" si="57"/>
        <v>#DIV/0!</v>
      </c>
      <c r="E165" s="34" t="e">
        <f t="shared" si="57"/>
        <v>#DIV/0!</v>
      </c>
    </row>
    <row r="166" ht="14.25" spans="1:5">
      <c r="A166" s="64" t="s">
        <v>144</v>
      </c>
      <c r="B166" s="65"/>
      <c r="C166" s="65"/>
      <c r="D166" s="65"/>
      <c r="E166" s="66" t="e">
        <f>E163/E108</f>
        <v>#DIV/0!</v>
      </c>
    </row>
    <row r="168" ht="14.25"/>
    <row r="169" spans="1:5">
      <c r="A169" s="27" t="s">
        <v>145</v>
      </c>
      <c r="B169" s="28" t="s">
        <v>53</v>
      </c>
      <c r="C169" s="28" t="s">
        <v>54</v>
      </c>
      <c r="D169" s="28" t="s">
        <v>55</v>
      </c>
      <c r="E169" s="39"/>
    </row>
    <row r="170" spans="1:5">
      <c r="A170" s="30" t="s">
        <v>40</v>
      </c>
      <c r="B170" s="31" t="s">
        <v>56</v>
      </c>
      <c r="C170" s="31" t="s">
        <v>56</v>
      </c>
      <c r="D170" s="31" t="s">
        <v>57</v>
      </c>
      <c r="E170" s="29" t="s">
        <v>25</v>
      </c>
    </row>
    <row r="171" spans="1:5">
      <c r="A171" s="30" t="s">
        <v>12</v>
      </c>
      <c r="B171" s="32">
        <v>5.6</v>
      </c>
      <c r="C171" s="32">
        <v>5.6</v>
      </c>
      <c r="D171" s="32">
        <v>5.6</v>
      </c>
      <c r="E171" s="29"/>
    </row>
    <row r="172" spans="1:5">
      <c r="A172" s="30" t="s">
        <v>146</v>
      </c>
      <c r="B172" s="33">
        <v>0.31</v>
      </c>
      <c r="C172" s="33">
        <v>0.31</v>
      </c>
      <c r="D172" s="33">
        <v>0.31</v>
      </c>
      <c r="E172" s="34"/>
    </row>
    <row r="173" spans="1:5">
      <c r="A173" s="30" t="s">
        <v>147</v>
      </c>
      <c r="B173" s="35">
        <f>B171*B172</f>
        <v>1.736</v>
      </c>
      <c r="C173" s="35">
        <f t="shared" ref="C173:D173" si="58">C171*C172</f>
        <v>1.736</v>
      </c>
      <c r="D173" s="35">
        <f t="shared" si="58"/>
        <v>1.736</v>
      </c>
      <c r="E173" s="34">
        <f>SUM(B173:D173)/3</f>
        <v>1.736</v>
      </c>
    </row>
    <row r="174" spans="1:5">
      <c r="A174" s="30" t="s">
        <v>148</v>
      </c>
      <c r="B174" s="35">
        <f>B172*B122</f>
        <v>0</v>
      </c>
      <c r="C174" s="35">
        <f t="shared" ref="C174:D174" si="59">C172*C122</f>
        <v>0</v>
      </c>
      <c r="D174" s="35">
        <f t="shared" si="59"/>
        <v>0</v>
      </c>
      <c r="E174" s="34">
        <f t="shared" ref="E174:E179" si="60">SUM(B174:D174)</f>
        <v>0</v>
      </c>
    </row>
    <row r="175" spans="1:5">
      <c r="A175" s="58" t="s">
        <v>149</v>
      </c>
      <c r="B175" s="59">
        <v>30</v>
      </c>
      <c r="C175" s="59">
        <v>20</v>
      </c>
      <c r="D175" s="59">
        <v>40</v>
      </c>
      <c r="E175" s="60">
        <f t="shared" si="60"/>
        <v>90</v>
      </c>
    </row>
    <row r="176" spans="1:5">
      <c r="A176" s="30" t="s">
        <v>150</v>
      </c>
      <c r="B176" s="35">
        <f>B174-B175</f>
        <v>-30</v>
      </c>
      <c r="C176" s="35">
        <f t="shared" ref="C176:D176" si="61">C174-C175</f>
        <v>-20</v>
      </c>
      <c r="D176" s="35">
        <f t="shared" si="61"/>
        <v>-40</v>
      </c>
      <c r="E176" s="34">
        <f t="shared" si="60"/>
        <v>-90</v>
      </c>
    </row>
    <row r="177" spans="1:5">
      <c r="A177" s="61" t="s">
        <v>151</v>
      </c>
      <c r="B177" s="62">
        <v>35</v>
      </c>
      <c r="C177" s="62">
        <v>75</v>
      </c>
      <c r="D177" s="62">
        <v>85</v>
      </c>
      <c r="E177" s="63">
        <f t="shared" si="60"/>
        <v>195</v>
      </c>
    </row>
    <row r="178" spans="1:5">
      <c r="A178" s="30" t="s">
        <v>152</v>
      </c>
      <c r="B178" s="35">
        <f>B177*B171</f>
        <v>196</v>
      </c>
      <c r="C178" s="35">
        <f t="shared" ref="C178:D178" si="62">C177*C171</f>
        <v>420</v>
      </c>
      <c r="D178" s="35">
        <f t="shared" si="62"/>
        <v>476</v>
      </c>
      <c r="E178" s="34">
        <f t="shared" si="60"/>
        <v>1092</v>
      </c>
    </row>
    <row r="179" spans="1:5">
      <c r="A179" s="61" t="s">
        <v>153</v>
      </c>
      <c r="B179" s="62">
        <v>8</v>
      </c>
      <c r="C179" s="62">
        <v>16</v>
      </c>
      <c r="D179" s="62">
        <v>7</v>
      </c>
      <c r="E179" s="63">
        <f t="shared" si="60"/>
        <v>31</v>
      </c>
    </row>
    <row r="180" spans="1:5">
      <c r="A180" s="30" t="s">
        <v>154</v>
      </c>
      <c r="B180" s="35" t="e">
        <f>(B177+B175-B179)/B123</f>
        <v>#DIV/0!</v>
      </c>
      <c r="C180" s="35" t="e">
        <f t="shared" ref="C180:E180" si="63">(C177+C175-C179)/C123</f>
        <v>#DIV/0!</v>
      </c>
      <c r="D180" s="35" t="e">
        <f t="shared" si="63"/>
        <v>#DIV/0!</v>
      </c>
      <c r="E180" s="34" t="e">
        <f t="shared" si="63"/>
        <v>#DIV/0!</v>
      </c>
    </row>
    <row r="181" ht="14.25" spans="1:5">
      <c r="A181" s="64" t="s">
        <v>155</v>
      </c>
      <c r="B181" s="65"/>
      <c r="C181" s="65"/>
      <c r="D181" s="65"/>
      <c r="E181" s="66" t="e">
        <f>E178/E123</f>
        <v>#DIV/0!</v>
      </c>
    </row>
  </sheetData>
  <mergeCells count="13"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</mergeCell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徐</cp:lastModifiedBy>
  <dcterms:created xsi:type="dcterms:W3CDTF">2019-10-25T08:07:00Z</dcterms:created>
  <dcterms:modified xsi:type="dcterms:W3CDTF">2019-11-15T09:01:51Z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