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200" windowHeight="9000" activeTab="1"/>
  </bookViews>
  <sheets>
    <sheet name="Sheet1" sheetId="1" r:id="rId1"/>
    <sheet name="核算表" sheetId="2" r:id="rId2"/>
  </sheets>
  <calcPr calcId="144525"/>
</workbook>
</file>

<file path=xl/comments1.xml><?xml version="1.0" encoding="utf-8"?>
<comments xmlns="http://schemas.openxmlformats.org/spreadsheetml/2006/main">
  <authors>
    <author>ping zhu</author>
  </authors>
  <commentList>
    <comment ref="D25" authorId="0">
      <text>
        <r>
          <rPr>
            <b/>
            <sz val="9"/>
            <rFont val="宋体"/>
            <charset val="134"/>
          </rPr>
          <t>从配色表找面料颜色对应的里布货号和颜色号。这里要加一个判断，就是配色表中不同的面料配的同一个颜色的辅料时，需要取合计值</t>
        </r>
      </text>
    </comment>
  </commentList>
</comments>
</file>

<file path=xl/sharedStrings.xml><?xml version="1.0" encoding="utf-8"?>
<sst xmlns="http://schemas.openxmlformats.org/spreadsheetml/2006/main" count="192" uniqueCount="156">
  <si>
    <t>一.数据录入（ 录入的方式为直接输入和数据表读入）。</t>
  </si>
  <si>
    <t>1.色号颜色匹配表</t>
  </si>
  <si>
    <t>直接输入，输入的格式见色号1.颜色匹配表</t>
  </si>
  <si>
    <t>2.尺码搭配表</t>
  </si>
  <si>
    <t>从尺码搭配表调入,这是一个固定的表格，见2. 每个数据表是一个尺码搭配表</t>
  </si>
  <si>
    <t>3.加工厂输入</t>
  </si>
  <si>
    <t>打开加工厂数据表，增加与修改，见表3</t>
  </si>
  <si>
    <t>4.款式输入</t>
  </si>
  <si>
    <t>增加与修改，可以从EXCEL 表调入，STYLE 就是款式 见表4</t>
  </si>
  <si>
    <t>5.供货方及价格</t>
  </si>
  <si>
    <t>这里有增加，点击增加后，有两个选项，1.直接输入，2.从EXCEL表调入，EXCEL表见供货方表，见表5</t>
  </si>
  <si>
    <t>6.单耗表录入</t>
  </si>
  <si>
    <t>这里有增加，点击增加后，有两个选项，1.直接输入，2.从EXCEL表调入，款式号和加工厂是存盘的文件名，例如S61656V锦联。 见表6</t>
  </si>
  <si>
    <t>7.配色表录入</t>
  </si>
  <si>
    <t>这里有增加，点击增加后，有两个选项，1.直接输入，2.从EXCEL表调入，需要输入面料号，例如PL616。 见数据表1.P616-01配色表,红色字是字段名，保存后，按 面料号进行保存，如输入PL616-01，将调出此配色表，见表7</t>
  </si>
  <si>
    <t>8.库存表录入</t>
  </si>
  <si>
    <t>增加与修改，见表8</t>
  </si>
  <si>
    <t>二. 裁单输入</t>
  </si>
  <si>
    <t>打开裁单 表9</t>
  </si>
  <si>
    <t>输入STYLE#，尺码搭配名称，转到裁单页面</t>
  </si>
  <si>
    <t>然后形成裁单，并填写绿色部分。</t>
  </si>
  <si>
    <t>此裁单页面要有预览、保存，打印功能，打印到A4纸上。</t>
  </si>
  <si>
    <t>三.面辅料订购</t>
  </si>
  <si>
    <t>输入面料号，款式号，加工厂，取相应数据填写到核算表中。见核算表</t>
  </si>
  <si>
    <t>核算表格式：左侧是品名列表，右侧是核算表相应的数据表</t>
  </si>
  <si>
    <t>见附表 核算表</t>
  </si>
  <si>
    <t>四.配色表，单耗表，核定成本，</t>
  </si>
  <si>
    <t>输入裁单号，形成此裁单的配色表，单耗表，核定成本，可以预览、保存和打印</t>
  </si>
  <si>
    <t>见S61656VW-19PL003配色表；</t>
  </si>
  <si>
    <t>五.面辅料订购单</t>
  </si>
  <si>
    <t>从核算表中列出品名，货号，色号，规格，数量，单价，金额，到供货方找对应的规格，单位，供货厂家，然后按厂家形成订购清单，填写到订购单中</t>
  </si>
  <si>
    <t>见表11</t>
  </si>
  <si>
    <t>六.预计成本/实际成本单</t>
  </si>
  <si>
    <t>输入：STYLE#,加工厂，找到对应的单耗表，再输入汇率，运费，关税，起运港费用，目的港费用，计算LDP价格。</t>
  </si>
  <si>
    <t>见表12</t>
  </si>
  <si>
    <t>7.查询及打印</t>
  </si>
  <si>
    <t>1.面辅料订购单查询</t>
  </si>
  <si>
    <t>2.单耗查询</t>
  </si>
  <si>
    <t>3.核定成本查询</t>
  </si>
  <si>
    <t>4.配色表查询</t>
  </si>
  <si>
    <t>5.ETA ETD 日期及费用 LDP 价格查询</t>
  </si>
  <si>
    <t>要能多人操作，设置用户名和密码，安装在服务器上</t>
  </si>
  <si>
    <t>数据要定期保存</t>
  </si>
  <si>
    <t>核算表</t>
  </si>
  <si>
    <t>左侧列表取值单耗表品名</t>
  </si>
  <si>
    <t>PL616</t>
  </si>
  <si>
    <t>LOT#</t>
  </si>
  <si>
    <t>61601VW</t>
  </si>
  <si>
    <t>61603VW</t>
  </si>
  <si>
    <t>61618VW</t>
  </si>
  <si>
    <t>合计</t>
  </si>
  <si>
    <t xml:space="preserve">此行是从裁单表取值的 </t>
  </si>
  <si>
    <t>大身里布 菱形格</t>
  </si>
  <si>
    <t>成衣数量</t>
  </si>
  <si>
    <t>350</t>
  </si>
  <si>
    <t>254</t>
  </si>
  <si>
    <t>300</t>
  </si>
  <si>
    <t>此行是从裁单表取值的</t>
  </si>
  <si>
    <t>表9</t>
  </si>
  <si>
    <r>
      <rPr>
        <b/>
        <sz val="10"/>
        <color theme="1"/>
        <rFont val="Dotum"/>
        <charset val="134"/>
      </rPr>
      <t>牙</t>
    </r>
    <r>
      <rPr>
        <b/>
        <sz val="10"/>
        <color indexed="8"/>
        <rFont val="宋体"/>
        <charset val="134"/>
      </rPr>
      <t>条</t>
    </r>
    <r>
      <rPr>
        <b/>
        <sz val="10"/>
        <color indexed="8"/>
        <rFont val="Dotum"/>
        <charset val="134"/>
      </rPr>
      <t xml:space="preserve"> 菱形格（</t>
    </r>
    <r>
      <rPr>
        <b/>
        <sz val="10"/>
        <color indexed="8"/>
        <rFont val="宋体"/>
        <charset val="134"/>
      </rPr>
      <t>垫</t>
    </r>
    <r>
      <rPr>
        <b/>
        <sz val="10"/>
        <color indexed="8"/>
        <rFont val="Dotum"/>
        <charset val="134"/>
      </rPr>
      <t xml:space="preserve">兜布+里兜牙+派品+CLB） </t>
    </r>
  </si>
  <si>
    <t>色号&amp;颜色</t>
  </si>
  <si>
    <t>01黑色</t>
  </si>
  <si>
    <t>03海军蓝</t>
  </si>
  <si>
    <t xml:space="preserve">18蓝色 </t>
  </si>
  <si>
    <r>
      <rPr>
        <b/>
        <sz val="10"/>
        <rFont val="Dotum"/>
        <charset val="134"/>
      </rPr>
      <t>袖里 白底黑</t>
    </r>
    <r>
      <rPr>
        <b/>
        <sz val="10"/>
        <rFont val="宋体"/>
        <charset val="134"/>
      </rPr>
      <t>条</t>
    </r>
  </si>
  <si>
    <t>单价</t>
  </si>
  <si>
    <t>此行是从供货方表取值的</t>
  </si>
  <si>
    <t>表5.供货方</t>
  </si>
  <si>
    <r>
      <rPr>
        <b/>
        <sz val="10"/>
        <color indexed="8"/>
        <rFont val="宋体"/>
        <charset val="134"/>
      </rPr>
      <t>裤</t>
    </r>
    <r>
      <rPr>
        <b/>
        <sz val="10"/>
        <color indexed="8"/>
        <rFont val="Dotum"/>
        <charset val="134"/>
      </rPr>
      <t>膝</t>
    </r>
    <r>
      <rPr>
        <b/>
        <sz val="10"/>
        <color indexed="8"/>
        <rFont val="宋体"/>
        <charset val="134"/>
      </rPr>
      <t>绸</t>
    </r>
  </si>
  <si>
    <t>面料预计单耗</t>
  </si>
  <si>
    <t>从单耗表取值</t>
  </si>
  <si>
    <t>表6.单耗表</t>
  </si>
  <si>
    <r>
      <rPr>
        <b/>
        <sz val="10"/>
        <rFont val="宋体"/>
        <charset val="134"/>
      </rPr>
      <t>弹</t>
    </r>
    <r>
      <rPr>
        <b/>
        <sz val="10"/>
        <rFont val="Dotum"/>
        <charset val="134"/>
      </rPr>
      <t>力</t>
    </r>
    <r>
      <rPr>
        <b/>
        <sz val="10"/>
        <rFont val="宋体"/>
        <charset val="134"/>
      </rPr>
      <t>网</t>
    </r>
    <r>
      <rPr>
        <b/>
        <sz val="10"/>
        <rFont val="Dotum"/>
        <charset val="134"/>
      </rPr>
      <t>布</t>
    </r>
  </si>
  <si>
    <t>面料预计成本</t>
  </si>
  <si>
    <t>计算</t>
  </si>
  <si>
    <r>
      <rPr>
        <b/>
        <sz val="10"/>
        <rFont val="Dotum"/>
        <charset val="134"/>
      </rPr>
      <t>色织黑灰小格布 上层裤腰里+</t>
    </r>
    <r>
      <rPr>
        <b/>
        <sz val="10"/>
        <rFont val="宋体"/>
        <charset val="134"/>
      </rPr>
      <t>褲</t>
    </r>
    <r>
      <rPr>
        <b/>
        <sz val="10"/>
        <rFont val="Dotum"/>
        <charset val="134"/>
      </rPr>
      <t>子包邊:後股/前襟/後口袋</t>
    </r>
  </si>
  <si>
    <t>面料预计用量</t>
  </si>
  <si>
    <t>有纺衬</t>
  </si>
  <si>
    <t>面料库存</t>
  </si>
  <si>
    <t>从库存表取值</t>
  </si>
  <si>
    <t>表8.库存表</t>
  </si>
  <si>
    <t>无纺衬</t>
  </si>
  <si>
    <t>面料订量</t>
  </si>
  <si>
    <r>
      <rPr>
        <b/>
        <sz val="10"/>
        <rFont val="Dotum"/>
        <charset val="134"/>
      </rPr>
      <t>无</t>
    </r>
    <r>
      <rPr>
        <b/>
        <sz val="10"/>
        <rFont val="宋体"/>
        <charset val="134"/>
      </rPr>
      <t>胶衬</t>
    </r>
    <r>
      <rPr>
        <b/>
        <sz val="10"/>
        <rFont val="Dotum"/>
        <charset val="134"/>
      </rPr>
      <t>（</t>
    </r>
    <r>
      <rPr>
        <b/>
        <sz val="10"/>
        <rFont val="宋体"/>
        <charset val="134"/>
      </rPr>
      <t>开</t>
    </r>
    <r>
      <rPr>
        <b/>
        <sz val="10"/>
        <rFont val="Dotum"/>
        <charset val="134"/>
      </rPr>
      <t>袋机用) 无</t>
    </r>
    <r>
      <rPr>
        <b/>
        <sz val="10"/>
        <rFont val="宋体"/>
        <charset val="134"/>
      </rPr>
      <t>胶</t>
    </r>
  </si>
  <si>
    <t>面料实际到货量</t>
  </si>
  <si>
    <t>输入</t>
  </si>
  <si>
    <r>
      <rPr>
        <b/>
        <sz val="10"/>
        <rFont val="宋体"/>
        <charset val="134"/>
      </rPr>
      <t>墊</t>
    </r>
    <r>
      <rPr>
        <b/>
        <sz val="10"/>
        <rFont val="Dotum"/>
        <charset val="134"/>
      </rPr>
      <t xml:space="preserve">肩 </t>
    </r>
    <r>
      <rPr>
        <b/>
        <sz val="10"/>
        <rFont val="宋体"/>
        <charset val="134"/>
      </rPr>
      <t>涤</t>
    </r>
    <r>
      <rPr>
        <b/>
        <sz val="10"/>
        <rFont val="Dotum"/>
        <charset val="134"/>
      </rPr>
      <t xml:space="preserve"> 5</t>
    </r>
    <r>
      <rPr>
        <b/>
        <sz val="10"/>
        <rFont val="宋体"/>
        <charset val="134"/>
      </rPr>
      <t>层</t>
    </r>
  </si>
  <si>
    <t>面料实际到货金额</t>
  </si>
  <si>
    <r>
      <rPr>
        <b/>
        <sz val="10"/>
        <color rgb="FF000000"/>
        <rFont val="Dotum"/>
        <charset val="134"/>
      </rPr>
      <t>上衣袋布 平</t>
    </r>
    <r>
      <rPr>
        <b/>
        <sz val="10"/>
        <color indexed="8"/>
        <rFont val="宋体"/>
        <charset val="134"/>
      </rPr>
      <t>纹</t>
    </r>
    <r>
      <rPr>
        <b/>
        <sz val="10"/>
        <color indexed="8"/>
        <rFont val="Dotum"/>
        <charset val="134"/>
      </rPr>
      <t>90/10（上衣外口袋布+手巾袋布+內袋口袋布）</t>
    </r>
  </si>
  <si>
    <t>面料剩余数量</t>
  </si>
  <si>
    <r>
      <rPr>
        <b/>
        <sz val="10"/>
        <color indexed="8"/>
        <rFont val="宋体"/>
        <charset val="134"/>
      </rPr>
      <t>裤</t>
    </r>
    <r>
      <rPr>
        <b/>
        <sz val="10"/>
        <color indexed="8"/>
        <rFont val="Dotum"/>
        <charset val="134"/>
      </rPr>
      <t>兜布 人字</t>
    </r>
    <r>
      <rPr>
        <b/>
        <sz val="10"/>
        <color indexed="8"/>
        <rFont val="宋体"/>
        <charset val="134"/>
      </rPr>
      <t>纹</t>
    </r>
    <r>
      <rPr>
        <b/>
        <sz val="10"/>
        <color indexed="8"/>
        <rFont val="Dotum"/>
        <charset val="134"/>
      </rPr>
      <t>80/20（</t>
    </r>
    <r>
      <rPr>
        <b/>
        <sz val="10"/>
        <color indexed="8"/>
        <rFont val="宋体"/>
        <charset val="134"/>
      </rPr>
      <t>裤</t>
    </r>
    <r>
      <rPr>
        <b/>
        <sz val="10"/>
        <color indexed="8"/>
        <rFont val="Dotum"/>
        <charset val="134"/>
      </rPr>
      <t>子:口袋布/下</t>
    </r>
    <r>
      <rPr>
        <b/>
        <sz val="10"/>
        <color indexed="8"/>
        <rFont val="宋体"/>
        <charset val="134"/>
      </rPr>
      <t>层裤</t>
    </r>
    <r>
      <rPr>
        <b/>
        <sz val="10"/>
        <color indexed="8"/>
        <rFont val="Dotum"/>
        <charset val="134"/>
      </rPr>
      <t>腰里/</t>
    </r>
    <r>
      <rPr>
        <b/>
        <sz val="10"/>
        <color indexed="8"/>
        <rFont val="宋体"/>
        <charset val="134"/>
      </rPr>
      <t>裤裆</t>
    </r>
    <r>
      <rPr>
        <b/>
        <sz val="10"/>
        <color indexed="8"/>
        <rFont val="Dotum"/>
        <charset val="134"/>
      </rPr>
      <t>/天狗）</t>
    </r>
  </si>
  <si>
    <t>实际出口服装数量</t>
  </si>
  <si>
    <r>
      <rPr>
        <b/>
        <sz val="10"/>
        <color indexed="8"/>
        <rFont val="宋体"/>
        <charset val="134"/>
      </rPr>
      <t>领</t>
    </r>
    <r>
      <rPr>
        <b/>
        <sz val="10"/>
        <color indexed="8"/>
        <rFont val="Dotum"/>
        <charset val="134"/>
      </rPr>
      <t>底呢</t>
    </r>
  </si>
  <si>
    <t>面料平均单耗</t>
  </si>
  <si>
    <r>
      <rPr>
        <b/>
        <sz val="10"/>
        <rFont val="Dotum"/>
        <charset val="134"/>
      </rPr>
      <t>拉</t>
    </r>
    <r>
      <rPr>
        <b/>
        <sz val="10"/>
        <rFont val="宋体"/>
        <charset val="134"/>
      </rPr>
      <t>丝衬</t>
    </r>
    <r>
      <rPr>
        <b/>
        <sz val="10"/>
        <rFont val="Dotum"/>
        <charset val="134"/>
      </rPr>
      <t xml:space="preserve">  </t>
    </r>
  </si>
  <si>
    <t>面料结算成本</t>
  </si>
  <si>
    <r>
      <rPr>
        <b/>
        <sz val="10"/>
        <rFont val="Dotum"/>
        <charset val="134"/>
      </rPr>
      <t>拉</t>
    </r>
    <r>
      <rPr>
        <b/>
        <sz val="10"/>
        <rFont val="宋体"/>
        <charset val="134"/>
      </rPr>
      <t>丝牵条</t>
    </r>
    <r>
      <rPr>
        <b/>
        <sz val="10"/>
        <rFont val="Dotum"/>
        <charset val="134"/>
      </rPr>
      <t xml:space="preserve"> </t>
    </r>
  </si>
  <si>
    <t xml:space="preserve">有胶直条 </t>
  </si>
  <si>
    <t>在左侧菜单落在面料时，右侧出现此面料核算表，落在里布时，右侧出现里布核算表。</t>
  </si>
  <si>
    <r>
      <rPr>
        <b/>
        <sz val="10"/>
        <rFont val="Dotum"/>
        <charset val="134"/>
      </rPr>
      <t>有</t>
    </r>
    <r>
      <rPr>
        <b/>
        <sz val="10"/>
        <rFont val="宋体"/>
        <charset val="134"/>
      </rPr>
      <t>胶</t>
    </r>
    <r>
      <rPr>
        <b/>
        <sz val="10"/>
        <rFont val="Dotum"/>
        <charset val="134"/>
      </rPr>
      <t>直</t>
    </r>
    <r>
      <rPr>
        <b/>
        <sz val="10"/>
        <rFont val="宋体"/>
        <charset val="134"/>
      </rPr>
      <t>条</t>
    </r>
  </si>
  <si>
    <r>
      <rPr>
        <b/>
        <sz val="10"/>
        <rFont val="Dotum"/>
        <charset val="134"/>
      </rPr>
      <t>胸兜牙</t>
    </r>
    <r>
      <rPr>
        <b/>
        <sz val="10"/>
        <rFont val="宋体"/>
        <charset val="134"/>
      </rPr>
      <t>衬</t>
    </r>
    <r>
      <rPr>
        <b/>
        <sz val="10"/>
        <rFont val="Dotum"/>
        <charset val="134"/>
      </rPr>
      <t xml:space="preserve"> 有</t>
    </r>
    <r>
      <rPr>
        <b/>
        <sz val="10"/>
        <rFont val="宋体"/>
        <charset val="134"/>
      </rPr>
      <t>胶</t>
    </r>
  </si>
  <si>
    <t>里辅料表带上面料的部分</t>
  </si>
  <si>
    <t xml:space="preserve">彈袖棉   </t>
  </si>
  <si>
    <r>
      <rPr>
        <b/>
        <sz val="10"/>
        <rFont val="宋体"/>
        <charset val="134"/>
      </rPr>
      <t>弹</t>
    </r>
    <r>
      <rPr>
        <b/>
        <sz val="10"/>
        <rFont val="Dotum"/>
        <charset val="134"/>
      </rPr>
      <t>袖</t>
    </r>
    <r>
      <rPr>
        <b/>
        <sz val="10"/>
        <rFont val="宋体"/>
        <charset val="134"/>
      </rPr>
      <t>衬</t>
    </r>
    <r>
      <rPr>
        <b/>
        <sz val="10"/>
        <rFont val="Dotum"/>
        <charset val="134"/>
      </rPr>
      <t xml:space="preserve">  H400</t>
    </r>
  </si>
  <si>
    <r>
      <rPr>
        <b/>
        <sz val="10"/>
        <rFont val="Dotum"/>
        <charset val="134"/>
      </rPr>
      <t>胸</t>
    </r>
    <r>
      <rPr>
        <b/>
        <sz val="10"/>
        <rFont val="宋体"/>
        <charset val="134"/>
      </rPr>
      <t>衬软</t>
    </r>
    <r>
      <rPr>
        <b/>
        <sz val="10"/>
        <rFont val="Dotum"/>
        <charset val="134"/>
      </rPr>
      <t>棕</t>
    </r>
    <r>
      <rPr>
        <b/>
        <sz val="10"/>
        <rFont val="宋体"/>
        <charset val="134"/>
      </rPr>
      <t>衬</t>
    </r>
    <r>
      <rPr>
        <b/>
        <sz val="10"/>
        <rFont val="Dotum"/>
        <charset val="134"/>
      </rPr>
      <t>（黑炭</t>
    </r>
    <r>
      <rPr>
        <b/>
        <sz val="10"/>
        <rFont val="宋体"/>
        <charset val="134"/>
      </rPr>
      <t>衬</t>
    </r>
    <r>
      <rPr>
        <b/>
        <sz val="10"/>
        <rFont val="Dotum"/>
        <charset val="134"/>
      </rPr>
      <t xml:space="preserve">） </t>
    </r>
  </si>
  <si>
    <t>里布</t>
  </si>
  <si>
    <t>HLT16-034</t>
  </si>
  <si>
    <t>小计</t>
  </si>
  <si>
    <r>
      <rPr>
        <b/>
        <sz val="10"/>
        <rFont val="Dotum"/>
        <charset val="134"/>
      </rPr>
      <t>胸</t>
    </r>
    <r>
      <rPr>
        <b/>
        <sz val="10"/>
        <rFont val="宋体"/>
        <charset val="134"/>
      </rPr>
      <t>衬</t>
    </r>
    <r>
      <rPr>
        <b/>
        <sz val="10"/>
        <rFont val="Dotum"/>
        <charset val="134"/>
      </rPr>
      <t>硬棕</t>
    </r>
    <r>
      <rPr>
        <b/>
        <sz val="10"/>
        <rFont val="宋体"/>
        <charset val="134"/>
      </rPr>
      <t>衬</t>
    </r>
    <r>
      <rPr>
        <b/>
        <sz val="10"/>
        <rFont val="Dotum"/>
        <charset val="134"/>
      </rPr>
      <t xml:space="preserve">   </t>
    </r>
  </si>
  <si>
    <t>18蓝色</t>
  </si>
  <si>
    <t>从配色表的面料颜色找对应的里布颜色</t>
  </si>
  <si>
    <r>
      <rPr>
        <b/>
        <sz val="10"/>
        <rFont val="Dotum"/>
        <charset val="134"/>
      </rPr>
      <t>拉</t>
    </r>
    <r>
      <rPr>
        <b/>
        <sz val="10"/>
        <rFont val="宋体"/>
        <charset val="134"/>
      </rPr>
      <t>绒衬</t>
    </r>
    <r>
      <rPr>
        <b/>
        <sz val="10"/>
        <rFont val="Dotum"/>
        <charset val="134"/>
      </rPr>
      <t xml:space="preserve">（胸棉） </t>
    </r>
  </si>
  <si>
    <r>
      <rPr>
        <b/>
        <sz val="10"/>
        <rFont val="宋体"/>
        <charset val="134"/>
      </rPr>
      <t>绊带衬</t>
    </r>
    <r>
      <rPr>
        <b/>
        <sz val="10"/>
        <rFont val="Dotum"/>
        <charset val="134"/>
      </rPr>
      <t xml:space="preserve">   </t>
    </r>
  </si>
  <si>
    <t>里布预计单耗</t>
  </si>
  <si>
    <r>
      <rPr>
        <b/>
        <sz val="10"/>
        <rFont val="Dotum"/>
        <charset val="134"/>
      </rPr>
      <t>腰硬</t>
    </r>
    <r>
      <rPr>
        <b/>
        <sz val="10"/>
        <rFont val="宋体"/>
        <charset val="134"/>
      </rPr>
      <t>衬</t>
    </r>
    <r>
      <rPr>
        <b/>
        <sz val="10"/>
        <rFont val="Dotum"/>
        <charset val="134"/>
      </rPr>
      <t xml:space="preserve">  有</t>
    </r>
    <r>
      <rPr>
        <b/>
        <sz val="10"/>
        <rFont val="宋体"/>
        <charset val="134"/>
      </rPr>
      <t>胶</t>
    </r>
    <r>
      <rPr>
        <b/>
        <sz val="10"/>
        <rFont val="Dotum"/>
        <charset val="134"/>
      </rPr>
      <t xml:space="preserve">  </t>
    </r>
  </si>
  <si>
    <t>里布预计成本</t>
  </si>
  <si>
    <r>
      <rPr>
        <b/>
        <sz val="10"/>
        <rFont val="Dotum"/>
        <charset val="134"/>
      </rPr>
      <t>腰</t>
    </r>
    <r>
      <rPr>
        <b/>
        <sz val="10"/>
        <rFont val="宋体"/>
        <charset val="134"/>
      </rPr>
      <t>树</t>
    </r>
    <r>
      <rPr>
        <b/>
        <sz val="10"/>
        <rFont val="Dotum"/>
        <charset val="134"/>
      </rPr>
      <t>脂</t>
    </r>
    <r>
      <rPr>
        <b/>
        <sz val="10"/>
        <rFont val="宋体"/>
        <charset val="134"/>
      </rPr>
      <t>衬</t>
    </r>
    <r>
      <rPr>
        <b/>
        <sz val="10"/>
        <rFont val="Dotum"/>
        <charset val="134"/>
      </rPr>
      <t xml:space="preserve"> 斜裁无</t>
    </r>
    <r>
      <rPr>
        <b/>
        <sz val="10"/>
        <rFont val="宋体"/>
        <charset val="134"/>
      </rPr>
      <t>胶</t>
    </r>
    <r>
      <rPr>
        <b/>
        <sz val="10"/>
        <rFont val="Dotum"/>
        <charset val="134"/>
      </rPr>
      <t xml:space="preserve">LH加密 </t>
    </r>
  </si>
  <si>
    <t>里布预计用量</t>
  </si>
  <si>
    <r>
      <rPr>
        <b/>
        <sz val="10"/>
        <rFont val="Dotum"/>
        <charset val="134"/>
      </rPr>
      <t>无</t>
    </r>
    <r>
      <rPr>
        <b/>
        <sz val="10"/>
        <rFont val="宋体"/>
        <charset val="134"/>
      </rPr>
      <t>纸双</t>
    </r>
    <r>
      <rPr>
        <b/>
        <sz val="10"/>
        <rFont val="Dotum"/>
        <charset val="134"/>
      </rPr>
      <t>面</t>
    </r>
    <r>
      <rPr>
        <b/>
        <sz val="10"/>
        <rFont val="宋体"/>
        <charset val="134"/>
      </rPr>
      <t>胶</t>
    </r>
    <r>
      <rPr>
        <b/>
        <sz val="10"/>
        <rFont val="Dotum"/>
        <charset val="134"/>
      </rPr>
      <t xml:space="preserve"> </t>
    </r>
  </si>
  <si>
    <t>里布库存</t>
  </si>
  <si>
    <t xml:space="preserve">寸帶 </t>
  </si>
  <si>
    <t>里布订量</t>
  </si>
  <si>
    <r>
      <rPr>
        <b/>
        <sz val="10"/>
        <rFont val="宋体"/>
        <charset val="134"/>
      </rPr>
      <t>备扣</t>
    </r>
    <r>
      <rPr>
        <b/>
        <sz val="10"/>
        <rFont val="Dotum"/>
        <charset val="134"/>
      </rPr>
      <t xml:space="preserve">袋 </t>
    </r>
  </si>
  <si>
    <t>里布实际到货量</t>
  </si>
  <si>
    <r>
      <rPr>
        <b/>
        <sz val="10"/>
        <rFont val="宋体"/>
        <charset val="134"/>
      </rPr>
      <t>裤夹</t>
    </r>
    <r>
      <rPr>
        <b/>
        <sz val="10"/>
        <rFont val="Dotum"/>
        <charset val="134"/>
      </rPr>
      <t xml:space="preserve">   （大</t>
    </r>
    <r>
      <rPr>
        <b/>
        <sz val="10"/>
        <rFont val="宋体"/>
        <charset val="134"/>
      </rPr>
      <t>号</t>
    </r>
    <r>
      <rPr>
        <b/>
        <sz val="10"/>
        <rFont val="Dotum"/>
        <charset val="134"/>
      </rPr>
      <t>）</t>
    </r>
  </si>
  <si>
    <t>里布实际到货金额</t>
  </si>
  <si>
    <t>子母条 (端打条）</t>
  </si>
  <si>
    <t>里布剩余数量</t>
  </si>
  <si>
    <t xml:space="preserve">弹力腰头松紧带 </t>
  </si>
  <si>
    <t>里布平均单耗</t>
  </si>
  <si>
    <r>
      <rPr>
        <b/>
        <sz val="9"/>
        <color rgb="FF000000"/>
        <rFont val="Dotum"/>
        <charset val="134"/>
      </rPr>
      <t>YKK拉</t>
    </r>
    <r>
      <rPr>
        <b/>
        <sz val="9"/>
        <color indexed="8"/>
        <rFont val="宋体"/>
        <charset val="134"/>
      </rPr>
      <t>链</t>
    </r>
    <r>
      <rPr>
        <b/>
        <sz val="9"/>
        <color indexed="8"/>
        <rFont val="Dotum"/>
        <charset val="134"/>
      </rPr>
      <t xml:space="preserve"> </t>
    </r>
  </si>
  <si>
    <t>里布结算成本</t>
  </si>
  <si>
    <r>
      <rPr>
        <b/>
        <sz val="10"/>
        <rFont val="宋体"/>
        <charset val="134"/>
      </rPr>
      <t>褲</t>
    </r>
    <r>
      <rPr>
        <b/>
        <sz val="10"/>
        <rFont val="Dotum"/>
        <charset val="134"/>
      </rPr>
      <t xml:space="preserve">勾    </t>
    </r>
  </si>
  <si>
    <t>金属包边花纹纽扣32L</t>
  </si>
  <si>
    <r>
      <rPr>
        <b/>
        <sz val="10"/>
        <color rgb="FF000000"/>
        <rFont val="Dotum"/>
        <charset val="134"/>
      </rPr>
      <t>金</t>
    </r>
    <r>
      <rPr>
        <b/>
        <sz val="10"/>
        <color indexed="8"/>
        <rFont val="宋体"/>
        <charset val="134"/>
      </rPr>
      <t>属</t>
    </r>
    <r>
      <rPr>
        <b/>
        <sz val="10"/>
        <color indexed="8"/>
        <rFont val="Dotum"/>
        <charset val="134"/>
      </rPr>
      <t>包</t>
    </r>
    <r>
      <rPr>
        <b/>
        <sz val="10"/>
        <color indexed="8"/>
        <rFont val="宋体"/>
        <charset val="134"/>
      </rPr>
      <t>边</t>
    </r>
    <r>
      <rPr>
        <b/>
        <sz val="10"/>
        <color indexed="8"/>
        <rFont val="Dotum"/>
        <charset val="134"/>
      </rPr>
      <t>花</t>
    </r>
    <r>
      <rPr>
        <b/>
        <sz val="10"/>
        <color indexed="8"/>
        <rFont val="宋体"/>
        <charset val="134"/>
      </rPr>
      <t>纹纽</t>
    </r>
    <r>
      <rPr>
        <b/>
        <sz val="10"/>
        <color indexed="8"/>
        <rFont val="Dotum"/>
        <charset val="134"/>
      </rPr>
      <t>扣24L</t>
    </r>
  </si>
  <si>
    <t>主標  PIERRE LAURANT</t>
  </si>
  <si>
    <t>袖標 PIERRE LAURANT</t>
  </si>
  <si>
    <t>領吊 PIERRE LAURANT</t>
  </si>
  <si>
    <t xml:space="preserve">副標 SUPERIOR 150'S   （TR面料用）    </t>
  </si>
  <si>
    <r>
      <rPr>
        <b/>
        <sz val="10"/>
        <rFont val="Dotum"/>
        <charset val="134"/>
      </rPr>
      <t>袖</t>
    </r>
    <r>
      <rPr>
        <b/>
        <sz val="10"/>
        <rFont val="宋体"/>
        <charset val="134"/>
      </rPr>
      <t>釦</t>
    </r>
    <r>
      <rPr>
        <b/>
        <sz val="10"/>
        <rFont val="Dotum"/>
        <charset val="134"/>
      </rPr>
      <t>標 CLASSIC FIT   （正常款用）</t>
    </r>
  </si>
  <si>
    <r>
      <rPr>
        <b/>
        <sz val="10"/>
        <rFont val="Dotum"/>
        <charset val="134"/>
      </rPr>
      <t>折</t>
    </r>
    <r>
      <rPr>
        <b/>
        <sz val="10"/>
        <rFont val="宋体"/>
        <charset val="134"/>
      </rPr>
      <t>叠</t>
    </r>
    <r>
      <rPr>
        <b/>
        <sz val="10"/>
        <rFont val="Dotum"/>
        <charset val="134"/>
      </rPr>
      <t xml:space="preserve">吊牌 Superior150'S PIERRE LAURANT  （TR面料用）    </t>
    </r>
  </si>
  <si>
    <r>
      <rPr>
        <b/>
        <sz val="10"/>
        <rFont val="宋体"/>
        <charset val="134"/>
      </rPr>
      <t>插</t>
    </r>
    <r>
      <rPr>
        <b/>
        <sz val="10"/>
        <rFont val="Dotum"/>
        <charset val="134"/>
      </rPr>
      <t>梢  PIERRE LAURANT</t>
    </r>
  </si>
  <si>
    <r>
      <rPr>
        <b/>
        <sz val="10"/>
        <rFont val="Dotum"/>
        <charset val="134"/>
      </rPr>
      <t>腰里</t>
    </r>
    <r>
      <rPr>
        <b/>
        <sz val="10"/>
        <rFont val="宋体"/>
        <charset val="134"/>
      </rPr>
      <t>织带</t>
    </r>
    <r>
      <rPr>
        <b/>
        <sz val="10"/>
        <rFont val="Dotum"/>
        <charset val="134"/>
      </rPr>
      <t xml:space="preserve"> </t>
    </r>
    <r>
      <rPr>
        <b/>
        <sz val="10"/>
        <rFont val="宋体"/>
        <charset val="134"/>
      </rPr>
      <t>带</t>
    </r>
    <r>
      <rPr>
        <b/>
        <sz val="10"/>
        <rFont val="Dotum"/>
        <charset val="134"/>
      </rPr>
      <t>PIERRE LAURANT</t>
    </r>
    <r>
      <rPr>
        <b/>
        <sz val="10"/>
        <rFont val="宋体"/>
        <charset val="134"/>
      </rPr>
      <t>标识</t>
    </r>
    <r>
      <rPr>
        <b/>
        <sz val="10"/>
        <rFont val="Dotum"/>
        <charset val="134"/>
      </rPr>
      <t xml:space="preserve"> （印的）</t>
    </r>
  </si>
  <si>
    <t>腰牌  PIERRE LAURANT（空白）</t>
  </si>
  <si>
    <t>腰牌 PIERRE LAURANT （打印）</t>
  </si>
  <si>
    <r>
      <rPr>
        <b/>
        <sz val="10"/>
        <rFont val="Dotum"/>
        <charset val="134"/>
      </rPr>
      <t>尺碼成份洗水</t>
    </r>
    <r>
      <rPr>
        <b/>
        <sz val="10"/>
        <rFont val="宋体"/>
        <charset val="134"/>
      </rPr>
      <t>产</t>
    </r>
    <r>
      <rPr>
        <b/>
        <sz val="10"/>
        <rFont val="Dotum"/>
        <charset val="134"/>
      </rPr>
      <t>地標-上衣西</t>
    </r>
    <r>
      <rPr>
        <b/>
        <sz val="10"/>
        <rFont val="宋体"/>
        <charset val="134"/>
      </rPr>
      <t>裤用（</t>
    </r>
    <r>
      <rPr>
        <b/>
        <sz val="10"/>
        <rFont val="Dotum"/>
        <charset val="134"/>
      </rPr>
      <t>印刷</t>
    </r>
    <r>
      <rPr>
        <b/>
        <sz val="10"/>
        <rFont val="宋体"/>
        <charset val="134"/>
      </rPr>
      <t>标）</t>
    </r>
    <r>
      <rPr>
        <b/>
        <sz val="10"/>
        <rFont val="Dotum"/>
        <charset val="134"/>
      </rPr>
      <t xml:space="preserve"> </t>
    </r>
  </si>
  <si>
    <t>马甲尺寸标 （印刷标）</t>
  </si>
  <si>
    <t xml:space="preserve">胶袋貼標 </t>
  </si>
  <si>
    <t xml:space="preserve">吊牌貼標 </t>
  </si>
  <si>
    <t>马甲卡子 银色</t>
  </si>
  <si>
    <r>
      <rPr>
        <b/>
        <sz val="10"/>
        <rFont val="宋体"/>
        <charset val="134"/>
      </rPr>
      <t>胶</t>
    </r>
    <r>
      <rPr>
        <b/>
        <sz val="10"/>
        <rFont val="Dotum"/>
        <charset val="134"/>
      </rPr>
      <t>袋 120*68cm</t>
    </r>
  </si>
  <si>
    <r>
      <rPr>
        <b/>
        <sz val="10"/>
        <rFont val="宋体"/>
        <charset val="134"/>
      </rPr>
      <t>胶</t>
    </r>
    <r>
      <rPr>
        <b/>
        <sz val="10"/>
        <rFont val="Dotum"/>
        <charset val="134"/>
      </rPr>
      <t>袋 120*78cm</t>
    </r>
  </si>
  <si>
    <r>
      <rPr>
        <b/>
        <sz val="10"/>
        <rFont val="Dotum"/>
        <charset val="134"/>
      </rPr>
      <t>衣架</t>
    </r>
    <r>
      <rPr>
        <b/>
        <sz val="10"/>
        <rFont val="宋体"/>
        <charset val="134"/>
      </rPr>
      <t>带裤</t>
    </r>
    <r>
      <rPr>
        <b/>
        <sz val="10"/>
        <rFont val="Dotum"/>
        <charset val="134"/>
      </rPr>
      <t xml:space="preserve">架+嵌片 17"  </t>
    </r>
  </si>
  <si>
    <r>
      <rPr>
        <b/>
        <sz val="10"/>
        <rFont val="Dotum"/>
        <charset val="134"/>
      </rPr>
      <t>衣架</t>
    </r>
    <r>
      <rPr>
        <b/>
        <sz val="10"/>
        <rFont val="宋体"/>
        <charset val="134"/>
      </rPr>
      <t>带裤</t>
    </r>
    <r>
      <rPr>
        <b/>
        <sz val="10"/>
        <rFont val="Dotum"/>
        <charset val="134"/>
      </rPr>
      <t xml:space="preserve">架+嵌片 19" </t>
    </r>
  </si>
  <si>
    <r>
      <rPr>
        <b/>
        <sz val="10"/>
        <rFont val="Dotum"/>
        <charset val="134"/>
      </rPr>
      <t>衣架</t>
    </r>
    <r>
      <rPr>
        <b/>
        <sz val="10"/>
        <rFont val="宋体"/>
        <charset val="134"/>
      </rPr>
      <t>环</t>
    </r>
    <r>
      <rPr>
        <b/>
        <sz val="10"/>
        <color indexed="10"/>
        <rFont val="Dotum"/>
        <charset val="134"/>
      </rPr>
      <t xml:space="preserve">  </t>
    </r>
  </si>
  <si>
    <r>
      <rPr>
        <b/>
        <sz val="10"/>
        <rFont val="宋体"/>
        <charset val="134"/>
      </rPr>
      <t>纸</t>
    </r>
    <r>
      <rPr>
        <b/>
        <sz val="10"/>
        <rFont val="Dotum"/>
        <charset val="134"/>
      </rPr>
      <t>箱 （14套一箱）</t>
    </r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</si>
</sst>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#,##0.00_ "/>
    <numFmt numFmtId="177" formatCode="0.00_ "/>
  </numFmts>
  <fonts count="39">
    <font>
      <sz val="11"/>
      <color theme="1"/>
      <name val="等线"/>
      <charset val="134"/>
      <scheme val="minor"/>
    </font>
    <font>
      <sz val="14"/>
      <color theme="1"/>
      <name val="等线"/>
      <charset val="134"/>
      <scheme val="minor"/>
    </font>
    <font>
      <sz val="11"/>
      <color rgb="FFFF0000"/>
      <name val="等线"/>
      <charset val="134"/>
      <scheme val="minor"/>
    </font>
    <font>
      <b/>
      <sz val="11"/>
      <color theme="1"/>
      <name val="等线"/>
      <charset val="134"/>
      <scheme val="minor"/>
    </font>
    <font>
      <b/>
      <sz val="10"/>
      <color indexed="8"/>
      <name val="Dotum"/>
      <charset val="134"/>
    </font>
    <font>
      <b/>
      <sz val="10"/>
      <color theme="1"/>
      <name val="Dotum"/>
      <charset val="134"/>
    </font>
    <font>
      <b/>
      <sz val="10"/>
      <name val="Dotum"/>
      <charset val="134"/>
    </font>
    <font>
      <b/>
      <sz val="10"/>
      <color rgb="FF000000"/>
      <name val="Dotum"/>
      <charset val="134"/>
    </font>
    <font>
      <b/>
      <strike/>
      <sz val="10"/>
      <name val="宋体"/>
      <charset val="134"/>
    </font>
    <font>
      <b/>
      <sz val="10"/>
      <color theme="1"/>
      <name val="宋体"/>
      <charset val="134"/>
    </font>
    <font>
      <sz val="11"/>
      <name val="等线"/>
      <charset val="134"/>
      <scheme val="minor"/>
    </font>
    <font>
      <b/>
      <sz val="9"/>
      <color rgb="FF000000"/>
      <name val="Dotum"/>
      <charset val="134"/>
    </font>
    <font>
      <sz val="11"/>
      <color theme="1"/>
      <name val="华文中宋"/>
      <charset val="134"/>
    </font>
    <font>
      <b/>
      <sz val="11"/>
      <color theme="1"/>
      <name val="华文楷体"/>
      <charset val="134"/>
    </font>
    <font>
      <sz val="11"/>
      <color rgb="FFFF000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65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0"/>
      <color indexed="8"/>
      <name val="宋体"/>
      <charset val="134"/>
    </font>
    <font>
      <b/>
      <sz val="10"/>
      <name val="宋体"/>
      <charset val="134"/>
    </font>
    <font>
      <b/>
      <sz val="9"/>
      <color indexed="8"/>
      <name val="宋体"/>
      <charset val="134"/>
    </font>
    <font>
      <b/>
      <sz val="9"/>
      <color indexed="8"/>
      <name val="Dotum"/>
      <charset val="134"/>
    </font>
    <font>
      <b/>
      <sz val="10"/>
      <color indexed="10"/>
      <name val="Dotum"/>
      <charset val="134"/>
    </font>
    <font>
      <b/>
      <sz val="9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8" fillId="17" borderId="2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6" borderId="21" applyNumberFormat="0" applyFont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9" fillId="0" borderId="25" applyNumberFormat="0" applyFill="0" applyAlignment="0" applyProtection="0">
      <alignment vertical="center"/>
    </xf>
    <xf numFmtId="0" fontId="31" fillId="0" borderId="25" applyNumberFormat="0" applyFill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3" fillId="0" borderId="27" applyNumberFormat="0" applyFill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32" fillId="23" borderId="28" applyNumberFormat="0" applyAlignment="0" applyProtection="0">
      <alignment vertical="center"/>
    </xf>
    <xf numFmtId="0" fontId="24" fillId="23" borderId="22" applyNumberFormat="0" applyAlignment="0" applyProtection="0">
      <alignment vertical="center"/>
    </xf>
    <xf numFmtId="0" fontId="26" fillId="24" borderId="23" applyNumberFormat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28" fillId="0" borderId="24" applyNumberFormat="0" applyFill="0" applyAlignment="0" applyProtection="0">
      <alignment vertical="center"/>
    </xf>
    <xf numFmtId="0" fontId="30" fillId="0" borderId="26" applyNumberFormat="0" applyFill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</cellStyleXfs>
  <cellXfs count="77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0" fillId="0" borderId="1" xfId="0" applyBorder="1">
      <alignment vertical="center"/>
    </xf>
    <xf numFmtId="49" fontId="3" fillId="0" borderId="1" xfId="0" applyNumberFormat="1" applyFont="1" applyFill="1" applyBorder="1" applyAlignment="1">
      <alignment horizontal="center" vertical="center"/>
    </xf>
    <xf numFmtId="49" fontId="4" fillId="2" borderId="2" xfId="0" applyNumberFormat="1" applyFont="1" applyFill="1" applyBorder="1" applyAlignment="1">
      <alignment vertical="center" wrapText="1"/>
    </xf>
    <xf numFmtId="49" fontId="0" fillId="0" borderId="3" xfId="0" applyNumberFormat="1" applyFill="1" applyBorder="1">
      <alignment vertical="center"/>
    </xf>
    <xf numFmtId="49" fontId="3" fillId="0" borderId="4" xfId="0" applyNumberFormat="1" applyFont="1" applyBorder="1" applyAlignment="1">
      <alignment horizontal="center" vertical="center"/>
    </xf>
    <xf numFmtId="49" fontId="3" fillId="0" borderId="5" xfId="0" applyNumberFormat="1" applyFont="1" applyFill="1" applyBorder="1" applyAlignment="1">
      <alignment horizontal="center" vertical="center"/>
    </xf>
    <xf numFmtId="49" fontId="0" fillId="0" borderId="6" xfId="0" applyNumberFormat="1" applyFill="1" applyBorder="1">
      <alignment vertical="center"/>
    </xf>
    <xf numFmtId="49" fontId="3" fillId="0" borderId="2" xfId="0" applyNumberFormat="1" applyFont="1" applyBorder="1" applyAlignment="1">
      <alignment horizontal="center" vertical="center"/>
    </xf>
    <xf numFmtId="49" fontId="0" fillId="0" borderId="7" xfId="0" applyNumberFormat="1" applyFill="1" applyBorder="1">
      <alignment vertical="center"/>
    </xf>
    <xf numFmtId="49" fontId="5" fillId="2" borderId="2" xfId="0" applyNumberFormat="1" applyFont="1" applyFill="1" applyBorder="1" applyAlignment="1">
      <alignment vertical="center" wrapText="1"/>
    </xf>
    <xf numFmtId="49" fontId="0" fillId="0" borderId="2" xfId="0" applyNumberFormat="1" applyFill="1" applyBorder="1" applyAlignment="1">
      <alignment horizontal="center" vertical="center"/>
    </xf>
    <xf numFmtId="49" fontId="0" fillId="0" borderId="7" xfId="0" applyNumberFormat="1" applyFill="1" applyBorder="1" applyAlignment="1">
      <alignment horizontal="center" vertical="center"/>
    </xf>
    <xf numFmtId="49" fontId="6" fillId="2" borderId="2" xfId="0" applyNumberFormat="1" applyFont="1" applyFill="1" applyBorder="1" applyAlignment="1">
      <alignment vertical="center" wrapText="1"/>
    </xf>
    <xf numFmtId="177" fontId="0" fillId="0" borderId="2" xfId="0" applyNumberFormat="1" applyFill="1" applyBorder="1">
      <alignment vertical="center"/>
    </xf>
    <xf numFmtId="49" fontId="7" fillId="2" borderId="2" xfId="0" applyNumberFormat="1" applyFont="1" applyFill="1" applyBorder="1" applyAlignment="1">
      <alignment vertical="center" wrapText="1"/>
    </xf>
    <xf numFmtId="177" fontId="0" fillId="0" borderId="7" xfId="0" applyNumberFormat="1" applyFill="1" applyBorder="1">
      <alignment vertical="center"/>
    </xf>
    <xf numFmtId="49" fontId="6" fillId="2" borderId="2" xfId="0" applyNumberFormat="1" applyFont="1" applyFill="1" applyBorder="1" applyAlignment="1">
      <alignment horizontal="left" vertical="center" wrapText="1"/>
    </xf>
    <xf numFmtId="49" fontId="0" fillId="3" borderId="6" xfId="0" applyNumberFormat="1" applyFill="1" applyBorder="1">
      <alignment vertical="center"/>
    </xf>
    <xf numFmtId="49" fontId="7" fillId="4" borderId="2" xfId="0" applyNumberFormat="1" applyFont="1" applyFill="1" applyBorder="1" applyAlignment="1">
      <alignment vertical="center" wrapText="1"/>
    </xf>
    <xf numFmtId="49" fontId="0" fillId="0" borderId="8" xfId="0" applyNumberFormat="1" applyFill="1" applyBorder="1">
      <alignment vertical="center"/>
    </xf>
    <xf numFmtId="177" fontId="0" fillId="0" borderId="9" xfId="0" applyNumberFormat="1" applyFill="1" applyBorder="1">
      <alignment vertical="center"/>
    </xf>
    <xf numFmtId="177" fontId="3" fillId="0" borderId="10" xfId="0" applyNumberFormat="1" applyFont="1" applyFill="1" applyBorder="1">
      <alignment vertical="center"/>
    </xf>
    <xf numFmtId="49" fontId="8" fillId="2" borderId="2" xfId="0" applyNumberFormat="1" applyFont="1" applyFill="1" applyBorder="1" applyAlignment="1">
      <alignment vertical="center" wrapText="1"/>
    </xf>
    <xf numFmtId="49" fontId="0" fillId="0" borderId="11" xfId="0" applyNumberFormat="1" applyFill="1" applyBorder="1">
      <alignment vertical="center"/>
    </xf>
    <xf numFmtId="49" fontId="3" fillId="0" borderId="12" xfId="0" applyNumberFormat="1" applyFont="1" applyBorder="1" applyAlignment="1">
      <alignment horizontal="center" vertical="center"/>
    </xf>
    <xf numFmtId="0" fontId="0" fillId="0" borderId="13" xfId="0" applyBorder="1">
      <alignment vertical="center"/>
    </xf>
    <xf numFmtId="0" fontId="2" fillId="0" borderId="14" xfId="0" applyFont="1" applyBorder="1" applyAlignment="1">
      <alignment horizontal="center" vertical="center"/>
    </xf>
    <xf numFmtId="0" fontId="0" fillId="0" borderId="7" xfId="0" applyBorder="1">
      <alignment vertical="center"/>
    </xf>
    <xf numFmtId="49" fontId="0" fillId="0" borderId="9" xfId="0" applyNumberFormat="1" applyFill="1" applyBorder="1" applyAlignment="1">
      <alignment horizontal="center" vertical="center"/>
    </xf>
    <xf numFmtId="0" fontId="0" fillId="0" borderId="10" xfId="0" applyBorder="1">
      <alignment vertical="center"/>
    </xf>
    <xf numFmtId="49" fontId="0" fillId="0" borderId="3" xfId="0" applyNumberFormat="1" applyBorder="1">
      <alignment vertical="center"/>
    </xf>
    <xf numFmtId="0" fontId="9" fillId="0" borderId="4" xfId="0" applyFont="1" applyBorder="1" applyAlignment="1">
      <alignment horizontal="left" vertical="center"/>
    </xf>
    <xf numFmtId="0" fontId="9" fillId="0" borderId="15" xfId="0" applyFont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49" fontId="0" fillId="0" borderId="6" xfId="0" applyNumberFormat="1" applyBorder="1">
      <alignment vertical="center"/>
    </xf>
    <xf numFmtId="49" fontId="0" fillId="0" borderId="2" xfId="0" applyNumberFormat="1" applyBorder="1" applyAlignment="1">
      <alignment horizontal="center" vertical="center"/>
    </xf>
    <xf numFmtId="49" fontId="0" fillId="0" borderId="17" xfId="0" applyNumberFormat="1" applyBorder="1" applyAlignment="1">
      <alignment horizontal="center" vertical="center"/>
    </xf>
    <xf numFmtId="49" fontId="0" fillId="0" borderId="18" xfId="0" applyNumberFormat="1" applyBorder="1" applyAlignment="1">
      <alignment horizontal="center" vertical="center"/>
    </xf>
    <xf numFmtId="49" fontId="0" fillId="0" borderId="7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right" vertical="center"/>
    </xf>
    <xf numFmtId="176" fontId="0" fillId="0" borderId="17" xfId="0" applyNumberFormat="1" applyBorder="1" applyAlignment="1">
      <alignment horizontal="center" vertical="center"/>
    </xf>
    <xf numFmtId="176" fontId="0" fillId="0" borderId="18" xfId="0" applyNumberFormat="1" applyBorder="1" applyAlignment="1">
      <alignment horizontal="center" vertical="center"/>
    </xf>
    <xf numFmtId="0" fontId="10" fillId="0" borderId="0" xfId="0" applyFont="1">
      <alignment vertical="center"/>
    </xf>
    <xf numFmtId="177" fontId="0" fillId="0" borderId="2" xfId="0" applyNumberFormat="1" applyBorder="1" applyAlignment="1">
      <alignment horizontal="right" vertical="center"/>
    </xf>
    <xf numFmtId="177" fontId="0" fillId="0" borderId="17" xfId="0" applyNumberFormat="1" applyBorder="1" applyAlignment="1">
      <alignment horizontal="center" vertical="center"/>
    </xf>
    <xf numFmtId="177" fontId="0" fillId="0" borderId="18" xfId="0" applyNumberFormat="1" applyBorder="1" applyAlignment="1">
      <alignment horizontal="center" vertical="center"/>
    </xf>
    <xf numFmtId="177" fontId="0" fillId="0" borderId="7" xfId="0" applyNumberFormat="1" applyBorder="1">
      <alignment vertical="center"/>
    </xf>
    <xf numFmtId="177" fontId="0" fillId="0" borderId="2" xfId="0" applyNumberFormat="1" applyBorder="1">
      <alignment vertical="center"/>
    </xf>
    <xf numFmtId="177" fontId="0" fillId="3" borderId="2" xfId="0" applyNumberFormat="1" applyFill="1" applyBorder="1">
      <alignment vertical="center"/>
    </xf>
    <xf numFmtId="177" fontId="0" fillId="3" borderId="17" xfId="0" applyNumberFormat="1" applyFill="1" applyBorder="1" applyAlignment="1">
      <alignment horizontal="center" vertical="center"/>
    </xf>
    <xf numFmtId="177" fontId="0" fillId="3" borderId="18" xfId="0" applyNumberFormat="1" applyFill="1" applyBorder="1" applyAlignment="1">
      <alignment horizontal="center" vertical="center"/>
    </xf>
    <xf numFmtId="177" fontId="0" fillId="3" borderId="7" xfId="0" applyNumberFormat="1" applyFill="1" applyBorder="1">
      <alignment vertical="center"/>
    </xf>
    <xf numFmtId="49" fontId="0" fillId="5" borderId="6" xfId="0" applyNumberFormat="1" applyFill="1" applyBorder="1">
      <alignment vertical="center"/>
    </xf>
    <xf numFmtId="177" fontId="0" fillId="5" borderId="2" xfId="0" applyNumberFormat="1" applyFill="1" applyBorder="1">
      <alignment vertical="center"/>
    </xf>
    <xf numFmtId="177" fontId="0" fillId="5" borderId="17" xfId="0" applyNumberFormat="1" applyFill="1" applyBorder="1" applyAlignment="1">
      <alignment horizontal="center" vertical="center"/>
    </xf>
    <xf numFmtId="177" fontId="0" fillId="5" borderId="18" xfId="0" applyNumberFormat="1" applyFill="1" applyBorder="1" applyAlignment="1">
      <alignment horizontal="center" vertical="center"/>
    </xf>
    <xf numFmtId="177" fontId="0" fillId="5" borderId="7" xfId="0" applyNumberFormat="1" applyFill="1" applyBorder="1">
      <alignment vertical="center"/>
    </xf>
    <xf numFmtId="49" fontId="11" fillId="4" borderId="2" xfId="0" applyNumberFormat="1" applyFont="1" applyFill="1" applyBorder="1" applyAlignment="1">
      <alignment vertical="center" wrapText="1"/>
    </xf>
    <xf numFmtId="49" fontId="0" fillId="0" borderId="8" xfId="0" applyNumberFormat="1" applyBorder="1">
      <alignment vertical="center"/>
    </xf>
    <xf numFmtId="177" fontId="0" fillId="0" borderId="9" xfId="0" applyNumberFormat="1" applyBorder="1">
      <alignment vertical="center"/>
    </xf>
    <xf numFmtId="177" fontId="0" fillId="0" borderId="19" xfId="0" applyNumberFormat="1" applyBorder="1" applyAlignment="1">
      <alignment horizontal="center" vertical="center"/>
    </xf>
    <xf numFmtId="177" fontId="0" fillId="0" borderId="20" xfId="0" applyNumberFormat="1" applyBorder="1" applyAlignment="1">
      <alignment horizontal="center" vertical="center"/>
    </xf>
    <xf numFmtId="177" fontId="3" fillId="0" borderId="10" xfId="0" applyNumberFormat="1" applyFont="1" applyBorder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12" fillId="3" borderId="0" xfId="0" applyFont="1" applyFill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0" fillId="3" borderId="0" xfId="0" applyFill="1">
      <alignment vertical="center"/>
    </xf>
    <xf numFmtId="0" fontId="3" fillId="3" borderId="0" xfId="0" applyFont="1" applyFill="1">
      <alignment vertical="center"/>
    </xf>
    <xf numFmtId="0" fontId="2" fillId="3" borderId="0" xfId="0" applyFont="1" applyFill="1">
      <alignment vertical="center"/>
    </xf>
    <xf numFmtId="0" fontId="13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O42"/>
  <sheetViews>
    <sheetView topLeftCell="A16" workbookViewId="0">
      <selection activeCell="B35" sqref="B35"/>
    </sheetView>
  </sheetViews>
  <sheetFormatPr defaultColWidth="9" defaultRowHeight="13.5"/>
  <cols>
    <col min="2" max="2" width="23.5" customWidth="1"/>
    <col min="4" max="4" width="17.125" customWidth="1"/>
    <col min="6" max="6" width="16.75" customWidth="1"/>
  </cols>
  <sheetData>
    <row r="2" spans="2:2">
      <c r="B2" s="69" t="s">
        <v>0</v>
      </c>
    </row>
    <row r="3" ht="15.75" spans="2:3">
      <c r="B3" s="70" t="s">
        <v>1</v>
      </c>
      <c r="C3" s="3" t="s">
        <v>2</v>
      </c>
    </row>
    <row r="4" ht="15.75" spans="2:3">
      <c r="B4" s="70" t="s">
        <v>3</v>
      </c>
      <c r="C4" s="3" t="s">
        <v>4</v>
      </c>
    </row>
    <row r="5" ht="15.75" spans="2:3">
      <c r="B5" s="70" t="s">
        <v>5</v>
      </c>
      <c r="C5" s="3" t="s">
        <v>6</v>
      </c>
    </row>
    <row r="6" ht="15.75" spans="2:5">
      <c r="B6" s="70" t="s">
        <v>7</v>
      </c>
      <c r="C6" s="71" t="s">
        <v>8</v>
      </c>
      <c r="D6" s="71"/>
      <c r="E6" s="71"/>
    </row>
    <row r="7" ht="15.75" spans="2:13">
      <c r="B7" s="70" t="s">
        <v>9</v>
      </c>
      <c r="C7" s="71" t="s">
        <v>10</v>
      </c>
      <c r="D7" s="71"/>
      <c r="E7" s="71"/>
      <c r="F7" s="71"/>
      <c r="G7" s="71"/>
      <c r="H7" s="71"/>
      <c r="I7" s="71"/>
      <c r="J7" s="71"/>
      <c r="K7" s="71"/>
      <c r="L7" s="71"/>
      <c r="M7" s="71"/>
    </row>
    <row r="8" ht="34.5" customHeight="1" spans="2:15">
      <c r="B8" s="70" t="s">
        <v>11</v>
      </c>
      <c r="C8" s="72" t="s">
        <v>12</v>
      </c>
      <c r="D8" s="72"/>
      <c r="E8" s="72"/>
      <c r="F8" s="72"/>
      <c r="G8" s="72"/>
      <c r="H8" s="72"/>
      <c r="I8" s="72"/>
      <c r="J8" s="72"/>
      <c r="K8" s="72"/>
      <c r="L8" s="72"/>
      <c r="M8" s="72"/>
      <c r="N8" s="72"/>
      <c r="O8" s="72"/>
    </row>
    <row r="9" ht="27.75" customHeight="1" spans="2:15">
      <c r="B9" s="70" t="s">
        <v>13</v>
      </c>
      <c r="C9" s="72" t="s">
        <v>14</v>
      </c>
      <c r="D9" s="72"/>
      <c r="E9" s="72"/>
      <c r="F9" s="72"/>
      <c r="G9" s="72"/>
      <c r="H9" s="72"/>
      <c r="I9" s="72"/>
      <c r="J9" s="72"/>
      <c r="K9" s="72"/>
      <c r="L9" s="72"/>
      <c r="M9" s="72"/>
      <c r="N9" s="72"/>
      <c r="O9" s="72"/>
    </row>
    <row r="10" ht="15.75" spans="2:3">
      <c r="B10" s="70" t="s">
        <v>15</v>
      </c>
      <c r="C10" s="3" t="s">
        <v>16</v>
      </c>
    </row>
    <row r="13" spans="1:5">
      <c r="A13" s="73"/>
      <c r="B13" s="74" t="s">
        <v>17</v>
      </c>
      <c r="C13" s="73"/>
      <c r="D13" s="73"/>
      <c r="E13" s="73"/>
    </row>
    <row r="14" spans="1:5">
      <c r="A14" s="73"/>
      <c r="B14" s="74" t="s">
        <v>18</v>
      </c>
      <c r="C14" s="73"/>
      <c r="D14" s="73"/>
      <c r="E14" s="73"/>
    </row>
    <row r="15" spans="1:5">
      <c r="A15" s="73"/>
      <c r="B15" s="75" t="s">
        <v>19</v>
      </c>
      <c r="C15" s="75"/>
      <c r="D15" s="75"/>
      <c r="E15" s="73"/>
    </row>
    <row r="16" spans="1:5">
      <c r="A16" s="73"/>
      <c r="B16" s="75" t="s">
        <v>20</v>
      </c>
      <c r="C16" s="75"/>
      <c r="D16" s="75"/>
      <c r="E16" s="73"/>
    </row>
    <row r="17" spans="1:5">
      <c r="A17" s="73"/>
      <c r="B17" s="75" t="s">
        <v>21</v>
      </c>
      <c r="C17" s="75"/>
      <c r="D17" s="75"/>
      <c r="E17" s="73"/>
    </row>
    <row r="19" spans="2:2">
      <c r="B19" s="69" t="s">
        <v>22</v>
      </c>
    </row>
    <row r="20" spans="2:8">
      <c r="B20" s="3" t="s">
        <v>23</v>
      </c>
      <c r="C20" s="3"/>
      <c r="D20" s="3"/>
      <c r="E20" s="3"/>
      <c r="F20" s="3"/>
      <c r="G20" s="3"/>
      <c r="H20" s="3"/>
    </row>
    <row r="21" spans="2:8">
      <c r="B21" s="3" t="s">
        <v>24</v>
      </c>
      <c r="C21" s="3"/>
      <c r="D21" s="3"/>
      <c r="E21" s="3" t="s">
        <v>25</v>
      </c>
      <c r="F21" s="3"/>
      <c r="G21" s="3"/>
      <c r="H21" s="3"/>
    </row>
    <row r="23" spans="2:2">
      <c r="B23" s="69" t="s">
        <v>26</v>
      </c>
    </row>
    <row r="24" spans="2:7">
      <c r="B24" s="3" t="s">
        <v>27</v>
      </c>
      <c r="C24" s="3"/>
      <c r="D24" s="3"/>
      <c r="E24" s="3"/>
      <c r="F24" s="3"/>
      <c r="G24" s="3"/>
    </row>
    <row r="25" spans="2:2">
      <c r="B25" s="3" t="s">
        <v>28</v>
      </c>
    </row>
    <row r="26" spans="2:2">
      <c r="B26" s="69" t="s">
        <v>29</v>
      </c>
    </row>
    <row r="27" spans="2:2">
      <c r="B27" s="3" t="s">
        <v>30</v>
      </c>
    </row>
    <row r="28" spans="2:8">
      <c r="B28" s="3" t="s">
        <v>31</v>
      </c>
      <c r="H28" s="69"/>
    </row>
    <row r="29" spans="2:8">
      <c r="B29" s="69" t="s">
        <v>32</v>
      </c>
      <c r="H29" s="69"/>
    </row>
    <row r="30" spans="2:2">
      <c r="B30" s="3" t="s">
        <v>33</v>
      </c>
    </row>
    <row r="31" spans="2:2">
      <c r="B31" s="3" t="s">
        <v>34</v>
      </c>
    </row>
    <row r="32" spans="2:2">
      <c r="B32" s="69"/>
    </row>
    <row r="33" ht="16.5" spans="2:2">
      <c r="B33" s="76" t="s">
        <v>35</v>
      </c>
    </row>
    <row r="34" spans="2:2">
      <c r="B34" s="3" t="s">
        <v>36</v>
      </c>
    </row>
    <row r="35" spans="2:2">
      <c r="B35" s="3" t="s">
        <v>37</v>
      </c>
    </row>
    <row r="36" spans="2:2">
      <c r="B36" s="3" t="s">
        <v>38</v>
      </c>
    </row>
    <row r="37" spans="2:2">
      <c r="B37" s="3" t="s">
        <v>39</v>
      </c>
    </row>
    <row r="38" spans="2:2">
      <c r="B38" s="3" t="s">
        <v>40</v>
      </c>
    </row>
    <row r="41" spans="2:2">
      <c r="B41" t="s">
        <v>41</v>
      </c>
    </row>
    <row r="42" spans="2:2">
      <c r="B42" t="s">
        <v>42</v>
      </c>
    </row>
  </sheetData>
  <mergeCells count="2">
    <mergeCell ref="C8:O8"/>
    <mergeCell ref="C9:O9"/>
  </mergeCells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61"/>
  <sheetViews>
    <sheetView tabSelected="1" topLeftCell="A7" workbookViewId="0">
      <selection activeCell="A18" sqref="A18"/>
    </sheetView>
  </sheetViews>
  <sheetFormatPr defaultColWidth="9" defaultRowHeight="13.5"/>
  <cols>
    <col min="1" max="1" width="40.125" customWidth="1"/>
    <col min="3" max="3" width="16.5" customWidth="1"/>
    <col min="4" max="4" width="13.375" customWidth="1"/>
    <col min="5" max="5" width="13" customWidth="1"/>
    <col min="6" max="6" width="12" customWidth="1"/>
  </cols>
  <sheetData>
    <row r="1" ht="24.95" customHeight="1" spans="1:3">
      <c r="A1" s="1" t="s">
        <v>43</v>
      </c>
      <c r="B1" s="1"/>
      <c r="C1" s="1"/>
    </row>
    <row r="2" ht="24.95" customHeight="1" spans="1:1">
      <c r="A2" s="2"/>
    </row>
    <row r="3" ht="24.95" customHeight="1" spans="1:7">
      <c r="A3" s="3" t="s">
        <v>44</v>
      </c>
      <c r="C3" s="4"/>
      <c r="D3" s="4"/>
      <c r="E3" s="4"/>
      <c r="F3" s="4"/>
      <c r="G3" s="5"/>
    </row>
    <row r="4" ht="24.95" customHeight="1" spans="1:8">
      <c r="A4" s="6" t="s">
        <v>45</v>
      </c>
      <c r="C4" s="7" t="s">
        <v>46</v>
      </c>
      <c r="D4" s="8" t="s">
        <v>47</v>
      </c>
      <c r="E4" s="8" t="s">
        <v>48</v>
      </c>
      <c r="F4" s="8" t="s">
        <v>49</v>
      </c>
      <c r="G4" s="9" t="s">
        <v>50</v>
      </c>
      <c r="H4" s="3" t="s">
        <v>51</v>
      </c>
    </row>
    <row r="5" ht="24.95" customHeight="1" spans="1:11">
      <c r="A5" s="6" t="s">
        <v>52</v>
      </c>
      <c r="C5" s="10" t="s">
        <v>53</v>
      </c>
      <c r="D5" s="11" t="s">
        <v>54</v>
      </c>
      <c r="E5" s="11" t="s">
        <v>55</v>
      </c>
      <c r="F5" s="11" t="s">
        <v>56</v>
      </c>
      <c r="G5" s="12"/>
      <c r="H5" s="3" t="s">
        <v>57</v>
      </c>
      <c r="K5" t="s">
        <v>58</v>
      </c>
    </row>
    <row r="6" ht="24.95" customHeight="1" spans="1:11">
      <c r="A6" s="13" t="s">
        <v>59</v>
      </c>
      <c r="C6" s="10" t="s">
        <v>60</v>
      </c>
      <c r="D6" s="14" t="s">
        <v>61</v>
      </c>
      <c r="E6" s="14" t="s">
        <v>62</v>
      </c>
      <c r="F6" s="14" t="s">
        <v>63</v>
      </c>
      <c r="G6" s="15"/>
      <c r="H6" s="3" t="s">
        <v>57</v>
      </c>
      <c r="K6" t="s">
        <v>58</v>
      </c>
    </row>
    <row r="7" ht="24.95" customHeight="1" spans="1:11">
      <c r="A7" s="16" t="s">
        <v>64</v>
      </c>
      <c r="C7" s="10" t="s">
        <v>65</v>
      </c>
      <c r="D7" s="17">
        <v>21.7</v>
      </c>
      <c r="E7" s="17">
        <v>21.7</v>
      </c>
      <c r="F7" s="17">
        <v>21.7</v>
      </c>
      <c r="G7" s="12"/>
      <c r="H7" s="3" t="s">
        <v>66</v>
      </c>
      <c r="K7" s="47" t="s">
        <v>67</v>
      </c>
    </row>
    <row r="8" ht="24.95" customHeight="1" spans="1:11">
      <c r="A8" s="18" t="s">
        <v>68</v>
      </c>
      <c r="C8" s="10" t="s">
        <v>69</v>
      </c>
      <c r="D8" s="17">
        <v>3.35</v>
      </c>
      <c r="E8" s="17">
        <v>3.35</v>
      </c>
      <c r="F8" s="17">
        <v>3.35</v>
      </c>
      <c r="G8" s="19"/>
      <c r="H8" s="3" t="s">
        <v>70</v>
      </c>
      <c r="K8" s="47" t="s">
        <v>71</v>
      </c>
    </row>
    <row r="9" ht="24.95" customHeight="1" spans="1:8">
      <c r="A9" s="20" t="s">
        <v>72</v>
      </c>
      <c r="C9" s="10" t="s">
        <v>73</v>
      </c>
      <c r="D9" s="17">
        <f>D7*D8</f>
        <v>72.695</v>
      </c>
      <c r="E9" s="17">
        <f>E7*E8</f>
        <v>72.695</v>
      </c>
      <c r="F9" s="17">
        <f>F7*F8</f>
        <v>72.695</v>
      </c>
      <c r="G9" s="19">
        <f>SUM(D9:F9)/3</f>
        <v>72.695</v>
      </c>
      <c r="H9" s="3" t="s">
        <v>74</v>
      </c>
    </row>
    <row r="10" ht="24.95" customHeight="1" spans="1:8">
      <c r="A10" s="16" t="s">
        <v>75</v>
      </c>
      <c r="C10" s="10" t="s">
        <v>76</v>
      </c>
      <c r="D10" s="17">
        <f>D5*D8</f>
        <v>1172.5</v>
      </c>
      <c r="E10" s="17">
        <f t="shared" ref="E10:F10" si="0">E5*E8</f>
        <v>850.9</v>
      </c>
      <c r="F10" s="17">
        <f t="shared" si="0"/>
        <v>1005</v>
      </c>
      <c r="G10" s="19">
        <f t="shared" ref="G10:G16" si="1">SUM(D10:F10)</f>
        <v>3028.4</v>
      </c>
      <c r="H10" s="3" t="s">
        <v>74</v>
      </c>
    </row>
    <row r="11" ht="24.95" customHeight="1" spans="1:11">
      <c r="A11" s="6" t="s">
        <v>77</v>
      </c>
      <c r="C11" s="10" t="s">
        <v>78</v>
      </c>
      <c r="D11" s="17">
        <v>30</v>
      </c>
      <c r="E11" s="17">
        <v>20</v>
      </c>
      <c r="F11" s="17">
        <v>40</v>
      </c>
      <c r="G11" s="19">
        <f t="shared" si="1"/>
        <v>90</v>
      </c>
      <c r="H11" s="3" t="s">
        <v>79</v>
      </c>
      <c r="K11" s="47" t="s">
        <v>80</v>
      </c>
    </row>
    <row r="12" ht="24.95" customHeight="1" spans="1:8">
      <c r="A12" s="6" t="s">
        <v>81</v>
      </c>
      <c r="C12" s="10" t="s">
        <v>82</v>
      </c>
      <c r="D12" s="17">
        <f>D10-D11</f>
        <v>1142.5</v>
      </c>
      <c r="E12" s="17">
        <f t="shared" ref="E12:F12" si="2">E10-E11</f>
        <v>830.9</v>
      </c>
      <c r="F12" s="17">
        <f t="shared" si="2"/>
        <v>965</v>
      </c>
      <c r="G12" s="19">
        <f t="shared" si="1"/>
        <v>2938.4</v>
      </c>
      <c r="H12" s="3" t="s">
        <v>74</v>
      </c>
    </row>
    <row r="13" ht="24.95" customHeight="1" spans="1:8">
      <c r="A13" s="16" t="s">
        <v>83</v>
      </c>
      <c r="C13" s="10" t="s">
        <v>84</v>
      </c>
      <c r="D13" s="17">
        <v>1180</v>
      </c>
      <c r="E13" s="17">
        <v>900</v>
      </c>
      <c r="F13" s="17">
        <v>1010</v>
      </c>
      <c r="G13" s="19">
        <f t="shared" si="1"/>
        <v>3090</v>
      </c>
      <c r="H13" s="3" t="s">
        <v>85</v>
      </c>
    </row>
    <row r="14" ht="24.95" customHeight="1" spans="1:8">
      <c r="A14" s="16" t="s">
        <v>86</v>
      </c>
      <c r="C14" s="10" t="s">
        <v>87</v>
      </c>
      <c r="D14" s="17">
        <f>D13*D7</f>
        <v>25606</v>
      </c>
      <c r="E14" s="17">
        <f t="shared" ref="E14:F14" si="3">E13*E7</f>
        <v>19530</v>
      </c>
      <c r="F14" s="17">
        <f t="shared" si="3"/>
        <v>21917</v>
      </c>
      <c r="G14" s="19">
        <f t="shared" si="1"/>
        <v>67053</v>
      </c>
      <c r="H14" s="3" t="s">
        <v>74</v>
      </c>
    </row>
    <row r="15" ht="24.95" customHeight="1" spans="1:8">
      <c r="A15" s="18" t="s">
        <v>88</v>
      </c>
      <c r="C15" s="10" t="s">
        <v>89</v>
      </c>
      <c r="D15" s="17">
        <v>25</v>
      </c>
      <c r="E15" s="17">
        <v>15</v>
      </c>
      <c r="F15" s="17">
        <v>20</v>
      </c>
      <c r="G15" s="19">
        <f t="shared" si="1"/>
        <v>60</v>
      </c>
      <c r="H15" s="3" t="s">
        <v>85</v>
      </c>
    </row>
    <row r="16" ht="24.95" customHeight="1" spans="1:8">
      <c r="A16" s="18" t="s">
        <v>90</v>
      </c>
      <c r="C16" s="21" t="s">
        <v>91</v>
      </c>
      <c r="D16" s="17">
        <v>345</v>
      </c>
      <c r="E16" s="17">
        <v>250</v>
      </c>
      <c r="F16" s="17">
        <v>298</v>
      </c>
      <c r="G16" s="19">
        <f t="shared" si="1"/>
        <v>893</v>
      </c>
      <c r="H16" s="3" t="s">
        <v>85</v>
      </c>
    </row>
    <row r="17" ht="24.95" customHeight="1" spans="1:8">
      <c r="A17" s="22" t="s">
        <v>92</v>
      </c>
      <c r="C17" s="10" t="s">
        <v>93</v>
      </c>
      <c r="D17" s="17">
        <f>(D13-D15+D11)/D16</f>
        <v>3.43478260869565</v>
      </c>
      <c r="E17" s="17">
        <f t="shared" ref="E17:G17" si="4">(E13-E15+E11)/E16</f>
        <v>3.62</v>
      </c>
      <c r="F17" s="17">
        <f t="shared" si="4"/>
        <v>3.45637583892617</v>
      </c>
      <c r="G17" s="19">
        <f t="shared" si="4"/>
        <v>3.49384098544233</v>
      </c>
      <c r="H17" s="3" t="s">
        <v>74</v>
      </c>
    </row>
    <row r="18" ht="24.95" customHeight="1" spans="1:8">
      <c r="A18" s="16" t="s">
        <v>94</v>
      </c>
      <c r="C18" s="23" t="s">
        <v>95</v>
      </c>
      <c r="D18" s="24"/>
      <c r="E18" s="24"/>
      <c r="F18" s="24"/>
      <c r="G18" s="25">
        <f>G14/G16</f>
        <v>75.0873460246361</v>
      </c>
      <c r="H18" s="3" t="s">
        <v>74</v>
      </c>
    </row>
    <row r="19" ht="24.95" customHeight="1" spans="1:1">
      <c r="A19" s="16" t="s">
        <v>96</v>
      </c>
    </row>
    <row r="20" ht="24.95" customHeight="1" spans="1:2">
      <c r="A20" s="26" t="s">
        <v>97</v>
      </c>
      <c r="B20" s="3" t="s">
        <v>98</v>
      </c>
    </row>
    <row r="21" ht="24.95" customHeight="1" spans="1:1">
      <c r="A21" s="16" t="s">
        <v>99</v>
      </c>
    </row>
    <row r="22" ht="24.95" customHeight="1" spans="1:12">
      <c r="A22" s="16" t="s">
        <v>100</v>
      </c>
      <c r="C22" s="27" t="s">
        <v>46</v>
      </c>
      <c r="D22" s="28" t="s">
        <v>47</v>
      </c>
      <c r="E22" s="28" t="s">
        <v>48</v>
      </c>
      <c r="F22" s="28" t="s">
        <v>49</v>
      </c>
      <c r="G22" s="29"/>
      <c r="H22" s="30" t="s">
        <v>101</v>
      </c>
      <c r="I22" s="68"/>
      <c r="J22" s="68"/>
      <c r="K22" s="68"/>
      <c r="L22" s="68"/>
    </row>
    <row r="23" ht="24.95" customHeight="1" spans="1:12">
      <c r="A23" s="16" t="s">
        <v>102</v>
      </c>
      <c r="C23" s="10" t="s">
        <v>53</v>
      </c>
      <c r="D23" s="11" t="s">
        <v>54</v>
      </c>
      <c r="E23" s="11" t="s">
        <v>55</v>
      </c>
      <c r="F23" s="11" t="s">
        <v>56</v>
      </c>
      <c r="G23" s="31"/>
      <c r="H23" s="30"/>
      <c r="I23" s="68"/>
      <c r="J23" s="68"/>
      <c r="K23" s="68"/>
      <c r="L23" s="68"/>
    </row>
    <row r="24" ht="24.95" customHeight="1" spans="1:12">
      <c r="A24" s="16" t="s">
        <v>103</v>
      </c>
      <c r="C24" s="23" t="s">
        <v>60</v>
      </c>
      <c r="D24" s="32" t="s">
        <v>61</v>
      </c>
      <c r="E24" s="32" t="s">
        <v>62</v>
      </c>
      <c r="F24" s="32" t="s">
        <v>63</v>
      </c>
      <c r="G24" s="33"/>
      <c r="H24" s="30"/>
      <c r="I24" s="68"/>
      <c r="J24" s="68"/>
      <c r="K24" s="68"/>
      <c r="L24" s="68"/>
    </row>
    <row r="25" ht="24.95" customHeight="1" spans="1:7">
      <c r="A25" s="16" t="s">
        <v>104</v>
      </c>
      <c r="C25" s="34" t="s">
        <v>105</v>
      </c>
      <c r="D25" s="35" t="s">
        <v>106</v>
      </c>
      <c r="E25" s="36" t="s">
        <v>106</v>
      </c>
      <c r="F25" s="37"/>
      <c r="G25" s="38" t="s">
        <v>107</v>
      </c>
    </row>
    <row r="26" ht="24.95" customHeight="1" spans="1:11">
      <c r="A26" s="16" t="s">
        <v>108</v>
      </c>
      <c r="C26" s="39" t="s">
        <v>60</v>
      </c>
      <c r="D26" s="40" t="s">
        <v>61</v>
      </c>
      <c r="E26" s="41" t="s">
        <v>109</v>
      </c>
      <c r="F26" s="42"/>
      <c r="G26" s="43"/>
      <c r="H26" s="3" t="s">
        <v>110</v>
      </c>
      <c r="I26" s="3"/>
      <c r="J26" s="3"/>
      <c r="K26" s="3"/>
    </row>
    <row r="27" ht="24.95" customHeight="1" spans="1:11">
      <c r="A27" s="16" t="s">
        <v>111</v>
      </c>
      <c r="C27" s="39" t="s">
        <v>65</v>
      </c>
      <c r="D27" s="44">
        <v>5.8</v>
      </c>
      <c r="E27" s="45">
        <v>5.8</v>
      </c>
      <c r="F27" s="46"/>
      <c r="G27" s="43"/>
      <c r="H27" s="47" t="s">
        <v>67</v>
      </c>
      <c r="I27" s="3"/>
      <c r="J27" s="3"/>
      <c r="K27" s="3"/>
    </row>
    <row r="28" ht="24.95" customHeight="1" spans="1:11">
      <c r="A28" s="16" t="s">
        <v>112</v>
      </c>
      <c r="C28" s="39" t="s">
        <v>113</v>
      </c>
      <c r="D28" s="48">
        <v>0.8</v>
      </c>
      <c r="E28" s="49">
        <v>0.8</v>
      </c>
      <c r="F28" s="50"/>
      <c r="G28" s="51"/>
      <c r="H28" s="47" t="s">
        <v>71</v>
      </c>
      <c r="I28" s="3"/>
      <c r="J28" s="3"/>
      <c r="K28" s="3"/>
    </row>
    <row r="29" ht="24.95" customHeight="1" spans="1:11">
      <c r="A29" s="16" t="s">
        <v>114</v>
      </c>
      <c r="C29" s="39" t="s">
        <v>115</v>
      </c>
      <c r="D29" s="52">
        <f>D27*D28</f>
        <v>4.64</v>
      </c>
      <c r="E29" s="49">
        <f t="shared" ref="E29" si="5">E27*E28</f>
        <v>4.64</v>
      </c>
      <c r="F29" s="50"/>
      <c r="G29" s="51">
        <f>SUM(D29:F29)/3</f>
        <v>3.09333333333333</v>
      </c>
      <c r="H29" s="3" t="s">
        <v>74</v>
      </c>
      <c r="I29" s="3"/>
      <c r="J29" s="3"/>
      <c r="K29" s="3"/>
    </row>
    <row r="30" ht="24.95" customHeight="1" spans="1:11">
      <c r="A30" s="16" t="s">
        <v>116</v>
      </c>
      <c r="C30" s="39" t="s">
        <v>117</v>
      </c>
      <c r="D30" s="52">
        <f>D28*D23</f>
        <v>280</v>
      </c>
      <c r="E30" s="49">
        <f>(E23+F23)*E28</f>
        <v>443.2</v>
      </c>
      <c r="F30" s="50"/>
      <c r="G30" s="51">
        <f t="shared" ref="G30:G35" si="6">SUM(D30:F30)</f>
        <v>723.2</v>
      </c>
      <c r="H30" s="3" t="s">
        <v>74</v>
      </c>
      <c r="I30" s="3"/>
      <c r="J30" s="3"/>
      <c r="K30" s="3"/>
    </row>
    <row r="31" ht="24.95" customHeight="1" spans="1:11">
      <c r="A31" s="16" t="s">
        <v>118</v>
      </c>
      <c r="C31" s="21" t="s">
        <v>119</v>
      </c>
      <c r="D31" s="53">
        <v>30</v>
      </c>
      <c r="E31" s="54">
        <v>20</v>
      </c>
      <c r="F31" s="55"/>
      <c r="G31" s="56">
        <f t="shared" si="6"/>
        <v>50</v>
      </c>
      <c r="H31" s="47" t="s">
        <v>80</v>
      </c>
      <c r="I31" s="3"/>
      <c r="J31" s="3"/>
      <c r="K31" s="3"/>
    </row>
    <row r="32" ht="24.95" customHeight="1" spans="1:11">
      <c r="A32" s="16" t="s">
        <v>120</v>
      </c>
      <c r="C32" s="39" t="s">
        <v>121</v>
      </c>
      <c r="D32" s="52">
        <f>D30-D31</f>
        <v>250</v>
      </c>
      <c r="E32" s="49">
        <f t="shared" ref="E32" si="7">E30-E31</f>
        <v>423.2</v>
      </c>
      <c r="F32" s="50"/>
      <c r="G32" s="51">
        <f t="shared" si="6"/>
        <v>673.2</v>
      </c>
      <c r="H32" s="3" t="s">
        <v>74</v>
      </c>
      <c r="I32" s="3"/>
      <c r="J32" s="3"/>
      <c r="K32" s="3"/>
    </row>
    <row r="33" ht="24.95" customHeight="1" spans="1:11">
      <c r="A33" s="16" t="s">
        <v>122</v>
      </c>
      <c r="C33" s="57" t="s">
        <v>123</v>
      </c>
      <c r="D33" s="58">
        <v>150</v>
      </c>
      <c r="E33" s="59">
        <v>240</v>
      </c>
      <c r="F33" s="60"/>
      <c r="G33" s="61">
        <f t="shared" si="6"/>
        <v>390</v>
      </c>
      <c r="H33" s="3" t="s">
        <v>85</v>
      </c>
      <c r="I33" s="3"/>
      <c r="J33" s="3"/>
      <c r="K33" s="3"/>
    </row>
    <row r="34" ht="24.95" customHeight="1" spans="1:11">
      <c r="A34" s="16" t="s">
        <v>124</v>
      </c>
      <c r="C34" s="39" t="s">
        <v>125</v>
      </c>
      <c r="D34" s="52">
        <f>D33*D27</f>
        <v>870</v>
      </c>
      <c r="E34" s="49">
        <f t="shared" ref="E34" si="8">E33*E27</f>
        <v>1392</v>
      </c>
      <c r="F34" s="50"/>
      <c r="G34" s="51">
        <f t="shared" si="6"/>
        <v>2262</v>
      </c>
      <c r="H34" s="3" t="s">
        <v>74</v>
      </c>
      <c r="I34" s="3"/>
      <c r="J34" s="3"/>
      <c r="K34" s="3"/>
    </row>
    <row r="35" ht="24.95" customHeight="1" spans="1:11">
      <c r="A35" s="16" t="s">
        <v>126</v>
      </c>
      <c r="C35" s="57" t="s">
        <v>127</v>
      </c>
      <c r="D35" s="58">
        <v>25</v>
      </c>
      <c r="E35" s="59">
        <v>15</v>
      </c>
      <c r="F35" s="60"/>
      <c r="G35" s="61">
        <f t="shared" si="6"/>
        <v>40</v>
      </c>
      <c r="H35" s="3" t="s">
        <v>85</v>
      </c>
      <c r="I35" s="3"/>
      <c r="J35" s="3"/>
      <c r="K35" s="3"/>
    </row>
    <row r="36" ht="24.95" customHeight="1" spans="1:11">
      <c r="A36" s="6" t="s">
        <v>128</v>
      </c>
      <c r="C36" s="39" t="s">
        <v>129</v>
      </c>
      <c r="D36" s="52">
        <f>(D33+D31-D35)/D16</f>
        <v>0.449275362318841</v>
      </c>
      <c r="E36" s="49">
        <f>(E33+E31-E35)/(E23+F23)</f>
        <v>0.442238267148014</v>
      </c>
      <c r="F36" s="50"/>
      <c r="G36" s="51">
        <f>(G33+G31-G35)/G16</f>
        <v>0.447928331466965</v>
      </c>
      <c r="H36" s="3" t="s">
        <v>74</v>
      </c>
      <c r="I36" s="3"/>
      <c r="J36" s="3"/>
      <c r="K36" s="3"/>
    </row>
    <row r="37" ht="24.95" customHeight="1" spans="1:11">
      <c r="A37" s="62" t="s">
        <v>130</v>
      </c>
      <c r="C37" s="63" t="s">
        <v>131</v>
      </c>
      <c r="D37" s="64"/>
      <c r="E37" s="65"/>
      <c r="F37" s="66"/>
      <c r="G37" s="67">
        <f>G34/G16</f>
        <v>2.53303471444569</v>
      </c>
      <c r="H37" s="3" t="s">
        <v>74</v>
      </c>
      <c r="I37" s="3"/>
      <c r="J37" s="3"/>
      <c r="K37" s="3"/>
    </row>
    <row r="38" ht="24.95" customHeight="1" spans="1:1">
      <c r="A38" s="16" t="s">
        <v>132</v>
      </c>
    </row>
    <row r="39" ht="24.95" customHeight="1" spans="1:1">
      <c r="A39" s="6" t="s">
        <v>133</v>
      </c>
    </row>
    <row r="40" ht="24.95" customHeight="1" spans="1:1">
      <c r="A40" s="18" t="s">
        <v>134</v>
      </c>
    </row>
    <row r="41" ht="24.95" customHeight="1" spans="1:1">
      <c r="A41" s="16" t="s">
        <v>135</v>
      </c>
    </row>
    <row r="42" ht="24.95" customHeight="1" spans="1:1">
      <c r="A42" s="16" t="s">
        <v>136</v>
      </c>
    </row>
    <row r="43" ht="24.95" customHeight="1" spans="1:1">
      <c r="A43" s="16" t="s">
        <v>137</v>
      </c>
    </row>
    <row r="44" ht="24.95" customHeight="1" spans="1:1">
      <c r="A44" s="16" t="s">
        <v>138</v>
      </c>
    </row>
    <row r="45" ht="24.95" customHeight="1" spans="1:1">
      <c r="A45" s="16" t="s">
        <v>139</v>
      </c>
    </row>
    <row r="46" ht="24.95" customHeight="1" spans="1:1">
      <c r="A46" s="16" t="s">
        <v>140</v>
      </c>
    </row>
    <row r="47" ht="24.95" customHeight="1" spans="1:1">
      <c r="A47" s="16" t="s">
        <v>141</v>
      </c>
    </row>
    <row r="48" ht="24.95" customHeight="1" spans="1:1">
      <c r="A48" s="16" t="s">
        <v>142</v>
      </c>
    </row>
    <row r="49" ht="24.95" customHeight="1" spans="1:1">
      <c r="A49" s="16" t="s">
        <v>143</v>
      </c>
    </row>
    <row r="50" ht="24.95" customHeight="1" spans="1:1">
      <c r="A50" s="16" t="s">
        <v>144</v>
      </c>
    </row>
    <row r="51" ht="24.95" customHeight="1" spans="1:1">
      <c r="A51" s="16" t="s">
        <v>145</v>
      </c>
    </row>
    <row r="52" ht="24.95" customHeight="1" spans="1:1">
      <c r="A52" s="16" t="s">
        <v>146</v>
      </c>
    </row>
    <row r="53" ht="24.95" customHeight="1" spans="1:1">
      <c r="A53" s="16" t="s">
        <v>147</v>
      </c>
    </row>
    <row r="54" ht="24.95" customHeight="1" spans="1:1">
      <c r="A54" s="16" t="s">
        <v>148</v>
      </c>
    </row>
    <row r="55" ht="24.95" customHeight="1" spans="1:1">
      <c r="A55" s="16" t="s">
        <v>149</v>
      </c>
    </row>
    <row r="56" ht="24.95" customHeight="1" spans="1:1">
      <c r="A56" s="16" t="s">
        <v>150</v>
      </c>
    </row>
    <row r="57" ht="24.95" customHeight="1" spans="1:1">
      <c r="A57" s="16" t="s">
        <v>151</v>
      </c>
    </row>
    <row r="58" ht="24.95" customHeight="1" spans="1:1">
      <c r="A58" s="16" t="s">
        <v>152</v>
      </c>
    </row>
    <row r="59" ht="24.95" customHeight="1" spans="1:1">
      <c r="A59" s="16" t="s">
        <v>153</v>
      </c>
    </row>
    <row r="60" ht="24.95" customHeight="1" spans="1:1">
      <c r="A60" s="16" t="s">
        <v>154</v>
      </c>
    </row>
    <row r="61" ht="24.95" customHeight="1" spans="1:1">
      <c r="A61" s="16" t="s">
        <v>155</v>
      </c>
    </row>
  </sheetData>
  <mergeCells count="4">
    <mergeCell ref="A1:C1"/>
    <mergeCell ref="E25:F25"/>
    <mergeCell ref="E26:F26"/>
    <mergeCell ref="H22:L24"/>
  </mergeCells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核算表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ping zhu</dc:creator>
  <cp:lastModifiedBy>徐</cp:lastModifiedBy>
  <dcterms:created xsi:type="dcterms:W3CDTF">2019-10-27T16:15:00Z</dcterms:created>
  <dcterms:modified xsi:type="dcterms:W3CDTF">2019-11-15T09:01:53Z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2052-11.1.0.9175</vt:lpwstr>
  </property>
</Properties>
</file>