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867E84B0-3717-421F-B084-09C425589444}" xr6:coauthVersionLast="47" xr6:coauthVersionMax="47" xr10:uidLastSave="{00000000-0000-0000-0000-000000000000}"/>
  <bookViews>
    <workbookView xWindow="-28920" yWindow="-120" windowWidth="29040" windowHeight="15840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2" l="1"/>
  <c r="K238" i="4"/>
  <c r="J238" i="4"/>
  <c r="AA45" i="2"/>
  <c r="AA43" i="2"/>
  <c r="AA44" i="2"/>
  <c r="AA39" i="2"/>
  <c r="AA40" i="2"/>
  <c r="AA41" i="2"/>
  <c r="AA42" i="2"/>
  <c r="AA90" i="2"/>
  <c r="AA89" i="2"/>
  <c r="AA91" i="2"/>
  <c r="AA83" i="2"/>
  <c r="AA87" i="2"/>
  <c r="AA81" i="2"/>
  <c r="AA72" i="2"/>
  <c r="AA49" i="2"/>
  <c r="AA27" i="2"/>
  <c r="AA20" i="2"/>
  <c r="AA13" i="2"/>
  <c r="AA3" i="2"/>
  <c r="AA55" i="2"/>
  <c r="AA69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8" i="2"/>
  <c r="AA75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82" i="2"/>
  <c r="AA73" i="2"/>
  <c r="AA56" i="2"/>
  <c r="AA50" i="2"/>
  <c r="AA28" i="2"/>
  <c r="AA21" i="2"/>
  <c r="AA14" i="2"/>
  <c r="AA4" i="2"/>
  <c r="AA9" i="2"/>
  <c r="AA84" i="2"/>
  <c r="AA78" i="2"/>
  <c r="AA77" i="2"/>
  <c r="AA76" i="2"/>
  <c r="AA74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66" i="2"/>
  <c r="AA68" i="2"/>
  <c r="AA67" i="2"/>
  <c r="AA58" i="2"/>
  <c r="AA59" i="2"/>
  <c r="AA65" i="2"/>
  <c r="AA57" i="2"/>
  <c r="AA62" i="2"/>
  <c r="AA63" i="2"/>
  <c r="AA64" i="2"/>
  <c r="AA8" i="2"/>
  <c r="K184" i="4"/>
  <c r="J184" i="4"/>
  <c r="AA60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52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<sst xmlns="http://schemas.openxmlformats.org/spreadsheetml/2006/main" count="1551" uniqueCount="414">
  <si>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</si>
  <si>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</si>
  <si>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</si>
  <si>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</si>
  <si>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</si>
  <si>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</si>
  <si>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</si>
  <si>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</si>
  <si>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</si>
  <si>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</si>
  <si>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</si>
  <si>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</si>
  <si>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</si>
  <si>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</si>
  <si>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</si>
  <si>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</si>
  <si>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</si>
  <si>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</si>
  <si>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</si>
  <si>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</si>
  <si>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</si>
  <si>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</si>
  <si>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</si>
  <si>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</si>
  <si>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</si>
  <si>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</si>
  <si>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</si>
  <si>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</si>
  <si>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</si>
  <si>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</si>
  <si>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</si>
  <si>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</si>
  <si>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</si>
  <si>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</si>
  <si>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</si>
  <si>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</si>
  <si>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</si>
  <si>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</si>
  <si>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</si>
  <si>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</si>
  <si>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</si>
  <si>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</si>
  <si>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</si>
  <si>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</si>
  <si>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</si>
  <si>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</si>
  <si>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</si>
  <si>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</si>
  <si>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</si>
  <si>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</si>
  <si>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</si>
  <si>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</si>
  <si>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</si>
  <si>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</si>
  <si>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</si>
  <si>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</si>
  <si>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</si>
  <si>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</si>
  <si>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</si>
  <si>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</si>
  <si>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</si>
  <si>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</si>
  <si>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</si>
  <si>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</si>
  <si>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</si>
  <si>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</si>
  <si>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</si>
  <si>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</si>
  <si>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</si>
  <si>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</si>
  <si>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</si>
  <si>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</si>
  <si>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</si>
  <si>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</si>
  <si>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</si>
  <si>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</si>
  <si>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</si>
  <si>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</si>
  <si>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</si>
  <si>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</si>
  <si>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</si>
  <si>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</si>
  <si>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</si>
  <si>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</si>
  <si>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</si>
  <si>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</si>
  <si>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</si>
  <si>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</si>
  <si>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</si>
  <si>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</si>
  <si>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</si>
  <si>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</si>
  <si>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</si>
  <si>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</si>
  <si>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</si>
  <si>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</si>
  <si>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</si>
  <si>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</si>
  <si>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</si>
  <si>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</si>
  <si>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</si>
  <si>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</si>
  <si>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</si>
  <si>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</si>
  <si>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</si>
  <si>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</si>
  <si>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</si>
  <si>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</si>
  <si>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</si>
  <si>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</si>
  <si>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</si>
  <si>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</si>
  <si>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</si>
  <si>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</si>
  <si>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</si>
  <si>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</si>
  <si>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</si>
  <si>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</si>
  <si>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</si>
  <si>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</si>
  <si>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</si>
  <si>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</si>
  <si>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</si>
  <si>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</si>
  <si>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</si>
  <si>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</si>
  <si>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</si>
  <si>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</si>
  <si>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</si>
  <si>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</si>
  <si>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</si>
  <si>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</si>
  <si>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</si>
  <si>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</si>
  <si>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</si>
  <si>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</si>
  <si>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</si>
  <si>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</si>
  <si>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</si>
  <si>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</si>
  <si>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</si>
  <si>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</si>
  <si>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</si>
  <si>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</si>
  <si>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</si>
  <si>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</si>
  <si>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</si>
  <si>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</si>
  <si>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</si>
  <si>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</si>
  <si>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</si>
  <si>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</si>
  <si>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</si>
  <si>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</si>
  <si>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</si>
  <si>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</si>
  <si>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</si>
  <si>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</si>
  <si>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</si>
  <si>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</si>
  <si>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</si>
  <si>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</si>
  <si>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</si>
  <si>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</si>
  <si>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</si>
  <si>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</si>
  <si>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</si>
  <si>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</si>
  <si>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</si>
  <si>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</si>
  <si>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</si>
  <si>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</si>
  <si>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</si>
  <si>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</si>
  <si>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</si>
  <si>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</si>
  <si>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</si>
  <si>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</si>
  <si>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</si>
  <si>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</si>
  <si>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</si>
  <si>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</si>
  <si>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</si>
  <si>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</si>
  <si>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</si>
  <si>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</si>
  <si>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</si>
  <si>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</si>
  <si>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</si>
  <si>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</si>
  <si>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</si>
  <si>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</si>
  <si>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</si>
  <si>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</si>
  <si>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</si>
  <si>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</si>
  <si>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</si>
  <si>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</si>
  <si>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</si>
  <si>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</si>
  <si>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</si>
  <si>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</si>
  <si>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</si>
  <si>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</si>
  <si>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</si>
  <si>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</si>
  <si>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</si>
  <si>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</si>
  <si>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</si>
  <si>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</si>
  <si>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</si>
  <si>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</si>
  <si>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</si>
  <si>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</si>
  <si>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</si>
  <si>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</si>
  <si>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</si>
  <si>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</si>
  <si>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</si>
  <si>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</si>
  <si>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</si>
  <si>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</si>
  <si>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</si>
  <si>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</si>
  <si>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</si>
  <si>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</si>
  <si>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</si>
  <si>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</si>
  <si>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</si>
  <si>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</si>
  <si>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</si>
  <si>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</si>
  <si>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</si>
  <si>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</si>
  <si>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</si>
  <si>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</si>
  <si>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</si>
  <si>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</si>
  <si>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</si>
  <si>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</si>
  <si>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</si>
  <si>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</si>
  <si>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</si>
  <si>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</si>
  <si>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</si>
  <si>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</si>
  <si>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</si>
  <si>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</si>
  <si>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</si>
  <si>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</si>
  <si>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</si>
  <si>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</si>
  <si>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</si>
  <si>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</si>
  <si>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</si>
  <si>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</si>
  <si>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</si>
  <si>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</si>
  <si>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</si>
  <si>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</si>
  <si>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</si>
  <si>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</si>
  <si>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</si>
  <si>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</si>
  <si>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</si>
  <si>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</si>
  <si>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</si>
  <si>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권한체크여부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</si>
  <si>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</si>
  <si>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</si>
  <si>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</si>
  <si>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</si>
  <si>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</si>
  <si>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</si>
  <si>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</si>
  <si>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</si>
  <si>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</si>
  <si>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</si>
  <si>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</si>
  <si>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</si>
  <si>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</si>
  <si>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</si>
  <si>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</si>
  <si>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</si>
  <si>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</si>
  <si>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</si>
  <si>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</si>
  <si>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</si>
  <si>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</si>
  <si>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</si>
  <si>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</si>
  <si>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</si>
  <si>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</si>
  <si>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</si>
  <si>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</si>
  <si>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</si>
  <si>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</si>
  <si>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</si>
  <si>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</si>
  <si>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</si>
  <si>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</si>
  <si>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</si>
  <si>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</si>
  <si>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</si>
  <si>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</si>
  <si>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</si>
  <si>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</si>
  <si>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</si>
  <si>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</si>
  <si>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</si>
  <si>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</si>
  <si>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</si>
  <si>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</si>
  <si>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</si>
  <si>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</si>
  <si>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</si>
  <si>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</si>
  <si>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</si>
  <si>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</si>
  <si>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</si>
  <si>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</si>
  <si>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</si>
  <si>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</si>
  <si>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</si>
  <si>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</si>
  <si>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</si>
  <si>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</si>
  <si>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</si>
  <si>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</si>
  <si>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</si>
  <si>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</si>
  <si>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</si>
  <si>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</si>
  <si>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</si>
  <si>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</si>
  <si>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</si>
  <si>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</si>
  <si>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</si>
  <si>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</si>
  <si>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</si>
  <si>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</si>
  <si>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</si>
  <si>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</si>
  <si>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</si>
  <si>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</si>
  <si>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</si>
  <si>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</si>
  <si>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</si>
  <si>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</si>
  <si>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</si>
  <si>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</si>
  <si>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</si>
  <si>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</si>
  <si>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</si>
  <si>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</si>
  <si>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</si>
  <si>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</si>
  <si>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</si>
  <si>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</si>
  <si>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</si>
  <si>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</si>
  <si>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</si>
  <si>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</si>
  <si>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</si>
  <si>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</si>
  <si>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</si>
  <si>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</si>
  <si>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</si>
  <si>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</si>
  <si>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</si>
  <si>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</si>
  <si>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</si>
  <si>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</si>
  <si>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</si>
  <si>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</si>
  <si>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</si>
  <si>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</si>
  <si>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</si>
  <si>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</si>
  <si>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</si>
  <si>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</si>
  <si>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</si>
  <si>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</si>
  <si>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</si>
  <si>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</si>
  <si>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</si>
  <si>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</si>
  <si>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</si>
  <si>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</si>
  <si>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</si>
  <si>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</si>
  <si>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</si>
  <si>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</si>
  <si>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</si>
  <si>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</si>
  <si>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</si>
  <si>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</si>
  <si>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</si>
  <si>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</si>
  <si>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</si>
  <si>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</si>
  <si>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</si>
  <si>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</si>
  <si>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</si>
  <si>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</si>
  <si>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</si>
  <si>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</si>
  <si>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</si>
  <si>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</si>
  <si>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</si>
  <si>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</si>
  <si>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</si>
  <si>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</si>
  <si>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"관리자가 권한그룹을 조회 및 관리할 수 있는 메뉴입니다."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</si>
</sst>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opLeftCell="A222" zoomScale="85" zoomScaleNormal="85" workbookViewId="0">
      <selection activeCell="C223" sqref="C223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8" t="s">
        <v>28</v>
      </c>
      <c r="C2" s="19"/>
      <c r="D2" s="19"/>
      <c r="E2" s="19"/>
      <c r="F2" s="19"/>
      <c r="G2" s="19"/>
      <c r="H2" s="19"/>
      <c r="I2" s="20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1" t="s">
        <v>40</v>
      </c>
      <c r="D4" s="21"/>
      <c r="E4" s="21"/>
      <c r="F4" s="21"/>
      <c r="G4" s="21"/>
      <c r="H4" s="21"/>
      <c r="I4" s="2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403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405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406</v>
      </c>
      <c r="D8" s="1" t="s">
        <v>280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373</v>
      </c>
      <c r="D9" s="1" t="s">
        <v>281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374</v>
      </c>
      <c r="D10" s="1" t="s">
        <v>282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375</v>
      </c>
      <c r="D11" s="1" t="s">
        <v>283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376</v>
      </c>
      <c r="D12" s="1" t="s">
        <v>284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377</v>
      </c>
      <c r="D13" s="1" t="s">
        <v>285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378</v>
      </c>
      <c r="D14" s="1" t="s">
        <v>286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407</v>
      </c>
      <c r="D15" s="1" t="s">
        <v>287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379</v>
      </c>
      <c r="D16" s="1" t="s">
        <v>288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380</v>
      </c>
      <c r="D17" s="1" t="s">
        <v>289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381</v>
      </c>
      <c r="D18" s="1" t="s">
        <v>290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382</v>
      </c>
      <c r="D19" s="1" t="s">
        <v>291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383</v>
      </c>
      <c r="D20" s="1" t="s">
        <v>292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293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384</v>
      </c>
      <c r="D22" s="1" t="s">
        <v>279</v>
      </c>
      <c r="E22" s="4" t="s">
        <v>274</v>
      </c>
      <c r="F22" s="4"/>
      <c r="G22" s="1" t="s">
        <v>44</v>
      </c>
      <c r="H22" s="1" t="s">
        <v>91</v>
      </c>
      <c r="I22" s="1" t="s">
        <v>279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2" t="s">
        <v>45</v>
      </c>
      <c r="D32" s="22"/>
      <c r="E32" s="22"/>
      <c r="F32" s="22" t="s">
        <v>46</v>
      </c>
      <c r="G32" s="22"/>
      <c r="H32" s="22"/>
      <c r="I32" s="2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3" t="str">
        <f>_xlfn.CONCAT("PK_",C3)</f>
        <v>PK_TB_USER</v>
      </c>
      <c r="D33" s="23"/>
      <c r="E33" s="23"/>
      <c r="F33" s="23" t="str">
        <f>C6</f>
        <v>USER_ID</v>
      </c>
      <c r="G33" s="23"/>
      <c r="H33" s="23"/>
      <c r="I33" s="23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8" t="s">
        <v>28</v>
      </c>
      <c r="C35" s="19"/>
      <c r="D35" s="19"/>
      <c r="E35" s="19"/>
      <c r="F35" s="19"/>
      <c r="G35" s="19"/>
      <c r="H35" s="19"/>
      <c r="I35" s="20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1" t="s">
        <v>97</v>
      </c>
      <c r="D37" s="21"/>
      <c r="E37" s="21"/>
      <c r="F37" s="21"/>
      <c r="G37" s="21"/>
      <c r="H37" s="21"/>
      <c r="I37" s="2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384</v>
      </c>
      <c r="D41" s="1" t="s">
        <v>294</v>
      </c>
      <c r="E41" s="4" t="s">
        <v>274</v>
      </c>
      <c r="F41" s="4"/>
      <c r="G41" s="1" t="s">
        <v>44</v>
      </c>
      <c r="H41" s="1" t="s">
        <v>91</v>
      </c>
      <c r="I41" s="1" t="s">
        <v>294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2" t="s">
        <v>45</v>
      </c>
      <c r="D47" s="22"/>
      <c r="E47" s="22"/>
      <c r="F47" s="22" t="s">
        <v>46</v>
      </c>
      <c r="G47" s="22"/>
      <c r="H47" s="22"/>
      <c r="I47" s="2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8" t="s">
        <v>28</v>
      </c>
      <c r="C50" s="19"/>
      <c r="D50" s="19"/>
      <c r="E50" s="19"/>
      <c r="F50" s="19"/>
      <c r="G50" s="19"/>
      <c r="H50" s="19"/>
      <c r="I50" s="20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1" t="s">
        <v>102</v>
      </c>
      <c r="D52" s="21"/>
      <c r="E52" s="21"/>
      <c r="F52" s="21"/>
      <c r="G52" s="21"/>
      <c r="H52" s="21"/>
      <c r="I52" s="2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385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386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2" t="s">
        <v>45</v>
      </c>
      <c r="D64" s="22"/>
      <c r="E64" s="22"/>
      <c r="F64" s="22" t="s">
        <v>46</v>
      </c>
      <c r="G64" s="22"/>
      <c r="H64" s="22"/>
      <c r="I64" s="2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8" t="s">
        <v>28</v>
      </c>
      <c r="C68" s="19"/>
      <c r="D68" s="19"/>
      <c r="E68" s="19"/>
      <c r="F68" s="19"/>
      <c r="G68" s="19"/>
      <c r="H68" s="19"/>
      <c r="I68" s="20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1" t="s">
        <v>109</v>
      </c>
      <c r="D70" s="21"/>
      <c r="E70" s="21"/>
      <c r="F70" s="21"/>
      <c r="G70" s="21"/>
      <c r="H70" s="21"/>
      <c r="I70" s="2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403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387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2" t="s">
        <v>45</v>
      </c>
      <c r="D78" s="22"/>
      <c r="E78" s="22"/>
      <c r="F78" s="22" t="s">
        <v>46</v>
      </c>
      <c r="G78" s="22"/>
      <c r="H78" s="22"/>
      <c r="I78" s="2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8" t="s">
        <v>28</v>
      </c>
      <c r="C81" s="19"/>
      <c r="D81" s="19"/>
      <c r="E81" s="19"/>
      <c r="F81" s="19"/>
      <c r="G81" s="19"/>
      <c r="H81" s="19"/>
      <c r="I81" s="20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1" t="s">
        <v>242</v>
      </c>
      <c r="D83" s="21"/>
      <c r="E83" s="21"/>
      <c r="F83" s="21"/>
      <c r="G83" s="21"/>
      <c r="H83" s="21"/>
      <c r="I83" s="2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387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400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401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2" t="s">
        <v>45</v>
      </c>
      <c r="D93" s="22"/>
      <c r="E93" s="22"/>
      <c r="F93" s="22" t="s">
        <v>46</v>
      </c>
      <c r="G93" s="22"/>
      <c r="H93" s="22"/>
      <c r="I93" s="2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8" t="s">
        <v>28</v>
      </c>
      <c r="C96" s="19"/>
      <c r="D96" s="19"/>
      <c r="E96" s="19"/>
      <c r="F96" s="19"/>
      <c r="G96" s="19"/>
      <c r="H96" s="19"/>
      <c r="I96" s="20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1" t="s">
        <v>129</v>
      </c>
      <c r="D98" s="21"/>
      <c r="E98" s="21"/>
      <c r="F98" s="21"/>
      <c r="G98" s="21"/>
      <c r="H98" s="21"/>
      <c r="I98" s="2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394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395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399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2" t="s">
        <v>45</v>
      </c>
      <c r="D110" s="22"/>
      <c r="E110" s="22"/>
      <c r="F110" s="22" t="s">
        <v>46</v>
      </c>
      <c r="G110" s="22"/>
      <c r="H110" s="22"/>
      <c r="I110" s="22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3" t="str">
        <f>_xlfn.CONCAT("PK_",C97)</f>
        <v>PK_TB_BOARD_FREE</v>
      </c>
      <c r="D111" s="23"/>
      <c r="E111" s="23"/>
      <c r="F111" s="23" t="str">
        <f>C100</f>
        <v>BOARD_SEQ</v>
      </c>
      <c r="G111" s="23"/>
      <c r="H111" s="23"/>
      <c r="I111" s="23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8" t="s">
        <v>28</v>
      </c>
      <c r="C113" s="19"/>
      <c r="D113" s="19"/>
      <c r="E113" s="19"/>
      <c r="F113" s="19"/>
      <c r="G113" s="19"/>
      <c r="H113" s="19"/>
      <c r="I113" s="20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1" t="s">
        <v>134</v>
      </c>
      <c r="D115" s="21"/>
      <c r="E115" s="21"/>
      <c r="F115" s="21"/>
      <c r="G115" s="21"/>
      <c r="H115" s="21"/>
      <c r="I115" s="21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394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395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396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397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398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399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2" t="s">
        <v>45</v>
      </c>
      <c r="D129" s="22"/>
      <c r="E129" s="22"/>
      <c r="F129" s="22" t="s">
        <v>46</v>
      </c>
      <c r="G129" s="22"/>
      <c r="H129" s="22"/>
      <c r="I129" s="22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3" t="str">
        <f>_xlfn.CONCAT("PK_",C114)</f>
        <v>PK_TB_BOARD_NOTICE</v>
      </c>
      <c r="D130" s="23"/>
      <c r="E130" s="23"/>
      <c r="F130" s="23" t="str">
        <f>C117</f>
        <v>BOARD_SEQ</v>
      </c>
      <c r="G130" s="23"/>
      <c r="H130" s="23"/>
      <c r="I130" s="23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8" t="s">
        <v>28</v>
      </c>
      <c r="C132" s="19"/>
      <c r="D132" s="19"/>
      <c r="E132" s="19"/>
      <c r="F132" s="19"/>
      <c r="G132" s="19"/>
      <c r="H132" s="19"/>
      <c r="I132" s="20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1" t="s">
        <v>149</v>
      </c>
      <c r="D134" s="21"/>
      <c r="E134" s="21"/>
      <c r="F134" s="21"/>
      <c r="G134" s="21"/>
      <c r="H134" s="21"/>
      <c r="I134" s="21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2" t="s">
        <v>45</v>
      </c>
      <c r="D149" s="22"/>
      <c r="E149" s="22"/>
      <c r="F149" s="22" t="s">
        <v>46</v>
      </c>
      <c r="G149" s="22"/>
      <c r="H149" s="22"/>
      <c r="I149" s="22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3" t="str">
        <f>_xlfn.CONCAT("PK_",C133)</f>
        <v>PK_TB_ATCFILE</v>
      </c>
      <c r="D150" s="23"/>
      <c r="E150" s="23"/>
      <c r="F150" s="23" t="str">
        <f>C136</f>
        <v>BOARD_SEQ</v>
      </c>
      <c r="G150" s="23"/>
      <c r="H150" s="23"/>
      <c r="I150" s="23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3" t="str">
        <f>_xlfn.CONCAT("PK_",C133)</f>
        <v>PK_TB_ATCFILE</v>
      </c>
      <c r="D151" s="23"/>
      <c r="E151" s="23"/>
      <c r="F151" s="23" t="str">
        <f>C137</f>
        <v>ATCFILE_NUM</v>
      </c>
      <c r="G151" s="23"/>
      <c r="H151" s="23"/>
      <c r="I151" s="23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8" t="s">
        <v>28</v>
      </c>
      <c r="C153" s="19"/>
      <c r="D153" s="19"/>
      <c r="E153" s="19"/>
      <c r="F153" s="19"/>
      <c r="G153" s="19"/>
      <c r="H153" s="19"/>
      <c r="I153" s="20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1" t="s">
        <v>171</v>
      </c>
      <c r="D155" s="21"/>
      <c r="E155" s="21"/>
      <c r="F155" s="21"/>
      <c r="G155" s="21"/>
      <c r="H155" s="21"/>
      <c r="I155" s="21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2" t="s">
        <v>45</v>
      </c>
      <c r="D160" s="22"/>
      <c r="E160" s="22"/>
      <c r="F160" s="22" t="s">
        <v>46</v>
      </c>
      <c r="G160" s="22"/>
      <c r="H160" s="22"/>
      <c r="I160" s="22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3" t="str">
        <f>_xlfn.CONCAT("PK_",C154)</f>
        <v>PK_TB_SEQUENCE</v>
      </c>
      <c r="D161" s="23"/>
      <c r="E161" s="23"/>
      <c r="F161" s="23" t="str">
        <f>C157</f>
        <v>SEQ_NM</v>
      </c>
      <c r="G161" s="23"/>
      <c r="H161" s="23"/>
      <c r="I161" s="23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8" t="s">
        <v>28</v>
      </c>
      <c r="C163" s="19"/>
      <c r="D163" s="19"/>
      <c r="E163" s="19"/>
      <c r="F163" s="19"/>
      <c r="G163" s="19"/>
      <c r="H163" s="19"/>
      <c r="I163" s="20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1" t="s">
        <v>178</v>
      </c>
      <c r="D165" s="21"/>
      <c r="E165" s="21"/>
      <c r="F165" s="21"/>
      <c r="G165" s="21"/>
      <c r="H165" s="21"/>
      <c r="I165" s="21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277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384</v>
      </c>
      <c r="D171" s="1" t="s">
        <v>278</v>
      </c>
      <c r="E171" s="4" t="s">
        <v>274</v>
      </c>
      <c r="F171" s="4"/>
      <c r="G171" s="1" t="s">
        <v>43</v>
      </c>
      <c r="H171" s="1" t="s">
        <v>91</v>
      </c>
      <c r="I171" s="1" t="s">
        <v>278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2" t="s">
        <v>45</v>
      </c>
      <c r="D177" s="22"/>
      <c r="E177" s="22"/>
      <c r="F177" s="22" t="s">
        <v>46</v>
      </c>
      <c r="G177" s="22"/>
      <c r="H177" s="22"/>
      <c r="I177" s="22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3" t="str">
        <f>_xlfn.CONCAT("PK_",C164)</f>
        <v>PK_TB_POLI</v>
      </c>
      <c r="D178" s="23"/>
      <c r="E178" s="23"/>
      <c r="F178" s="23" t="str">
        <f>C167</f>
        <v>POLI_SEQ</v>
      </c>
      <c r="G178" s="23"/>
      <c r="H178" s="23"/>
      <c r="I178" s="23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8" t="s">
        <v>28</v>
      </c>
      <c r="C180" s="19"/>
      <c r="D180" s="19"/>
      <c r="E180" s="19"/>
      <c r="F180" s="19"/>
      <c r="G180" s="19"/>
      <c r="H180" s="19"/>
      <c r="I180" s="20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1" t="s">
        <v>258</v>
      </c>
      <c r="D182" s="21"/>
      <c r="E182" s="21"/>
      <c r="F182" s="21"/>
      <c r="G182" s="21"/>
      <c r="H182" s="21"/>
      <c r="I182" s="21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299</v>
      </c>
      <c r="D184" s="1" t="s">
        <v>300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300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388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389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390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391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392</v>
      </c>
      <c r="D190" s="1" t="s">
        <v>267</v>
      </c>
      <c r="E190" s="4" t="s">
        <v>23</v>
      </c>
      <c r="F190" s="4"/>
      <c r="G190" s="1" t="s">
        <v>43</v>
      </c>
      <c r="H190" s="1" t="s">
        <v>266</v>
      </c>
      <c r="I190" s="1" t="s">
        <v>267</v>
      </c>
      <c r="J190" t="str">
        <f t="shared" ref="J190:J192" si="24">_xlfn.CONCAT(IF(B190=1,"",", "),C190," ",E190," ",G190,IF(H190="",""," DEFAULT "),H190, " COMMENT '",I190,"'")</f>
        <v>, AUTH_YN CHAR(1) NULL DEFAULT "Y" COMMENT '권한체크여부'</v>
      </c>
      <c r="K190" t="str">
        <f t="shared" ref="K190:K192" si="25">_xlfn.CONCAT(IF(B190=1,"",", "),C190," ",E190," ",G190,IF(H190="",""," DEFAULT "),H190, " COMMENT '",I190,"'")</f>
        <v>, AUTH_YN CHAR(1) NULL DEFAULT "Y" COMMENT '권한체크여부'</v>
      </c>
    </row>
    <row r="191" spans="2:11" x14ac:dyDescent="0.4">
      <c r="B191" s="4">
        <v>8</v>
      </c>
      <c r="C191" s="1" t="s">
        <v>408</v>
      </c>
      <c r="D191" s="1" t="s">
        <v>268</v>
      </c>
      <c r="E191" s="4" t="s">
        <v>276</v>
      </c>
      <c r="F191" s="4"/>
      <c r="G191" s="1" t="s">
        <v>43</v>
      </c>
      <c r="H191" s="1" t="s">
        <v>91</v>
      </c>
      <c r="I191" s="1" t="s">
        <v>268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393</v>
      </c>
      <c r="D192" s="1" t="s">
        <v>269</v>
      </c>
      <c r="E192" s="4" t="s">
        <v>52</v>
      </c>
      <c r="F192" s="4"/>
      <c r="G192" s="1" t="s">
        <v>43</v>
      </c>
      <c r="H192" s="1" t="s">
        <v>91</v>
      </c>
      <c r="I192" s="1" t="s">
        <v>269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410</v>
      </c>
      <c r="D193" s="1" t="s">
        <v>270</v>
      </c>
      <c r="E193" s="4" t="s">
        <v>163</v>
      </c>
      <c r="F193" s="4"/>
      <c r="G193" s="1" t="s">
        <v>43</v>
      </c>
      <c r="H193" s="1" t="s">
        <v>91</v>
      </c>
      <c r="I193" s="1" t="s">
        <v>270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384</v>
      </c>
      <c r="D194" s="1" t="s">
        <v>275</v>
      </c>
      <c r="E194" s="4" t="s">
        <v>274</v>
      </c>
      <c r="F194" s="4"/>
      <c r="G194" s="1" t="s">
        <v>43</v>
      </c>
      <c r="H194" s="1" t="s">
        <v>91</v>
      </c>
      <c r="I194" s="1" t="s">
        <v>275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2" t="s">
        <v>45</v>
      </c>
      <c r="D200" s="22"/>
      <c r="E200" s="22"/>
      <c r="F200" s="22" t="s">
        <v>46</v>
      </c>
      <c r="G200" s="22"/>
      <c r="H200" s="22"/>
      <c r="I200" s="22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3" t="str">
        <f>_xlfn.CONCAT("PK_",C181)</f>
        <v>PK_TB_MNU</v>
      </c>
      <c r="D201" s="23"/>
      <c r="E201" s="23"/>
      <c r="F201" s="23" t="str">
        <f>C184</f>
        <v>MNU_SEQ</v>
      </c>
      <c r="G201" s="23"/>
      <c r="H201" s="23"/>
      <c r="I201" s="23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8" t="s">
        <v>28</v>
      </c>
      <c r="C203" s="19"/>
      <c r="D203" s="19"/>
      <c r="E203" s="19"/>
      <c r="F203" s="19"/>
      <c r="G203" s="19"/>
      <c r="H203" s="19"/>
      <c r="I203" s="20"/>
    </row>
    <row r="204" spans="2:11" x14ac:dyDescent="0.4">
      <c r="B204" s="6" t="s">
        <v>3</v>
      </c>
      <c r="C204" s="4" t="s">
        <v>330</v>
      </c>
      <c r="D204" s="6" t="s">
        <v>1</v>
      </c>
      <c r="E204" s="4" t="s">
        <v>335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1" t="s">
        <v>340</v>
      </c>
      <c r="D205" s="21"/>
      <c r="E205" s="21"/>
      <c r="F205" s="21"/>
      <c r="G205" s="21"/>
      <c r="H205" s="21"/>
      <c r="I205" s="21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331</v>
      </c>
      <c r="D207" s="1" t="s">
        <v>333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333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332</v>
      </c>
      <c r="D208" s="1" t="s">
        <v>334</v>
      </c>
      <c r="E208" s="4" t="s">
        <v>99</v>
      </c>
      <c r="F208" s="4"/>
      <c r="G208" s="1" t="s">
        <v>43</v>
      </c>
      <c r="H208" s="1" t="s">
        <v>91</v>
      </c>
      <c r="I208" s="1" t="s">
        <v>334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409</v>
      </c>
      <c r="D209" s="1" t="s">
        <v>336</v>
      </c>
      <c r="E209" s="4" t="s">
        <v>163</v>
      </c>
      <c r="F209" s="4"/>
      <c r="G209" s="1" t="s">
        <v>43</v>
      </c>
      <c r="H209" s="1"/>
      <c r="I209" s="1" t="s">
        <v>336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384</v>
      </c>
      <c r="D210" s="1" t="s">
        <v>337</v>
      </c>
      <c r="E210" s="4" t="s">
        <v>274</v>
      </c>
      <c r="G210" s="1" t="s">
        <v>43</v>
      </c>
      <c r="H210" s="1" t="s">
        <v>91</v>
      </c>
      <c r="I210" s="1" t="s">
        <v>337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2" t="s">
        <v>45</v>
      </c>
      <c r="D216" s="22"/>
      <c r="E216" s="22"/>
      <c r="F216" s="22" t="s">
        <v>46</v>
      </c>
      <c r="G216" s="22"/>
      <c r="H216" s="22"/>
      <c r="I216" s="22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3" t="str">
        <f>_xlfn.CONCAT("PK_",C204)</f>
        <v>PK_TB_ROLE</v>
      </c>
      <c r="D217" s="23"/>
      <c r="E217" s="23"/>
      <c r="F217" s="23" t="str">
        <f>C207</f>
        <v>ROLE_SEQ</v>
      </c>
      <c r="G217" s="23"/>
      <c r="H217" s="23"/>
      <c r="I217" s="23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8" t="s">
        <v>28</v>
      </c>
      <c r="C219" s="19"/>
      <c r="D219" s="19"/>
      <c r="E219" s="19"/>
      <c r="F219" s="19"/>
      <c r="G219" s="19"/>
      <c r="H219" s="19"/>
      <c r="I219" s="20"/>
    </row>
    <row r="220" spans="2:11" x14ac:dyDescent="0.4">
      <c r="B220" s="6" t="s">
        <v>3</v>
      </c>
      <c r="C220" s="4" t="s">
        <v>338</v>
      </c>
      <c r="D220" s="6" t="s">
        <v>1</v>
      </c>
      <c r="E220" s="4" t="s">
        <v>339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1" t="s">
        <v>341</v>
      </c>
      <c r="D221" s="21"/>
      <c r="E221" s="21"/>
      <c r="F221" s="21"/>
      <c r="G221" s="21"/>
      <c r="H221" s="21"/>
      <c r="I221" s="21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403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331</v>
      </c>
      <c r="D224" s="1" t="s">
        <v>333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333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2" t="s">
        <v>45</v>
      </c>
      <c r="D228" s="22"/>
      <c r="E228" s="22"/>
      <c r="F228" s="22" t="s">
        <v>46</v>
      </c>
      <c r="G228" s="22"/>
      <c r="H228" s="22"/>
      <c r="I228" s="22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3" t="str">
        <f>_xlfn.CONCAT("PK_",C220)</f>
        <v>PK_TB_USER_ROLE_MAP</v>
      </c>
      <c r="D229" s="23"/>
      <c r="E229" s="23"/>
      <c r="F229" s="23" t="str">
        <f>C223</f>
        <v>USER_ID</v>
      </c>
      <c r="G229" s="23"/>
      <c r="H229" s="23"/>
      <c r="I229" s="23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3" t="str">
        <f>_xlfn.CONCAT("PK_",C220)</f>
        <v>PK_TB_USER_ROLE_MAP</v>
      </c>
      <c r="D230" s="23"/>
      <c r="E230" s="23"/>
      <c r="F230" s="23" t="str">
        <f>C224</f>
        <v>ROLE_SEQ</v>
      </c>
      <c r="G230" s="23"/>
      <c r="H230" s="23"/>
      <c r="I230" s="23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8" t="s">
        <v>28</v>
      </c>
      <c r="C232" s="19"/>
      <c r="D232" s="19"/>
      <c r="E232" s="19"/>
      <c r="F232" s="19"/>
      <c r="G232" s="19"/>
      <c r="H232" s="19"/>
      <c r="I232" s="20"/>
    </row>
    <row r="233" spans="2:11" x14ac:dyDescent="0.4">
      <c r="B233" s="6" t="s">
        <v>3</v>
      </c>
      <c r="C233" s="4" t="s">
        <v>346</v>
      </c>
      <c r="D233" s="6" t="s">
        <v>1</v>
      </c>
      <c r="E233" s="4" t="s">
        <v>347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1" t="s">
        <v>348</v>
      </c>
      <c r="D234" s="21"/>
      <c r="E234" s="21"/>
      <c r="F234" s="21"/>
      <c r="G234" s="21"/>
      <c r="H234" s="21"/>
      <c r="I234" s="21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299</v>
      </c>
      <c r="D236" s="1" t="s">
        <v>300</v>
      </c>
      <c r="E236" s="4" t="s">
        <v>104</v>
      </c>
      <c r="F236" s="4">
        <v>1</v>
      </c>
      <c r="G236" s="1" t="s">
        <v>41</v>
      </c>
      <c r="H236" s="1"/>
      <c r="I236" s="1" t="s">
        <v>300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331</v>
      </c>
      <c r="D237" s="1" t="s">
        <v>333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333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363</v>
      </c>
      <c r="D238" s="1" t="s">
        <v>364</v>
      </c>
      <c r="E238" s="4" t="s">
        <v>276</v>
      </c>
      <c r="F238" s="4"/>
      <c r="G238" s="1" t="s">
        <v>43</v>
      </c>
      <c r="H238" s="1" t="s">
        <v>91</v>
      </c>
      <c r="I238" s="1" t="s">
        <v>371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365</v>
      </c>
      <c r="D239" s="1" t="s">
        <v>366</v>
      </c>
      <c r="E239" s="4" t="s">
        <v>370</v>
      </c>
      <c r="F239" s="4"/>
      <c r="G239" s="1" t="s">
        <v>43</v>
      </c>
      <c r="H239" s="1" t="s">
        <v>91</v>
      </c>
      <c r="I239" s="1" t="s">
        <v>372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297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2" t="s">
        <v>45</v>
      </c>
      <c r="D245" s="22"/>
      <c r="E245" s="22"/>
      <c r="F245" s="22" t="s">
        <v>46</v>
      </c>
      <c r="G245" s="22"/>
      <c r="H245" s="22"/>
      <c r="I245" s="22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3" t="str">
        <f>_xlfn.CONCAT("PK_",C233)</f>
        <v>PK_TB_AUTH</v>
      </c>
      <c r="D246" s="23"/>
      <c r="E246" s="23"/>
      <c r="F246" s="23" t="str">
        <f>C236</f>
        <v>MNU_SEQ</v>
      </c>
      <c r="G246" s="23"/>
      <c r="H246" s="23"/>
      <c r="I246" s="23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3" t="str">
        <f>_xlfn.CONCAT("PK_",C233)</f>
        <v>PK_TB_AUTH</v>
      </c>
      <c r="D247" s="23"/>
      <c r="E247" s="23"/>
      <c r="F247" s="23" t="str">
        <f>C237</f>
        <v>ROLE_SEQ</v>
      </c>
      <c r="G247" s="23"/>
      <c r="H247" s="23"/>
      <c r="I247" s="23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91"/>
  <sheetViews>
    <sheetView tabSelected="1" topLeftCell="J46" zoomScale="85" zoomScaleNormal="85" workbookViewId="0">
      <selection activeCell="AA54" sqref="AA54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21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3" t="s">
        <v>169</v>
      </c>
      <c r="D2" s="23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301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345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3" t="s">
        <v>176</v>
      </c>
      <c r="D12" s="23"/>
      <c r="E12" s="23"/>
      <c r="F12" s="23"/>
      <c r="G12" s="23"/>
      <c r="H12" s="23"/>
      <c r="I12" s="23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277</v>
      </c>
      <c r="G13" s="5" t="s">
        <v>384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3" t="s">
        <v>96</v>
      </c>
      <c r="D19" s="23"/>
      <c r="E19" s="23"/>
      <c r="F19" s="23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3" t="s">
        <v>101</v>
      </c>
      <c r="D26" s="23"/>
      <c r="E26" s="23"/>
      <c r="F26" s="23"/>
      <c r="G26" s="23"/>
      <c r="H26" s="23"/>
      <c r="I26" s="23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385</v>
      </c>
      <c r="G27" s="5" t="s">
        <v>386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360</v>
      </c>
      <c r="D39" s="8" t="s">
        <v>235</v>
      </c>
      <c r="E39" s="1" t="s">
        <v>312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360</v>
      </c>
      <c r="D40" s="8" t="s">
        <v>303</v>
      </c>
      <c r="E40" s="1" t="s">
        <v>304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360</v>
      </c>
      <c r="D41" s="8" t="s">
        <v>324</v>
      </c>
      <c r="E41" s="1" t="s">
        <v>325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360</v>
      </c>
      <c r="D42" s="8" t="s">
        <v>306</v>
      </c>
      <c r="E42" s="1" t="s">
        <v>310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360</v>
      </c>
      <c r="D43" s="8" t="s">
        <v>307</v>
      </c>
      <c r="E43" s="1" t="s">
        <v>311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360</v>
      </c>
      <c r="D44" s="8" t="s">
        <v>308</v>
      </c>
      <c r="E44" s="1" t="s">
        <v>314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360</v>
      </c>
      <c r="D45" s="8" t="s">
        <v>309</v>
      </c>
      <c r="E45" s="1" t="s">
        <v>313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360</v>
      </c>
      <c r="D46" s="8" t="s">
        <v>361</v>
      </c>
      <c r="E46" s="1" t="s">
        <v>362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4" t="s">
        <v>37</v>
      </c>
      <c r="D48" s="25"/>
      <c r="E48" s="25"/>
      <c r="F48" s="26"/>
    </row>
    <row r="49" spans="2:27" x14ac:dyDescent="0.4">
      <c r="B49" s="10" t="s">
        <v>1</v>
      </c>
      <c r="C49" s="5" t="s">
        <v>402</v>
      </c>
      <c r="D49" s="5" t="s">
        <v>404</v>
      </c>
      <c r="E49" s="5" t="s">
        <v>64</v>
      </c>
      <c r="F49" s="5" t="s">
        <v>66</v>
      </c>
      <c r="G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194</v>
      </c>
      <c r="F50" s="5" t="s">
        <v>195</v>
      </c>
      <c r="G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204</v>
      </c>
      <c r="F51" s="1" t="s">
        <v>204</v>
      </c>
      <c r="K51" s="11"/>
      <c r="AA51" t="str">
        <f>_xlfn.CONCAT(IF(B51=1,"",","),"(",_xlfn.TEXTJOIN(",",TRUE,C51:Z51),")")</f>
        <v>("admin","SXRLcrGA1f5nK8A5cvZICY86tW2d/Rekkm3lrWEgqJU=","SYSTEM","SYSTEM")</v>
      </c>
    </row>
    <row r="52" spans="2:27" x14ac:dyDescent="0.4">
      <c r="B52" s="1">
        <v>2</v>
      </c>
      <c r="C52" s="1" t="s">
        <v>324</v>
      </c>
      <c r="D52" s="8" t="s">
        <v>236</v>
      </c>
      <c r="E52" s="1" t="s">
        <v>204</v>
      </c>
      <c r="F52" s="1" t="s">
        <v>204</v>
      </c>
      <c r="K52" s="11"/>
      <c r="AA52" t="str">
        <f>_xlfn.CONCAT(IF(B52=1,"",","),"(",_xlfn.TEXTJOIN(",",TRUE,C52:Z52),")")</f>
        <v>,("user","SXRLcrGA1f5nK8A5cvZICY86tW2d/Rekkm3lrWEgqJU=","SYSTEM","SYSTEM")</v>
      </c>
    </row>
    <row r="53" spans="2:27" x14ac:dyDescent="0.4">
      <c r="AA53" t="s">
        <v>209</v>
      </c>
    </row>
    <row r="54" spans="2:27" x14ac:dyDescent="0.4">
      <c r="B54" s="10" t="s">
        <v>199</v>
      </c>
      <c r="C54" s="23" t="s">
        <v>256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2:27" x14ac:dyDescent="0.4">
      <c r="B55" s="10" t="s">
        <v>1</v>
      </c>
      <c r="C55" s="5" t="s">
        <v>299</v>
      </c>
      <c r="D55" s="5" t="s">
        <v>388</v>
      </c>
      <c r="E55" s="5" t="s">
        <v>260</v>
      </c>
      <c r="F55" s="5" t="s">
        <v>389</v>
      </c>
      <c r="G55" s="5" t="s">
        <v>390</v>
      </c>
      <c r="H55" s="5" t="s">
        <v>391</v>
      </c>
      <c r="I55" s="5" t="s">
        <v>392</v>
      </c>
      <c r="J55" s="5" t="s">
        <v>408</v>
      </c>
      <c r="K55" s="5" t="s">
        <v>393</v>
      </c>
      <c r="L55" s="5" t="s">
        <v>410</v>
      </c>
      <c r="M55" s="5" t="s">
        <v>295</v>
      </c>
      <c r="N55" s="5" t="s">
        <v>296</v>
      </c>
      <c r="R55" s="13"/>
      <c r="S55" s="13"/>
      <c r="T55" s="13"/>
      <c r="U55" s="13"/>
      <c r="V55" s="13"/>
      <c r="W55" s="13"/>
      <c r="X55" s="13"/>
      <c r="Y55" s="13"/>
      <c r="Z55" s="13"/>
      <c r="AA55" s="14" t="str">
        <f>_xlfn.CONCAT("TRUNCATE ",C54,";")</f>
        <v>TRUNCATE TB_MNU;</v>
      </c>
    </row>
    <row r="56" spans="2:27" x14ac:dyDescent="0.4">
      <c r="B56" s="10" t="s">
        <v>3</v>
      </c>
      <c r="C56" s="5" t="s">
        <v>300</v>
      </c>
      <c r="D56" s="5" t="s">
        <v>259</v>
      </c>
      <c r="E56" s="5" t="s">
        <v>261</v>
      </c>
      <c r="F56" s="5" t="s">
        <v>263</v>
      </c>
      <c r="G56" s="5" t="s">
        <v>264</v>
      </c>
      <c r="H56" s="5" t="s">
        <v>265</v>
      </c>
      <c r="I56" s="5" t="s">
        <v>267</v>
      </c>
      <c r="J56" s="5" t="s">
        <v>268</v>
      </c>
      <c r="K56" s="5" t="s">
        <v>269</v>
      </c>
      <c r="L56" s="5" t="s">
        <v>270</v>
      </c>
      <c r="M56" s="5" t="s">
        <v>297</v>
      </c>
      <c r="N56" s="5" t="s">
        <v>298</v>
      </c>
      <c r="R56" s="13"/>
      <c r="S56" s="13"/>
      <c r="T56" s="13"/>
      <c r="U56" s="13"/>
      <c r="V56" s="13"/>
      <c r="W56" s="13"/>
      <c r="X56" s="13"/>
      <c r="Y56" s="13"/>
      <c r="Z56" s="13"/>
      <c r="AA56" t="str">
        <f>_xlfn.CONCAT("INSERT INTO ",C54, "(", _xlfn.TEXTJOIN(",",TRUE,C55:Z55),") VALUES")</f>
        <v>INSERT INTO TB_MNU(MNU_SEQ,URL,MNU_NM,TOP_URL,UPPER_URL,OPEN_YN,AUTH_YN,MNU_LV,INFO,MNU_ORDER,FST_REG_ID,LT_UPD_ID) VALUES</v>
      </c>
    </row>
    <row r="57" spans="2:27" x14ac:dyDescent="0.4">
      <c r="B57" s="1">
        <v>1</v>
      </c>
      <c r="C57" s="1" t="s">
        <v>302</v>
      </c>
      <c r="D57" s="8" t="s">
        <v>235</v>
      </c>
      <c r="E57" s="1" t="s">
        <v>312</v>
      </c>
      <c r="F57" s="8" t="s">
        <v>320</v>
      </c>
      <c r="G57" s="8" t="s">
        <v>235</v>
      </c>
      <c r="H57" s="1" t="s">
        <v>266</v>
      </c>
      <c r="I57" s="1" t="s">
        <v>266</v>
      </c>
      <c r="J57" s="1">
        <v>1</v>
      </c>
      <c r="K57" s="1" t="s">
        <v>319</v>
      </c>
      <c r="L57" s="1">
        <v>1</v>
      </c>
      <c r="M57" s="1" t="s">
        <v>204</v>
      </c>
      <c r="N57" s="1" t="s">
        <v>204</v>
      </c>
      <c r="AA57" t="str">
        <f t="shared" ref="AA57:AA66" si="8">_xlfn.CONCAT(IF(B57=1,"",","),"(",_xlfn.TEXTJOIN(",",TRUE,C57:Z57),")")</f>
        <v>((SELECT nextval('MNU_SEQ') FROM DUAL),"admin","관리자","admin/adminHome","admin","Y","Y",1,"관리자 관련 대메뉴",1,"SYSTEM","SYSTEM")</v>
      </c>
    </row>
    <row r="58" spans="2:27" x14ac:dyDescent="0.4">
      <c r="B58" s="1">
        <v>2</v>
      </c>
      <c r="C58" s="1" t="s">
        <v>302</v>
      </c>
      <c r="D58" s="8" t="s">
        <v>320</v>
      </c>
      <c r="E58" s="1" t="s">
        <v>321</v>
      </c>
      <c r="F58" s="8" t="s">
        <v>320</v>
      </c>
      <c r="G58" s="8" t="s">
        <v>235</v>
      </c>
      <c r="H58" s="1" t="s">
        <v>266</v>
      </c>
      <c r="I58" s="1" t="s">
        <v>266</v>
      </c>
      <c r="J58" s="1">
        <v>2</v>
      </c>
      <c r="K58" s="1" t="s">
        <v>353</v>
      </c>
      <c r="L58" s="1">
        <v>1</v>
      </c>
      <c r="M58" s="1" t="s">
        <v>204</v>
      </c>
      <c r="N58" s="1" t="s">
        <v>204</v>
      </c>
      <c r="AA58" t="str">
        <f t="shared" si="8"/>
        <v>,((SELECT nextval('MNU_SEQ') FROM DUAL),"admin/adminHome","관리자홈","admin/adminHome","admin","Y","Y",2,"관리자가 사이트 환황을 조회할 수 있는 메뉴입니다.",1,"SYSTEM","SYSTEM")</v>
      </c>
    </row>
    <row r="59" spans="2:27" x14ac:dyDescent="0.4">
      <c r="B59" s="1">
        <v>3</v>
      </c>
      <c r="C59" s="1" t="s">
        <v>302</v>
      </c>
      <c r="D59" s="8" t="s">
        <v>322</v>
      </c>
      <c r="E59" s="1" t="s">
        <v>323</v>
      </c>
      <c r="F59" s="8" t="s">
        <v>320</v>
      </c>
      <c r="G59" s="8" t="s">
        <v>235</v>
      </c>
      <c r="H59" s="1" t="s">
        <v>266</v>
      </c>
      <c r="I59" s="1" t="s">
        <v>266</v>
      </c>
      <c r="J59" s="1">
        <v>2</v>
      </c>
      <c r="K59" s="1" t="s">
        <v>354</v>
      </c>
      <c r="L59" s="1">
        <v>2</v>
      </c>
      <c r="M59" s="1" t="s">
        <v>204</v>
      </c>
      <c r="N59" s="1" t="s">
        <v>204</v>
      </c>
      <c r="AA59" t="str">
        <f t="shared" ref="AA59:AA61" si="9">_xlfn.CONCAT(IF(B59=1,"",","),"(",_xlfn.TEXTJOIN(",",TRUE,C59:Z59),")")</f>
        <v>,((SELECT nextval('MNU_SEQ') FROM DUAL),"admin/loginLog","접속기록조회","admin/adminHome","admin","Y","Y",2,"관리자가 사용자의 접속 기록을 조회할 수 있는 메뉴입니다.",2,"SYSTEM","SYSTEM")</v>
      </c>
    </row>
    <row r="60" spans="2:27" x14ac:dyDescent="0.4">
      <c r="B60" s="1">
        <v>4</v>
      </c>
      <c r="C60" s="1" t="s">
        <v>302</v>
      </c>
      <c r="D60" s="8" t="s">
        <v>357</v>
      </c>
      <c r="E60" s="1" t="s">
        <v>358</v>
      </c>
      <c r="F60" s="8" t="s">
        <v>320</v>
      </c>
      <c r="G60" s="8" t="s">
        <v>235</v>
      </c>
      <c r="H60" s="1" t="s">
        <v>266</v>
      </c>
      <c r="I60" s="1" t="s">
        <v>266</v>
      </c>
      <c r="J60" s="1">
        <v>2</v>
      </c>
      <c r="K60" s="1" t="s">
        <v>359</v>
      </c>
      <c r="L60" s="1">
        <v>3</v>
      </c>
      <c r="M60" s="1" t="s">
        <v>204</v>
      </c>
      <c r="N60" s="1" t="s">
        <v>204</v>
      </c>
      <c r="AA60" t="str">
        <f>_xlfn.CONCAT(IF(B60=1,"",","),"(",_xlfn.TEXTJOIN(",",TRUE,C60:Z60),")")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61" spans="2:27" x14ac:dyDescent="0.4">
      <c r="B61" s="1">
        <v>5</v>
      </c>
      <c r="C61" s="1" t="s">
        <v>302</v>
      </c>
      <c r="D61" s="8" t="s">
        <v>411</v>
      </c>
      <c r="E61" s="1" t="s">
        <v>412</v>
      </c>
      <c r="F61" s="8" t="s">
        <v>320</v>
      </c>
      <c r="G61" s="8" t="s">
        <v>235</v>
      </c>
      <c r="H61" s="1" t="s">
        <v>266</v>
      </c>
      <c r="I61" s="1" t="s">
        <v>266</v>
      </c>
      <c r="J61" s="1">
        <v>2</v>
      </c>
      <c r="K61" s="1" t="s">
        <v>413</v>
      </c>
      <c r="L61" s="1">
        <v>4</v>
      </c>
      <c r="M61" s="1" t="s">
        <v>204</v>
      </c>
      <c r="N61" s="1" t="s">
        <v>204</v>
      </c>
      <c r="AA61" t="str">
        <f t="shared" si="9"/>
        <v>,((SELECT nextval('MNU_SEQ') FROM DUAL),"admin/manageRole","권한그룹 관리","admin/adminHome","admin","Y","Y",2,"관리자가 권한그룹을 조회 및 관리할 수 있는 메뉴입니다.",4,"SYSTEM","SYSTEM")</v>
      </c>
    </row>
    <row r="62" spans="2:27" x14ac:dyDescent="0.4">
      <c r="B62" s="1">
        <v>6</v>
      </c>
      <c r="C62" s="1" t="s">
        <v>302</v>
      </c>
      <c r="D62" s="8" t="s">
        <v>306</v>
      </c>
      <c r="E62" s="1" t="s">
        <v>310</v>
      </c>
      <c r="F62" s="8" t="s">
        <v>306</v>
      </c>
      <c r="G62" s="8" t="s">
        <v>306</v>
      </c>
      <c r="H62" s="1" t="s">
        <v>266</v>
      </c>
      <c r="I62" s="1" t="s">
        <v>266</v>
      </c>
      <c r="J62" s="1">
        <v>1</v>
      </c>
      <c r="K62" s="1" t="s">
        <v>315</v>
      </c>
      <c r="L62" s="1">
        <v>2</v>
      </c>
      <c r="M62" s="1" t="s">
        <v>204</v>
      </c>
      <c r="N62" s="1" t="s">
        <v>204</v>
      </c>
      <c r="AA62" t="str">
        <f t="shared" si="8"/>
        <v>,((SELECT nextval('MNU_SEQ') FROM DUAL),"board","게시판","board","board","Y","Y",1,"게시판 관련 대메뉴",2,"SYSTEM","SYSTEM")</v>
      </c>
    </row>
    <row r="63" spans="2:27" x14ac:dyDescent="0.4">
      <c r="B63" s="1">
        <v>7</v>
      </c>
      <c r="C63" s="1" t="s">
        <v>302</v>
      </c>
      <c r="D63" s="8" t="s">
        <v>307</v>
      </c>
      <c r="E63" s="1" t="s">
        <v>311</v>
      </c>
      <c r="F63" s="8" t="s">
        <v>307</v>
      </c>
      <c r="G63" s="8" t="s">
        <v>307</v>
      </c>
      <c r="H63" s="1" t="s">
        <v>266</v>
      </c>
      <c r="I63" s="1" t="s">
        <v>266</v>
      </c>
      <c r="J63" s="1">
        <v>1</v>
      </c>
      <c r="K63" s="1" t="s">
        <v>316</v>
      </c>
      <c r="L63" s="1">
        <v>3</v>
      </c>
      <c r="M63" s="1" t="s">
        <v>204</v>
      </c>
      <c r="N63" s="1" t="s">
        <v>204</v>
      </c>
      <c r="AA63" t="str">
        <f t="shared" si="8"/>
        <v>,((SELECT nextval('MNU_SEQ') FROM DUAL),"market","장터","market","market","Y","Y",1,"장터 관련 대메뉴",3,"SYSTEM","SYSTEM")</v>
      </c>
    </row>
    <row r="64" spans="2:27" x14ac:dyDescent="0.4">
      <c r="B64" s="1">
        <v>8</v>
      </c>
      <c r="C64" s="1" t="s">
        <v>302</v>
      </c>
      <c r="D64" s="8" t="s">
        <v>308</v>
      </c>
      <c r="E64" s="1" t="s">
        <v>314</v>
      </c>
      <c r="F64" s="8" t="s">
        <v>308</v>
      </c>
      <c r="G64" s="8" t="s">
        <v>308</v>
      </c>
      <c r="H64" s="1" t="s">
        <v>266</v>
      </c>
      <c r="I64" s="1" t="s">
        <v>266</v>
      </c>
      <c r="J64" s="1">
        <v>1</v>
      </c>
      <c r="K64" s="1" t="s">
        <v>317</v>
      </c>
      <c r="L64" s="1">
        <v>4</v>
      </c>
      <c r="M64" s="1" t="s">
        <v>204</v>
      </c>
      <c r="N64" s="1" t="s">
        <v>204</v>
      </c>
      <c r="AA64" t="str">
        <f t="shared" si="8"/>
        <v>,((SELECT nextval('MNU_SEQ') FROM DUAL),"active","활동","active","active","Y","Y",1,"활동 관련 대메뉴",4,"SYSTEM","SYSTEM")</v>
      </c>
    </row>
    <row r="65" spans="2:27" x14ac:dyDescent="0.4">
      <c r="B65" s="1">
        <v>9</v>
      </c>
      <c r="C65" s="1" t="s">
        <v>302</v>
      </c>
      <c r="D65" s="8" t="s">
        <v>309</v>
      </c>
      <c r="E65" s="1" t="s">
        <v>313</v>
      </c>
      <c r="F65" s="8" t="s">
        <v>309</v>
      </c>
      <c r="G65" s="8" t="s">
        <v>309</v>
      </c>
      <c r="H65" s="1" t="s">
        <v>266</v>
      </c>
      <c r="I65" s="1" t="s">
        <v>266</v>
      </c>
      <c r="J65" s="1">
        <v>1</v>
      </c>
      <c r="K65" s="1" t="s">
        <v>318</v>
      </c>
      <c r="L65" s="1">
        <v>5</v>
      </c>
      <c r="M65" s="1" t="s">
        <v>204</v>
      </c>
      <c r="N65" s="1" t="s">
        <v>204</v>
      </c>
      <c r="AA65" t="str">
        <f t="shared" si="8"/>
        <v>,((SELECT nextval('MNU_SEQ') FROM DUAL),"sitter","베이비시터","sitter","sitter","Y","Y",1,"베이비시터 관련 대메뉴",5,"SYSTEM","SYSTEM")</v>
      </c>
    </row>
    <row r="66" spans="2:27" x14ac:dyDescent="0.4">
      <c r="B66" s="1">
        <v>10</v>
      </c>
      <c r="C66" s="1" t="s">
        <v>302</v>
      </c>
      <c r="D66" s="8" t="s">
        <v>303</v>
      </c>
      <c r="E66" s="1" t="s">
        <v>304</v>
      </c>
      <c r="F66" s="8" t="s">
        <v>329</v>
      </c>
      <c r="G66" s="8" t="s">
        <v>303</v>
      </c>
      <c r="H66" s="1" t="s">
        <v>266</v>
      </c>
      <c r="I66" s="1" t="s">
        <v>266</v>
      </c>
      <c r="J66" s="1">
        <v>1</v>
      </c>
      <c r="K66" s="1" t="s">
        <v>305</v>
      </c>
      <c r="L66" s="1">
        <v>6</v>
      </c>
      <c r="M66" s="1" t="s">
        <v>204</v>
      </c>
      <c r="N66" s="1" t="s">
        <v>204</v>
      </c>
      <c r="AA66" t="str">
        <f t="shared" si="8"/>
        <v>,((SELECT nextval('MNU_SEQ') FROM DUAL),"info","정보","info/notice","info","Y","Y",1,"정보 관련 대메뉴",6,"SYSTEM","SYSTEM")</v>
      </c>
    </row>
    <row r="67" spans="2:27" x14ac:dyDescent="0.4">
      <c r="B67" s="1">
        <v>11</v>
      </c>
      <c r="C67" s="1" t="s">
        <v>302</v>
      </c>
      <c r="D67" s="8" t="s">
        <v>329</v>
      </c>
      <c r="E67" s="1" t="s">
        <v>230</v>
      </c>
      <c r="F67" s="8" t="s">
        <v>329</v>
      </c>
      <c r="G67" s="8" t="s">
        <v>303</v>
      </c>
      <c r="H67" s="1" t="s">
        <v>266</v>
      </c>
      <c r="I67" s="1" t="s">
        <v>228</v>
      </c>
      <c r="J67" s="1">
        <v>2</v>
      </c>
      <c r="K67" s="1" t="s">
        <v>355</v>
      </c>
      <c r="L67" s="1">
        <v>1</v>
      </c>
      <c r="M67" s="1" t="s">
        <v>204</v>
      </c>
      <c r="N67" s="1" t="s">
        <v>204</v>
      </c>
      <c r="AA67" t="str">
        <f t="shared" ref="AA67:AA69" si="10">_xlfn.CONCAT(IF(B67=1,"",","),"(",_xlfn.TEXTJOIN(",",TRUE,C67:Z67),")")</f>
        <v>,((SELECT nextval('MNU_SEQ') FROM DUAL),"info/notice","공지사항","info/notice","info","Y","N",2,"공지사항 목록을 조회하는 메뉴입니다.",1,"SYSTEM","SYSTEM")</v>
      </c>
    </row>
    <row r="68" spans="2:27" x14ac:dyDescent="0.4">
      <c r="B68" s="1">
        <v>12</v>
      </c>
      <c r="C68" s="1" t="s">
        <v>302</v>
      </c>
      <c r="D68" s="8" t="s">
        <v>324</v>
      </c>
      <c r="E68" s="1" t="s">
        <v>325</v>
      </c>
      <c r="F68" s="8" t="s">
        <v>326</v>
      </c>
      <c r="G68" s="8" t="s">
        <v>324</v>
      </c>
      <c r="H68" s="1" t="s">
        <v>228</v>
      </c>
      <c r="I68" s="1" t="s">
        <v>266</v>
      </c>
      <c r="J68" s="1">
        <v>1</v>
      </c>
      <c r="K68" s="1" t="s">
        <v>328</v>
      </c>
      <c r="L68" s="1">
        <v>7</v>
      </c>
      <c r="M68" s="1" t="s">
        <v>204</v>
      </c>
      <c r="N68" s="1" t="s">
        <v>204</v>
      </c>
      <c r="AA68" t="str">
        <f t="shared" si="10"/>
        <v>,((SELECT nextval('MNU_SEQ') FROM DUAL),"user","사용자","user/signUp","user","N","Y",1,"사용자 관련 대메뉴",7,"SYSTEM","SYSTEM")</v>
      </c>
    </row>
    <row r="69" spans="2:27" x14ac:dyDescent="0.4">
      <c r="B69" s="1">
        <v>13</v>
      </c>
      <c r="C69" s="1" t="s">
        <v>302</v>
      </c>
      <c r="D69" s="8" t="s">
        <v>326</v>
      </c>
      <c r="E69" s="1" t="s">
        <v>327</v>
      </c>
      <c r="F69" s="8" t="s">
        <v>326</v>
      </c>
      <c r="G69" s="8" t="s">
        <v>324</v>
      </c>
      <c r="H69" s="1" t="s">
        <v>228</v>
      </c>
      <c r="I69" s="1" t="s">
        <v>228</v>
      </c>
      <c r="J69" s="1">
        <v>2</v>
      </c>
      <c r="K69" s="1" t="s">
        <v>356</v>
      </c>
      <c r="L69" s="1">
        <v>1</v>
      </c>
      <c r="M69" s="1" t="s">
        <v>204</v>
      </c>
      <c r="N69" s="1" t="s">
        <v>204</v>
      </c>
      <c r="AA69" t="str">
        <f t="shared" si="10"/>
        <v>,((SELECT nextval('MNU_SEQ') FROM DUAL),"user/signUp","회원가입","user/signUp","user","N","N",2,"신규 사용자의 회원가입을 위한  메뉴입니다.",1,"SYSTEM","SYSTEM")</v>
      </c>
    </row>
    <row r="70" spans="2:27" x14ac:dyDescent="0.4">
      <c r="AA70" t="s">
        <v>209</v>
      </c>
    </row>
    <row r="71" spans="2:27" x14ac:dyDescent="0.4">
      <c r="B71" s="10" t="s">
        <v>199</v>
      </c>
      <c r="C71" s="23" t="s">
        <v>330</v>
      </c>
      <c r="D71" s="23"/>
      <c r="E71" s="23"/>
      <c r="F71" s="23"/>
    </row>
    <row r="72" spans="2:27" x14ac:dyDescent="0.4">
      <c r="B72" s="10" t="s">
        <v>1</v>
      </c>
      <c r="C72" s="10" t="s">
        <v>331</v>
      </c>
      <c r="D72" s="10" t="s">
        <v>332</v>
      </c>
      <c r="E72" s="10" t="s">
        <v>409</v>
      </c>
      <c r="F72" s="10" t="s">
        <v>295</v>
      </c>
      <c r="K72" s="13"/>
      <c r="L72" s="13"/>
      <c r="M72" s="13"/>
      <c r="N72" s="13"/>
      <c r="R72" s="13"/>
      <c r="S72" s="13"/>
      <c r="T72" s="13"/>
      <c r="U72" s="13"/>
      <c r="V72" s="13"/>
      <c r="W72" s="13"/>
      <c r="X72" s="13"/>
      <c r="Y72" s="13"/>
      <c r="Z72" s="13"/>
      <c r="AA72" s="14" t="str">
        <f>_xlfn.CONCAT("TRUNCATE ",C71,";")</f>
        <v>TRUNCATE TB_ROLE;</v>
      </c>
    </row>
    <row r="73" spans="2:27" x14ac:dyDescent="0.4">
      <c r="B73" s="10" t="s">
        <v>3</v>
      </c>
      <c r="C73" s="10" t="s">
        <v>333</v>
      </c>
      <c r="D73" s="10" t="s">
        <v>334</v>
      </c>
      <c r="E73" s="10" t="s">
        <v>336</v>
      </c>
      <c r="F73" s="10" t="s">
        <v>297</v>
      </c>
      <c r="K73" s="13"/>
      <c r="L73" s="13"/>
      <c r="M73" s="13"/>
      <c r="N73" s="13"/>
      <c r="R73" s="13"/>
      <c r="S73" s="13"/>
      <c r="T73" s="13"/>
      <c r="U73" s="13"/>
      <c r="V73" s="13"/>
      <c r="W73" s="13"/>
      <c r="X73" s="13"/>
      <c r="Y73" s="13"/>
      <c r="Z73" s="13"/>
      <c r="AA73" t="str">
        <f>_xlfn.CONCAT("INSERT INTO ",C71, "(", _xlfn.TEXTJOIN(",",TRUE,C72:Z72),") VALUES")</f>
        <v>INSERT INTO TB_ROLE(ROLE_SEQ,ROLE_NM,ROLE_ORDER,FST_REG_ID) VALUES</v>
      </c>
    </row>
    <row r="74" spans="2:27" x14ac:dyDescent="0.4">
      <c r="B74" s="1">
        <v>1</v>
      </c>
      <c r="C74" s="1" t="s">
        <v>342</v>
      </c>
      <c r="D74" s="8" t="s">
        <v>325</v>
      </c>
      <c r="E74" s="1">
        <v>1</v>
      </c>
      <c r="F74" s="1" t="s">
        <v>204</v>
      </c>
      <c r="AA74" t="str">
        <f t="shared" ref="AA74:AA78" si="11">_xlfn.CONCAT(IF(B74=1,"",","),"(",_xlfn.TEXTJOIN(",",TRUE,C74:Z74),")")</f>
        <v>((SELECT nextval('ROLE_SEQ') FROM DUAL),"사용자",1,"SYSTEM")</v>
      </c>
    </row>
    <row r="75" spans="2:27" x14ac:dyDescent="0.4">
      <c r="B75" s="1">
        <v>2</v>
      </c>
      <c r="C75" s="1" t="s">
        <v>342</v>
      </c>
      <c r="D75" s="8" t="s">
        <v>351</v>
      </c>
      <c r="E75" s="1">
        <v>2</v>
      </c>
      <c r="F75" s="1" t="s">
        <v>204</v>
      </c>
      <c r="AA75" t="str">
        <f t="shared" ref="AA75" si="12">_xlfn.CONCAT(IF(B75=1,"",","),"(",_xlfn.TEXTJOIN(",",TRUE,C75:Z75),")")</f>
        <v>,((SELECT nextval('ROLE_SEQ') FROM DUAL),"게스트",2,"SYSTEM")</v>
      </c>
    </row>
    <row r="76" spans="2:27" x14ac:dyDescent="0.4">
      <c r="B76" s="1">
        <v>2</v>
      </c>
      <c r="C76" s="1" t="s">
        <v>342</v>
      </c>
      <c r="D76" s="8" t="s">
        <v>312</v>
      </c>
      <c r="E76" s="1">
        <v>3</v>
      </c>
      <c r="F76" s="1" t="s">
        <v>204</v>
      </c>
      <c r="AA76" t="str">
        <f t="shared" si="11"/>
        <v>,((SELECT nextval('ROLE_SEQ') FROM DUAL),"관리자",3,"SYSTEM")</v>
      </c>
    </row>
    <row r="77" spans="2:27" x14ac:dyDescent="0.4">
      <c r="B77" s="1">
        <v>3</v>
      </c>
      <c r="C77" s="1" t="s">
        <v>342</v>
      </c>
      <c r="D77" s="8" t="s">
        <v>343</v>
      </c>
      <c r="E77" s="1">
        <v>4</v>
      </c>
      <c r="F77" s="1" t="s">
        <v>204</v>
      </c>
      <c r="AA77" t="str">
        <f t="shared" si="11"/>
        <v>,((SELECT nextval('ROLE_SEQ') FROM DUAL),"시터",4,"SYSTEM")</v>
      </c>
    </row>
    <row r="78" spans="2:27" x14ac:dyDescent="0.4">
      <c r="B78" s="1">
        <v>4</v>
      </c>
      <c r="C78" s="1" t="s">
        <v>342</v>
      </c>
      <c r="D78" s="8" t="s">
        <v>344</v>
      </c>
      <c r="E78" s="1">
        <v>5</v>
      </c>
      <c r="F78" s="1" t="s">
        <v>204</v>
      </c>
      <c r="AA78" t="str">
        <f t="shared" si="11"/>
        <v>,((SELECT nextval('ROLE_SEQ') FROM DUAL),"판매기업",5,"SYSTEM")</v>
      </c>
    </row>
    <row r="79" spans="2:27" x14ac:dyDescent="0.4">
      <c r="AA79" t="s">
        <v>209</v>
      </c>
    </row>
    <row r="80" spans="2:27" x14ac:dyDescent="0.4">
      <c r="B80" s="10" t="s">
        <v>199</v>
      </c>
      <c r="C80" s="23" t="s">
        <v>338</v>
      </c>
      <c r="D80" s="23"/>
      <c r="E80" s="23"/>
    </row>
    <row r="81" spans="2:27" x14ac:dyDescent="0.4">
      <c r="B81" s="10" t="s">
        <v>1</v>
      </c>
      <c r="C81" s="10" t="s">
        <v>402</v>
      </c>
      <c r="D81" s="10" t="s">
        <v>331</v>
      </c>
      <c r="E81" s="10" t="s">
        <v>295</v>
      </c>
      <c r="K81" s="13"/>
      <c r="L81" s="13"/>
      <c r="M81" s="13"/>
      <c r="N81" s="13"/>
      <c r="R81" s="13"/>
      <c r="S81" s="13"/>
      <c r="T81" s="13"/>
      <c r="U81" s="13"/>
      <c r="V81" s="13"/>
      <c r="W81" s="13"/>
      <c r="X81" s="13"/>
      <c r="Y81" s="13"/>
      <c r="Z81" s="13"/>
      <c r="AA81" s="14" t="str">
        <f>_xlfn.CONCAT("TRUNCATE ",C80,";")</f>
        <v>TRUNCATE TB_USER_ROLE_MAP;</v>
      </c>
    </row>
    <row r="82" spans="2:27" x14ac:dyDescent="0.4">
      <c r="B82" s="10" t="s">
        <v>3</v>
      </c>
      <c r="C82" s="10" t="s">
        <v>117</v>
      </c>
      <c r="D82" s="10" t="s">
        <v>333</v>
      </c>
      <c r="E82" s="10" t="s">
        <v>297</v>
      </c>
      <c r="K82" s="13"/>
      <c r="L82" s="13"/>
      <c r="M82" s="13"/>
      <c r="N82" s="13"/>
      <c r="R82" s="13"/>
      <c r="S82" s="13"/>
      <c r="T82" s="13"/>
      <c r="U82" s="13"/>
      <c r="V82" s="13"/>
      <c r="W82" s="13"/>
      <c r="X82" s="13"/>
      <c r="Y82" s="13"/>
      <c r="Z82" s="13"/>
      <c r="AA82" t="str">
        <f>_xlfn.CONCAT("INSERT INTO ",C80, "(", _xlfn.TEXTJOIN(",",TRUE,C81:Z81),") VALUES")</f>
        <v>INSERT INTO TB_USER_ROLE_MAP(USER_ID,ROLE_SEQ,FST_REG_ID) VALUES</v>
      </c>
    </row>
    <row r="83" spans="2:27" x14ac:dyDescent="0.4">
      <c r="B83" s="1">
        <v>1</v>
      </c>
      <c r="C83" s="1" t="s">
        <v>235</v>
      </c>
      <c r="D83" s="8">
        <v>3</v>
      </c>
      <c r="E83" s="1" t="s">
        <v>204</v>
      </c>
      <c r="AA83" t="str">
        <f t="shared" ref="AA83" si="13">_xlfn.CONCAT(IF(B83=1,"",","),"(",_xlfn.TEXTJOIN(",",TRUE,C83:Z83),")")</f>
        <v>("admin",3,"SYSTEM")</v>
      </c>
    </row>
    <row r="84" spans="2:27" x14ac:dyDescent="0.4">
      <c r="B84" s="1">
        <v>2</v>
      </c>
      <c r="C84" s="1" t="s">
        <v>324</v>
      </c>
      <c r="D84" s="8">
        <v>1</v>
      </c>
      <c r="E84" s="1" t="s">
        <v>204</v>
      </c>
      <c r="AA84" t="str">
        <f t="shared" ref="AA84" si="14">_xlfn.CONCAT(IF(B84=1,"",","),"(",_xlfn.TEXTJOIN(",",TRUE,C84:Z84),")")</f>
        <v>,("user",1,"SYSTEM")</v>
      </c>
    </row>
    <row r="85" spans="2:27" x14ac:dyDescent="0.4">
      <c r="AA85" t="s">
        <v>209</v>
      </c>
    </row>
    <row r="86" spans="2:27" x14ac:dyDescent="0.4">
      <c r="B86" s="17" t="s">
        <v>199</v>
      </c>
      <c r="C86" s="27" t="s">
        <v>346</v>
      </c>
      <c r="D86" s="28"/>
      <c r="E86" s="28"/>
      <c r="F86" s="28"/>
      <c r="G86" s="28"/>
      <c r="H86" s="28"/>
    </row>
    <row r="87" spans="2:27" x14ac:dyDescent="0.4">
      <c r="B87" s="17" t="s">
        <v>1</v>
      </c>
      <c r="C87" s="17" t="s">
        <v>299</v>
      </c>
      <c r="D87" s="17" t="s">
        <v>331</v>
      </c>
      <c r="E87" s="17" t="s">
        <v>363</v>
      </c>
      <c r="F87" s="17" t="s">
        <v>365</v>
      </c>
      <c r="G87" s="17" t="s">
        <v>295</v>
      </c>
      <c r="H87" s="17" t="s">
        <v>296</v>
      </c>
      <c r="K87" s="13"/>
      <c r="L87" s="13"/>
      <c r="M87" s="13"/>
      <c r="N87" s="13"/>
      <c r="R87" s="13"/>
      <c r="S87" s="13"/>
      <c r="T87" s="13"/>
      <c r="U87" s="13"/>
      <c r="V87" s="13"/>
      <c r="W87" s="13"/>
      <c r="X87" s="13"/>
      <c r="Y87" s="13"/>
      <c r="Z87" s="13"/>
      <c r="AA87" s="14" t="str">
        <f>_xlfn.CONCAT("TRUNCATE ",C86,";")</f>
        <v>TRUNCATE TB_AUTH;</v>
      </c>
    </row>
    <row r="88" spans="2:27" x14ac:dyDescent="0.4">
      <c r="B88" s="17" t="s">
        <v>3</v>
      </c>
      <c r="C88" s="17" t="s">
        <v>300</v>
      </c>
      <c r="D88" s="17" t="s">
        <v>333</v>
      </c>
      <c r="E88" s="17" t="s">
        <v>364</v>
      </c>
      <c r="F88" s="17" t="s">
        <v>366</v>
      </c>
      <c r="G88" s="17" t="s">
        <v>297</v>
      </c>
      <c r="H88" s="17" t="s">
        <v>298</v>
      </c>
      <c r="K88" s="13"/>
      <c r="L88" s="13"/>
      <c r="M88" s="13"/>
      <c r="N88" s="13"/>
      <c r="R88" s="13"/>
      <c r="S88" s="13"/>
      <c r="T88" s="13"/>
      <c r="U88" s="13"/>
      <c r="V88" s="13"/>
      <c r="W88" s="13"/>
      <c r="X88" s="13"/>
      <c r="Y88" s="13"/>
      <c r="Z88" s="13"/>
      <c r="AA88" t="str">
        <f>_xlfn.CONCAT("INSERT INTO ",C86, "(", _xlfn.TEXTJOIN(",",TRUE,C87:Z87),")")</f>
        <v>INSERT INTO TB_AUTH(MNU_SEQ,ROLE_SEQ,AUTH_GRADE,AUTH_NM,FST_REG_ID,LT_UPD_ID)</v>
      </c>
    </row>
    <row r="89" spans="2:27" x14ac:dyDescent="0.4">
      <c r="B89" s="1">
        <v>1</v>
      </c>
      <c r="C89" s="1" t="s">
        <v>299</v>
      </c>
      <c r="D89" s="8">
        <v>3</v>
      </c>
      <c r="E89" s="1">
        <v>2</v>
      </c>
      <c r="F89" s="1" t="s">
        <v>350</v>
      </c>
      <c r="G89" s="1" t="s">
        <v>204</v>
      </c>
      <c r="H89" s="1" t="s">
        <v>204</v>
      </c>
      <c r="AA89" t="str">
        <f>_xlfn.CONCAT(IF(B89&lt;&gt;1,"UNION ALL ",""),"SELECT ",_xlfn.TEXTJOIN(",",TRUE,C89:Z89)," FROM ", $C$91)</f>
        <v>SELECT MNU_SEQ,3,2,"읽기/쓰기","SYSTEM","SYSTEM" FROM TB_MNU</v>
      </c>
    </row>
    <row r="90" spans="2:27" x14ac:dyDescent="0.4">
      <c r="B90" s="1">
        <v>2</v>
      </c>
      <c r="C90" s="1" t="s">
        <v>299</v>
      </c>
      <c r="D90" s="8">
        <v>1</v>
      </c>
      <c r="E90" s="1">
        <v>1</v>
      </c>
      <c r="F90" s="1" t="s">
        <v>349</v>
      </c>
      <c r="G90" s="1" t="s">
        <v>204</v>
      </c>
      <c r="H90" s="1" t="s">
        <v>204</v>
      </c>
      <c r="AA90" t="str">
        <f>_xlfn.CONCAT(IF(B90&lt;&gt;1,"UNION ALL ",""),"SELECT ",_xlfn.TEXTJOIN(",",TRUE,C90:Z90)," FROM ", $C$91)</f>
        <v>UNION ALL SELECT MNU_SEQ,1,1,"읽기","SYSTEM","SYSTEM" FROM TB_MNU</v>
      </c>
    </row>
    <row r="91" spans="2:27" x14ac:dyDescent="0.4">
      <c r="B91" s="17" t="s">
        <v>352</v>
      </c>
      <c r="C91" s="23" t="s">
        <v>256</v>
      </c>
      <c r="D91" s="23"/>
      <c r="E91" s="23"/>
      <c r="F91" s="23"/>
      <c r="G91" s="23"/>
      <c r="H91" s="23"/>
      <c r="AA91" t="str">
        <f>_xlfn.CONCAT(";")</f>
        <v>;</v>
      </c>
    </row>
  </sheetData>
  <mergeCells count="10">
    <mergeCell ref="C71:F71"/>
    <mergeCell ref="C80:E80"/>
    <mergeCell ref="C19:F19"/>
    <mergeCell ref="C86:H86"/>
    <mergeCell ref="C91:H91"/>
    <mergeCell ref="C2:D2"/>
    <mergeCell ref="C48:F48"/>
    <mergeCell ref="C12:I12"/>
    <mergeCell ref="C26:I26"/>
    <mergeCell ref="C54:N54"/>
  </mergeCells>
  <phoneticPr fontId="1" type="noConversion"/>
  <conditionalFormatting sqref="B57:N69">
    <cfRule type="expression" dxfId="0" priority="5">
      <formula>$J57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271</v>
      </c>
      <c r="D10" s="1" t="s">
        <v>272</v>
      </c>
      <c r="E10" s="1" t="s">
        <v>273</v>
      </c>
      <c r="F10" s="4" t="s">
        <v>274</v>
      </c>
      <c r="G10" s="1"/>
    </row>
    <row r="11" spans="2:7" x14ac:dyDescent="0.4">
      <c r="B11" s="1" t="s">
        <v>26</v>
      </c>
      <c r="C11" s="1" t="s">
        <v>367</v>
      </c>
      <c r="D11" s="1" t="s">
        <v>368</v>
      </c>
      <c r="E11" s="1" t="s">
        <v>369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2023-05-03T11:16:54Z</dcterms:modified>
</cp:coreProperties>
</file>