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FD82A298-B639-4387-8E26-B571969C5C00}" xr6:coauthVersionLast="47" xr6:coauthVersionMax="47" xr10:uidLastSave="{00000000-0000-0000-0000-000000000000}"/>
  <bookViews>
    <workbookView xWindow="-28920" yWindow="-120" windowWidth="29040" windowHeight="15840" activeTab="1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8" i="2" l="1"/>
  <c r="AA64" i="2"/>
  <c r="AA63" i="2"/>
  <c r="AA62" i="2"/>
  <c r="AA61" i="2"/>
  <c r="AA10" i="2"/>
  <c r="J278" i="4"/>
  <c r="AA59" i="2"/>
  <c r="AA60" i="2"/>
  <c r="AA58" i="2"/>
  <c r="AA27" i="2"/>
  <c r="J287" i="4"/>
  <c r="J275" i="4"/>
  <c r="J277" i="4"/>
  <c r="J274" i="4"/>
  <c r="F286" i="4"/>
  <c r="J286" i="4" s="1"/>
  <c r="C286" i="4"/>
  <c r="J285" i="4" s="1"/>
  <c r="J284" i="4"/>
  <c r="J283" i="4"/>
  <c r="J282" i="4"/>
  <c r="J281" i="4"/>
  <c r="J280" i="4"/>
  <c r="J279" i="4"/>
  <c r="J276" i="4"/>
  <c r="J273" i="4"/>
  <c r="J272" i="4"/>
  <c r="J271" i="4"/>
  <c r="J270" i="4"/>
  <c r="J269" i="4"/>
  <c r="AA43" i="2"/>
  <c r="AA57" i="2"/>
  <c r="AA56" i="2"/>
  <c r="AA55" i="2"/>
  <c r="AA26" i="2"/>
  <c r="K196" i="4"/>
  <c r="J196" i="4"/>
  <c r="C266" i="4"/>
  <c r="J265" i="4" s="1"/>
  <c r="J259" i="4"/>
  <c r="J256" i="4"/>
  <c r="J267" i="4"/>
  <c r="F266" i="4"/>
  <c r="J266" i="4" s="1"/>
  <c r="J264" i="4"/>
  <c r="J263" i="4"/>
  <c r="J262" i="4"/>
  <c r="J261" i="4"/>
  <c r="J260" i="4"/>
  <c r="J258" i="4"/>
  <c r="J257" i="4"/>
  <c r="J255" i="4"/>
  <c r="J254" i="4"/>
  <c r="J253" i="4"/>
  <c r="J252" i="4"/>
  <c r="K104" i="4"/>
  <c r="J104" i="4"/>
  <c r="AA25" i="2"/>
  <c r="AA53" i="2"/>
  <c r="AA54" i="2"/>
  <c r="AA98" i="2"/>
  <c r="AA113" i="2"/>
  <c r="AA112" i="2"/>
  <c r="AA109" i="2"/>
  <c r="AA110" i="2"/>
  <c r="AA108" i="2"/>
  <c r="AA107" i="2"/>
  <c r="AA105" i="2"/>
  <c r="AA103" i="2"/>
  <c r="AA102" i="2"/>
  <c r="AA104" i="2"/>
  <c r="AA100" i="2"/>
  <c r="AA151" i="2"/>
  <c r="AA140" i="2"/>
  <c r="AA139" i="2"/>
  <c r="AA138" i="2"/>
  <c r="AA137" i="2"/>
  <c r="AA136" i="2"/>
  <c r="AA135" i="2"/>
  <c r="AA134" i="2"/>
  <c r="AA133" i="2"/>
  <c r="AA148" i="2"/>
  <c r="AA147" i="2"/>
  <c r="AA146" i="2"/>
  <c r="AA145" i="2"/>
  <c r="AA144" i="2"/>
  <c r="AA143" i="2"/>
  <c r="AA142" i="2"/>
  <c r="AA141" i="2"/>
  <c r="AA152" i="2"/>
  <c r="AA150" i="2"/>
  <c r="AA149" i="2"/>
  <c r="AA88" i="2"/>
  <c r="AA85" i="2"/>
  <c r="AA84" i="2"/>
  <c r="AA83" i="2"/>
  <c r="AA77" i="2"/>
  <c r="AA76" i="2"/>
  <c r="AA75" i="2"/>
  <c r="AA74" i="2"/>
  <c r="AA73" i="2"/>
  <c r="AA72" i="2"/>
  <c r="AA71" i="2"/>
  <c r="AA70" i="2"/>
  <c r="AA81" i="2"/>
  <c r="AA80" i="2"/>
  <c r="AA79" i="2"/>
  <c r="AA78" i="2"/>
  <c r="AA82" i="2"/>
  <c r="AA86" i="2"/>
  <c r="AA87" i="2"/>
  <c r="AA99" i="2"/>
  <c r="K240" i="4"/>
  <c r="J240" i="4"/>
  <c r="AA51" i="2"/>
  <c r="AA49" i="2"/>
  <c r="AA50" i="2"/>
  <c r="AA45" i="2"/>
  <c r="AA46" i="2"/>
  <c r="AA47" i="2"/>
  <c r="AA48" i="2"/>
  <c r="AA158" i="2"/>
  <c r="AA157" i="2"/>
  <c r="AA132" i="2"/>
  <c r="AA155" i="2"/>
  <c r="AA130" i="2"/>
  <c r="AA121" i="2"/>
  <c r="AA67" i="2"/>
  <c r="AA32" i="2"/>
  <c r="AA21" i="2"/>
  <c r="AA14" i="2"/>
  <c r="AA3" i="2"/>
  <c r="AA92" i="2"/>
  <c r="AA118" i="2"/>
  <c r="AA69" i="2"/>
  <c r="J246" i="4"/>
  <c r="J229" i="4"/>
  <c r="J217" i="4"/>
  <c r="J201" i="4"/>
  <c r="J177" i="4"/>
  <c r="J160" i="4"/>
  <c r="J149" i="4"/>
  <c r="J129" i="4"/>
  <c r="J110" i="4"/>
  <c r="J92" i="4"/>
  <c r="J77" i="4"/>
  <c r="J63" i="4"/>
  <c r="J46" i="4"/>
  <c r="J31" i="4"/>
  <c r="AA156" i="2"/>
  <c r="AA124" i="2"/>
  <c r="AA44" i="2"/>
  <c r="K243" i="4"/>
  <c r="J243" i="4"/>
  <c r="K244" i="4"/>
  <c r="J244" i="4"/>
  <c r="K241" i="4"/>
  <c r="J241" i="4"/>
  <c r="K250" i="4"/>
  <c r="J250" i="4"/>
  <c r="F249" i="4"/>
  <c r="K249" i="4" s="1"/>
  <c r="C249" i="4"/>
  <c r="K247" i="4" s="1"/>
  <c r="F248" i="4"/>
  <c r="K248" i="4" s="1"/>
  <c r="C248" i="4"/>
  <c r="K246" i="4"/>
  <c r="K245" i="4"/>
  <c r="J245" i="4"/>
  <c r="K242" i="4"/>
  <c r="J242" i="4"/>
  <c r="K239" i="4"/>
  <c r="J239" i="4"/>
  <c r="K238" i="4"/>
  <c r="J238" i="4"/>
  <c r="K237" i="4"/>
  <c r="J237" i="4"/>
  <c r="K236" i="4"/>
  <c r="J236" i="4"/>
  <c r="K235" i="4"/>
  <c r="J235" i="4"/>
  <c r="AA131" i="2"/>
  <c r="AA122" i="2"/>
  <c r="AA93" i="2"/>
  <c r="AA68" i="2"/>
  <c r="AA33" i="2"/>
  <c r="AA22" i="2"/>
  <c r="AA15" i="2"/>
  <c r="AA4" i="2"/>
  <c r="AA9" i="2"/>
  <c r="AA127" i="2"/>
  <c r="AA126" i="2"/>
  <c r="AA125" i="2"/>
  <c r="AA123" i="2"/>
  <c r="F232" i="4"/>
  <c r="K232" i="4" s="1"/>
  <c r="F231" i="4"/>
  <c r="K231" i="4" s="1"/>
  <c r="C231" i="4"/>
  <c r="K233" i="4"/>
  <c r="J233" i="4"/>
  <c r="C232" i="4"/>
  <c r="K230" i="4" s="1"/>
  <c r="K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F219" i="4"/>
  <c r="K219" i="4" s="1"/>
  <c r="F203" i="4"/>
  <c r="K203" i="4" s="1"/>
  <c r="K220" i="4"/>
  <c r="J220" i="4"/>
  <c r="C219" i="4"/>
  <c r="K218" i="4" s="1"/>
  <c r="K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AA115" i="2"/>
  <c r="AA117" i="2"/>
  <c r="AA116" i="2"/>
  <c r="AA95" i="2"/>
  <c r="AA96" i="2"/>
  <c r="AA114" i="2"/>
  <c r="AA94" i="2"/>
  <c r="AA101" i="2"/>
  <c r="AA106" i="2"/>
  <c r="AA111" i="2"/>
  <c r="AA8" i="2"/>
  <c r="K185" i="4"/>
  <c r="J185" i="4"/>
  <c r="AA97" i="2"/>
  <c r="K193" i="4"/>
  <c r="J193" i="4"/>
  <c r="K194" i="4"/>
  <c r="J194" i="4"/>
  <c r="K192" i="4"/>
  <c r="J192" i="4"/>
  <c r="K191" i="4"/>
  <c r="J191" i="4"/>
  <c r="K190" i="4"/>
  <c r="J190" i="4"/>
  <c r="K204" i="4"/>
  <c r="J204" i="4"/>
  <c r="C203" i="4"/>
  <c r="K202" i="4" s="1"/>
  <c r="K201" i="4"/>
  <c r="K200" i="4"/>
  <c r="J200" i="4"/>
  <c r="K199" i="4"/>
  <c r="J199" i="4"/>
  <c r="K198" i="4"/>
  <c r="J198" i="4"/>
  <c r="K197" i="4"/>
  <c r="J197" i="4"/>
  <c r="K195" i="4"/>
  <c r="J195" i="4"/>
  <c r="K189" i="4"/>
  <c r="J189" i="4"/>
  <c r="K188" i="4"/>
  <c r="J188" i="4"/>
  <c r="K187" i="4"/>
  <c r="J187" i="4"/>
  <c r="K186" i="4"/>
  <c r="J186" i="4"/>
  <c r="K184" i="4"/>
  <c r="J184" i="4"/>
  <c r="K183" i="4"/>
  <c r="J183" i="4"/>
  <c r="K182" i="4"/>
  <c r="J182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1" i="2"/>
  <c r="AA6" i="2"/>
  <c r="AA5" i="2"/>
  <c r="K169" i="4"/>
  <c r="K170" i="4"/>
  <c r="K171" i="4"/>
  <c r="K172" i="4"/>
  <c r="K173" i="4"/>
  <c r="K174" i="4"/>
  <c r="K175" i="4"/>
  <c r="K176" i="4"/>
  <c r="K168" i="4"/>
  <c r="K167" i="4"/>
  <c r="K166" i="4"/>
  <c r="K165" i="4"/>
  <c r="K159" i="4"/>
  <c r="K158" i="4"/>
  <c r="K157" i="4"/>
  <c r="K156" i="4"/>
  <c r="K155" i="4"/>
  <c r="K138" i="4"/>
  <c r="K139" i="4"/>
  <c r="K140" i="4"/>
  <c r="K141" i="4"/>
  <c r="K142" i="4"/>
  <c r="K143" i="4"/>
  <c r="K144" i="4"/>
  <c r="K145" i="4"/>
  <c r="K146" i="4"/>
  <c r="K147" i="4"/>
  <c r="K148" i="4"/>
  <c r="K137" i="4"/>
  <c r="K136" i="4"/>
  <c r="K135" i="4"/>
  <c r="K134" i="4"/>
  <c r="K119" i="4"/>
  <c r="K120" i="4"/>
  <c r="K121" i="4"/>
  <c r="K122" i="4"/>
  <c r="K123" i="4"/>
  <c r="K124" i="4"/>
  <c r="K125" i="4"/>
  <c r="K126" i="4"/>
  <c r="K127" i="4"/>
  <c r="K128" i="4"/>
  <c r="K118" i="4"/>
  <c r="K117" i="4"/>
  <c r="K116" i="4"/>
  <c r="K115" i="4"/>
  <c r="K101" i="4"/>
  <c r="K102" i="4"/>
  <c r="K103" i="4"/>
  <c r="K105" i="4"/>
  <c r="K106" i="4"/>
  <c r="K107" i="4"/>
  <c r="K108" i="4"/>
  <c r="K109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80" i="4"/>
  <c r="K177" i="4"/>
  <c r="K163" i="4"/>
  <c r="K160" i="4"/>
  <c r="K153" i="4"/>
  <c r="K149" i="4"/>
  <c r="K132" i="4"/>
  <c r="K129" i="4"/>
  <c r="K113" i="4"/>
  <c r="K110" i="4"/>
  <c r="K80" i="4"/>
  <c r="K77" i="4"/>
  <c r="K67" i="4"/>
  <c r="K63" i="4"/>
  <c r="K49" i="4"/>
  <c r="K46" i="4"/>
  <c r="K38" i="4"/>
  <c r="K34" i="4"/>
  <c r="K31" i="4"/>
  <c r="K5" i="4"/>
  <c r="J180" i="4"/>
  <c r="F179" i="4"/>
  <c r="K179" i="4" s="1"/>
  <c r="C179" i="4"/>
  <c r="J178" i="4" s="1"/>
  <c r="J176" i="4"/>
  <c r="J175" i="4"/>
  <c r="J174" i="4"/>
  <c r="J173" i="4"/>
  <c r="J172" i="4"/>
  <c r="J171" i="4"/>
  <c r="J170" i="4"/>
  <c r="J169" i="4"/>
  <c r="J168" i="4"/>
  <c r="J167" i="4"/>
  <c r="J166" i="4"/>
  <c r="J165" i="4"/>
  <c r="J163" i="4"/>
  <c r="F162" i="4"/>
  <c r="K162" i="4" s="1"/>
  <c r="C162" i="4"/>
  <c r="J161" i="4" s="1"/>
  <c r="J159" i="4"/>
  <c r="J158" i="4"/>
  <c r="J157" i="4"/>
  <c r="J156" i="4"/>
  <c r="J155" i="4"/>
  <c r="J153" i="4"/>
  <c r="F152" i="4"/>
  <c r="J152" i="4" s="1"/>
  <c r="C152" i="4"/>
  <c r="F151" i="4"/>
  <c r="J151" i="4" s="1"/>
  <c r="C151" i="4"/>
  <c r="J150" i="4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2" i="4"/>
  <c r="F131" i="4"/>
  <c r="J131" i="4" s="1"/>
  <c r="C131" i="4"/>
  <c r="J130" i="4" s="1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3" i="4"/>
  <c r="F112" i="4"/>
  <c r="J112" i="4" s="1"/>
  <c r="C112" i="4"/>
  <c r="J111" i="4" s="1"/>
  <c r="J109" i="4"/>
  <c r="J108" i="4"/>
  <c r="J107" i="4"/>
  <c r="J106" i="4"/>
  <c r="J105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89" i="2"/>
  <c r="AA35" i="2"/>
  <c r="AA36" i="2"/>
  <c r="AA37" i="2"/>
  <c r="AA38" i="2"/>
  <c r="AA39" i="2"/>
  <c r="AA40" i="2"/>
  <c r="AA41" i="2"/>
  <c r="AA42" i="2"/>
  <c r="AA52" i="2"/>
  <c r="AA34" i="2"/>
  <c r="AA24" i="2"/>
  <c r="AA29" i="2"/>
  <c r="AA23" i="2"/>
  <c r="AA17" i="2"/>
  <c r="AA18" i="2"/>
  <c r="AA16" i="2"/>
  <c r="J249" i="4" l="1"/>
  <c r="J247" i="4"/>
  <c r="J248" i="4"/>
  <c r="J231" i="4"/>
  <c r="J230" i="4"/>
  <c r="J232" i="4"/>
  <c r="J219" i="4"/>
  <c r="J218" i="4"/>
  <c r="J179" i="4"/>
  <c r="J203" i="4"/>
  <c r="J202" i="4"/>
  <c r="J79" i="4"/>
  <c r="J162" i="4"/>
  <c r="J93" i="4"/>
  <c r="K94" i="4"/>
  <c r="K152" i="4"/>
  <c r="K64" i="4"/>
  <c r="J65" i="4"/>
  <c r="K48" i="4"/>
  <c r="K78" i="4"/>
  <c r="K47" i="4"/>
  <c r="K131" i="4"/>
  <c r="K151" i="4"/>
  <c r="K111" i="4"/>
  <c r="K112" i="4"/>
  <c r="K130" i="4"/>
  <c r="K32" i="4"/>
  <c r="K150" i="4"/>
  <c r="K33" i="4"/>
  <c r="K66" i="4"/>
  <c r="K161" i="4"/>
  <c r="K178" i="4"/>
</calcChain>
</file>

<file path=xl/sharedStrings.xml><?xml version="1.0" encoding="utf-8"?>
<sst xmlns="http://schemas.openxmlformats.org/spreadsheetml/2006/main" count="2116" uniqueCount="555">
  <si>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</si>
  <si>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</si>
  <si>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</si>
  <si>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</si>
  <si>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</si>
  <si>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</si>
  <si>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</si>
  <si>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</si>
  <si>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</si>
  <si>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</si>
  <si>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</si>
  <si>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</si>
  <si>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</si>
  <si>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</si>
  <si>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</si>
  <si>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</si>
  <si>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</si>
  <si>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</si>
  <si>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</si>
  <si>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</si>
  <si>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</si>
  <si>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</si>
  <si>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</si>
  <si>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</si>
  <si>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</si>
  <si>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</si>
  <si>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</si>
  <si>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</si>
  <si>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</si>
  <si>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</si>
  <si>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</si>
  <si>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</si>
  <si>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</si>
  <si>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</si>
  <si>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</si>
  <si>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</si>
  <si>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</si>
  <si>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</si>
  <si>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</si>
  <si>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</si>
  <si>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</si>
  <si>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</si>
  <si>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</si>
  <si>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</si>
  <si>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</si>
  <si>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</si>
  <si>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</si>
  <si>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</si>
  <si>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</si>
  <si>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</si>
  <si>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</si>
  <si>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</si>
  <si>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</si>
  <si>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</si>
  <si>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</si>
  <si>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</si>
  <si>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</si>
  <si>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</si>
  <si>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</si>
  <si>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</si>
  <si>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</si>
  <si>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</si>
  <si>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</si>
  <si>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</si>
  <si>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</si>
  <si>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</si>
  <si>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</si>
  <si>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</si>
  <si>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</si>
  <si>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</si>
  <si>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</si>
  <si>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</si>
  <si>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</si>
  <si>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</si>
  <si>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</si>
  <si>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</si>
  <si>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</si>
  <si>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</si>
  <si>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</si>
  <si>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</si>
  <si>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</si>
  <si>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</si>
  <si>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</si>
  <si>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</si>
  <si>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</si>
  <si>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</si>
  <si>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</si>
  <si>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</si>
  <si>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</si>
  <si>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</si>
  <si>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</si>
  <si>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</si>
  <si>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</si>
  <si>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</si>
  <si>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</si>
  <si>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</si>
  <si>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</si>
  <si>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</si>
  <si>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</si>
  <si>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</si>
  <si>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</si>
  <si>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</si>
  <si>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</si>
  <si>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</si>
  <si>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</si>
  <si>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</si>
  <si>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</si>
  <si>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</si>
  <si>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</si>
  <si>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</si>
  <si>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</si>
  <si>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</si>
  <si>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</si>
  <si>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</si>
  <si>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</si>
  <si>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</si>
  <si>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</si>
  <si>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</si>
  <si>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</si>
  <si>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</si>
  <si>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</si>
  <si>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</si>
  <si>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</si>
  <si>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</si>
  <si>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</si>
  <si>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</si>
  <si>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</si>
  <si>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</si>
  <si>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</si>
  <si>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</si>
  <si>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</si>
  <si>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</si>
  <si>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</si>
  <si>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</si>
  <si>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</si>
  <si>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</si>
  <si>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</si>
  <si>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</si>
  <si>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</si>
  <si>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</si>
  <si>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</si>
  <si>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</si>
  <si>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</si>
  <si>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</si>
  <si>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</si>
  <si>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</si>
  <si>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</si>
  <si>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</si>
  <si>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</si>
  <si>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</si>
  <si>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</si>
  <si>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</si>
  <si>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</si>
  <si>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ATC_FILE_CAPA_VAL</t>
  </si>
  <si>
    <t>ATC_FILE_EXTS</t>
  </si>
  <si>
    <t>파일명</t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</si>
  <si>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</si>
  <si>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</si>
  <si>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</si>
  <si>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</si>
  <si>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</si>
  <si>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</si>
  <si>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</si>
  <si>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</si>
  <si>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</si>
  <si>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</si>
  <si>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</si>
  <si>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</si>
  <si>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</si>
  <si>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</si>
  <si>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</si>
  <si>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</si>
  <si>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</si>
  <si>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</si>
  <si>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</si>
  <si>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</si>
  <si>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</si>
  <si>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</si>
  <si>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</si>
  <si>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</si>
  <si>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</si>
  <si>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</si>
  <si>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</si>
  <si>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</si>
  <si>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</si>
  <si>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</si>
  <si>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</si>
  <si>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</si>
  <si>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</si>
  <si>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</si>
  <si>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</si>
  <si>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</si>
  <si>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</si>
  <si>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</si>
  <si>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</si>
  <si>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</si>
  <si>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</si>
  <si>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</si>
  <si>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</si>
  <si>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</si>
  <si>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</si>
  <si>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</si>
  <si>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</si>
  <si>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</si>
  <si>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</si>
  <si>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</si>
  <si>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"LOGIN_INFO_EXCEPT_URI"</t>
    <phoneticPr fontId="1" type="noConversion"/>
  </si>
  <si>
    <t>"POLI_CODE"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</si>
  <si>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</si>
  <si>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</si>
  <si>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</si>
  <si>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</si>
  <si>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</si>
  <si>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</si>
  <si>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</si>
  <si>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</si>
  <si>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</si>
  <si>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</si>
  <si>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</si>
  <si>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</si>
  <si>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</si>
  <si>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</si>
  <si>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</si>
  <si>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</si>
  <si>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</si>
  <si>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</si>
  <si>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</si>
  <si>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</si>
  <si>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</si>
  <si>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</si>
  <si>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</si>
  <si>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</si>
  <si>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</si>
  <si>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</si>
  <si>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</si>
  <si>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</si>
  <si>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</si>
  <si>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</si>
  <si>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</si>
  <si>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</si>
  <si>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</si>
  <si>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</si>
  <si>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</si>
  <si>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</si>
  <si>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</si>
  <si>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</si>
  <si>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</si>
  <si>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</si>
  <si>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</si>
  <si>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</si>
  <si>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</si>
  <si>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</si>
  <si>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</si>
  <si>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</si>
  <si>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</si>
  <si>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</si>
  <si>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</si>
  <si>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</si>
  <si>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</si>
  <si>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</si>
  <si>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</si>
  <si>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</si>
  <si>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</si>
  <si>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</si>
  <si>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</si>
  <si>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</si>
  <si>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</si>
  <si>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</si>
  <si>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</si>
  <si>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</si>
  <si>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</si>
  <si>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</si>
  <si>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</si>
  <si>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</si>
  <si>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</si>
  <si>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</si>
  <si>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</si>
  <si>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</si>
  <si>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</si>
  <si>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</si>
  <si>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</si>
  <si>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</si>
  <si>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</si>
  <si>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</si>
  <si>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</si>
  <si>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</si>
  <si>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</si>
  <si>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</si>
  <si>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</si>
  <si>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</si>
  <si>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</si>
  <si>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</si>
  <si>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</si>
  <si>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</si>
  <si>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</si>
  <si>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</si>
  <si>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</si>
  <si>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</si>
  <si>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</si>
  <si>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</si>
  <si>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</si>
  <si>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</si>
  <si>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</si>
  <si>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</si>
  <si>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</si>
  <si>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</si>
  <si>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</si>
  <si>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</si>
  <si>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</si>
  <si>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</si>
  <si>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</si>
  <si>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</si>
  <si>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</si>
  <si>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</si>
  <si>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</si>
  <si>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</si>
  <si>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</si>
  <si>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</si>
  <si>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</si>
  <si>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</si>
  <si>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</si>
  <si>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</si>
  <si>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</si>
  <si>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</si>
  <si>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</si>
  <si>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</si>
  <si>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</si>
  <si>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</si>
  <si>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</si>
  <si>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</si>
  <si>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</si>
  <si>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</si>
  <si>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</si>
  <si>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</si>
  <si>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</si>
  <si>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</si>
  <si>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</si>
  <si>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</si>
  <si>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</si>
  <si>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</si>
  <si>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</si>
  <si>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</si>
  <si>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</si>
  <si>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</si>
  <si>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</si>
  <si>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</si>
  <si>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</si>
  <si>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</si>
  <si>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</si>
  <si>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</si>
  <si>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</si>
  <si>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</si>
  <si>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</si>
  <si>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</si>
  <si>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</si>
  <si>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</si>
  <si>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</si>
  <si>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</si>
  <si>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</si>
  <si>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</si>
  <si>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</si>
  <si>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</si>
  <si>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</si>
  <si>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</si>
  <si>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</si>
  <si>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</si>
  <si>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</si>
  <si>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</si>
  <si>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</si>
  <si>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</si>
  <si>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</si>
  <si>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</si>
  <si>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</si>
  <si>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</si>
  <si>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</si>
  <si>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</si>
  <si>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</si>
  <si>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</si>
  <si>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</si>
  <si>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</si>
  <si>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</si>
  <si>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</si>
  <si>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</si>
  <si>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</si>
  <si>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</si>
  <si>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</si>
  <si>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</si>
  <si>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</si>
  <si>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</si>
  <si>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</si>
  <si>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</si>
  <si>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</si>
  <si>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</si>
  <si>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</si>
  <si>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</si>
  <si>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</si>
  <si>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</si>
  <si>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</si>
  <si>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</si>
  <si>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</si>
  <si>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</si>
  <si>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</si>
  <si>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</si>
  <si>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</si>
  <si>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</si>
  <si>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</si>
  <si>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</si>
  <si>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</si>
  <si>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</si>
  <si>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</si>
  <si>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</si>
  <si>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</si>
  <si>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</si>
  <si>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</si>
  <si>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</si>
  <si>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</si>
  <si>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</si>
  <si>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</si>
  <si>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</si>
  <si>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</si>
  <si>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</si>
  <si>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</si>
  <si>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</si>
  <si>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</si>
  <si>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</si>
  <si>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</si>
  <si>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</si>
  <si>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</si>
  <si>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</si>
  <si>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</si>
  <si>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</si>
  <si>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</si>
  <si>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</si>
  <si>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</si>
  <si>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</si>
  <si>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</si>
  <si>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</si>
  <si>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</si>
  <si>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</si>
  <si>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</si>
  <si>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</si>
  <si>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</si>
  <si>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</si>
  <si>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</si>
  <si>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</si>
  <si>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</si>
  <si>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</si>
  <si>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</si>
  <si>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</si>
  <si>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</si>
  <si>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"메뉴 관리"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</si>
  <si>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</si>
  <si>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</si>
  <si>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</si>
  <si>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"육아 관련 질문 혹은 팁을 나눌 수 있는 게시판입니다."</t>
    <phoneticPr fontId="1" type="noConversion"/>
  </si>
  <si>
    <t>"지역 주민들 끼리 교류할 수 있는 게시판입니다."</t>
    <phoneticPr fontId="1" type="noConversion"/>
  </si>
  <si>
    <t>"market/used"</t>
    <phoneticPr fontId="1" type="noConversion"/>
  </si>
  <si>
    <t>"중고 물품을 사고 팔 수 있는 메뉴입니다."</t>
    <phoneticPr fontId="1" type="noConversion"/>
  </si>
  <si>
    <t>"기업에서 생산한 물품을 사고 팔 수 있는 메뉴입니다."</t>
    <phoneticPr fontId="1" type="noConversion"/>
  </si>
  <si>
    <t>"active/play"</t>
    <phoneticPr fontId="1" type="noConversion"/>
  </si>
  <si>
    <t>"놀이"</t>
    <phoneticPr fontId="1" type="noConversion"/>
  </si>
  <si>
    <t>"아이와 함께할 수 있는 놀이 정보를 나누는 메뉴입니다."</t>
    <phoneticPr fontId="1" type="noConversion"/>
  </si>
  <si>
    <t>"active/cook"</t>
    <phoneticPr fontId="1" type="noConversion"/>
  </si>
  <si>
    <t>"active/picnic"</t>
    <phoneticPr fontId="1" type="noConversion"/>
  </si>
  <si>
    <t>"요리"</t>
    <phoneticPr fontId="1" type="noConversion"/>
  </si>
  <si>
    <t>"소풍"</t>
    <phoneticPr fontId="1" type="noConversion"/>
  </si>
  <si>
    <t>"아이와 함께할 수 있는 요리 정보를 나누는 메뉴입니다."</t>
    <phoneticPr fontId="1" type="noConversion"/>
  </si>
  <si>
    <t>"아이와 함께할 수 있는 관광 정보를 나누는 메뉴입니다."</t>
    <phoneticPr fontId="1" type="noConversion"/>
  </si>
  <si>
    <t>"sitter/customer"</t>
    <phoneticPr fontId="1" type="noConversion"/>
  </si>
  <si>
    <t>"돌봐주세요"</t>
    <phoneticPr fontId="1" type="noConversion"/>
  </si>
  <si>
    <t>"돌봄 서비스를 요청할 수 있는 메뉴입니다."</t>
    <phoneticPr fontId="1" type="noConversion"/>
  </si>
  <si>
    <t>"sitter/service"</t>
    <phoneticPr fontId="1" type="noConversion"/>
  </si>
  <si>
    <t>"돌봐줄게요"</t>
    <phoneticPr fontId="1" type="noConversion"/>
  </si>
  <si>
    <t>"돌봄 서비스를 제공할 수 있는 메뉴입니다."</t>
    <phoneticPr fontId="1" type="noConversion"/>
  </si>
  <si>
    <t>"#"</t>
    <phoneticPr fontId="1" type="noConversion"/>
  </si>
  <si>
    <t>"admin/manageAuth"</t>
    <phoneticPr fontId="1" type="noConversion"/>
  </si>
  <si>
    <t>"권한 관리"</t>
    <phoneticPr fontId="1" type="noConversion"/>
  </si>
  <si>
    <t>"관리자가 권한 정보를 조회 및 관리할 수 있는 메뉴입니다."</t>
    <phoneticPr fontId="1" type="noConversion"/>
  </si>
  <si>
    <t>"중고장터"</t>
    <phoneticPr fontId="1" type="noConversion"/>
  </si>
  <si>
    <t>"기업장터"</t>
    <phoneticPr fontId="1" type="noConversion"/>
  </si>
  <si>
    <t>"board/freeBoard"</t>
    <phoneticPr fontId="1" type="noConversion"/>
  </si>
  <si>
    <t>"board/qnaBoard"</t>
    <phoneticPr fontId="1" type="noConversion"/>
  </si>
  <si>
    <t>"board/villageBoard"</t>
    <phoneticPr fontId="1" type="noConversion"/>
  </si>
  <si>
    <t>BOARD_FREE_CODE</t>
    <phoneticPr fontId="1" type="noConversion"/>
  </si>
  <si>
    <t>"BOARD_FREE_CODE"</t>
    <phoneticPr fontId="1" type="noConversion"/>
  </si>
  <si>
    <t>"잡담"</t>
    <phoneticPr fontId="1" type="noConversion"/>
  </si>
  <si>
    <t>"질문"</t>
    <phoneticPr fontId="1" type="noConversion"/>
  </si>
  <si>
    <t>USE_YN</t>
    <phoneticPr fontId="1" type="noConversion"/>
  </si>
  <si>
    <t>자유게시판사용여부</t>
    <phoneticPr fontId="1" type="noConversion"/>
  </si>
  <si>
    <t>TITLE</t>
    <phoneticPr fontId="1" type="noConversion"/>
  </si>
  <si>
    <t>TB_PLAY</t>
    <phoneticPr fontId="1" type="noConversion"/>
  </si>
  <si>
    <t>놀이</t>
    <phoneticPr fontId="1" type="noConversion"/>
  </si>
  <si>
    <t>놀이 활동 관련 정보 관리</t>
    <phoneticPr fontId="1" type="noConversion"/>
  </si>
  <si>
    <t>소개</t>
    <phoneticPr fontId="1" type="noConversion"/>
  </si>
  <si>
    <t>제목</t>
    <phoneticPr fontId="1" type="noConversion"/>
  </si>
  <si>
    <t>상세내용</t>
    <phoneticPr fontId="1" type="noConversion"/>
  </si>
  <si>
    <t>CN</t>
    <phoneticPr fontId="1" type="noConversion"/>
  </si>
  <si>
    <t>사용여부</t>
    <phoneticPr fontId="1" type="noConversion"/>
  </si>
  <si>
    <t>VARCHAR(1)</t>
    <phoneticPr fontId="1" type="noConversion"/>
  </si>
  <si>
    <t>INTRO</t>
    <phoneticPr fontId="1" type="noConversion"/>
  </si>
  <si>
    <t>'Y'</t>
    <phoneticPr fontId="1" type="noConversion"/>
  </si>
  <si>
    <t>UPPER_URL</t>
    <phoneticPr fontId="1" type="noConversion"/>
  </si>
  <si>
    <t>MNU_ICON</t>
    <phoneticPr fontId="1" type="noConversion"/>
  </si>
  <si>
    <t>메뉴아이콘</t>
    <phoneticPr fontId="1" type="noConversion"/>
  </si>
  <si>
    <t>"fa-gear"</t>
    <phoneticPr fontId="1" type="noConversion"/>
  </si>
  <si>
    <t>"fa-comment"</t>
    <phoneticPr fontId="1" type="noConversion"/>
  </si>
  <si>
    <t>"fa-store"</t>
    <phoneticPr fontId="1" type="noConversion"/>
  </si>
  <si>
    <t>"fa-ice-cream"</t>
    <phoneticPr fontId="1" type="noConversion"/>
  </si>
  <si>
    <t>"fa-baby-carriage"</t>
    <phoneticPr fontId="1" type="noConversion"/>
  </si>
  <si>
    <t>"fa-circle-info"</t>
    <phoneticPr fontId="1" type="noConversion"/>
  </si>
  <si>
    <t>null</t>
    <phoneticPr fontId="1" type="noConversion"/>
  </si>
  <si>
    <t>"PLAY_ORDER_CODE"</t>
    <phoneticPr fontId="1" type="noConversion"/>
  </si>
  <si>
    <t>"로그인 유형 코드"</t>
    <phoneticPr fontId="1" type="noConversion"/>
  </si>
  <si>
    <t>"로그인 정보가 필요없는 URI 코드"</t>
    <phoneticPr fontId="1" type="noConversion"/>
  </si>
  <si>
    <t>"등록일"</t>
    <phoneticPr fontId="1" type="noConversion"/>
  </si>
  <si>
    <t>"제목"</t>
    <phoneticPr fontId="1" type="noConversion"/>
  </si>
  <si>
    <t>"좋아요"</t>
    <phoneticPr fontId="1" type="noConversion"/>
  </si>
  <si>
    <t>게시판구분코드(01:공지사항,02:자유게시판,03:질문게시판,04:지역게시판,05:놀이)</t>
    <phoneticPr fontId="1" type="noConversion"/>
  </si>
  <si>
    <t>ATC_FILE_PATH</t>
    <phoneticPr fontId="1" type="noConversion"/>
  </si>
  <si>
    <t>ATC_FILE_NM</t>
    <phoneticPr fontId="1" type="noConversion"/>
  </si>
  <si>
    <t>SAVE_ATC_FILE_NM</t>
    <phoneticPr fontId="1" type="noConversion"/>
  </si>
  <si>
    <t>기업장터</t>
    <phoneticPr fontId="1" type="noConversion"/>
  </si>
  <si>
    <t>"장터 기업 권한"</t>
    <phoneticPr fontId="1" type="noConversion"/>
  </si>
  <si>
    <t>TB_ENT_MARKET</t>
    <phoneticPr fontId="1" type="noConversion"/>
  </si>
  <si>
    <t>기업 장터 관련 정보 관리</t>
    <phoneticPr fontId="1" type="noConversion"/>
  </si>
  <si>
    <t>ENT_MARKET_SEQ</t>
    <phoneticPr fontId="1" type="noConversion"/>
  </si>
  <si>
    <t>기업장터일련번호</t>
    <phoneticPr fontId="1" type="noConversion"/>
  </si>
  <si>
    <t>PRICE</t>
    <phoneticPr fontId="1" type="noConversion"/>
  </si>
  <si>
    <t>가격</t>
    <phoneticPr fontId="1" type="noConversion"/>
  </si>
  <si>
    <t>INT</t>
    <phoneticPr fontId="1" type="noConversion"/>
  </si>
  <si>
    <t>상품명</t>
    <phoneticPr fontId="1" type="noConversion"/>
  </si>
  <si>
    <t>MARKET_TYPE_CODE</t>
    <phoneticPr fontId="1" type="noConversion"/>
  </si>
  <si>
    <t>상품분류코드</t>
    <phoneticPr fontId="1" type="noConversion"/>
  </si>
  <si>
    <t>상품분류코드(01:의류,02:장난감:03:생활용품)</t>
    <phoneticPr fontId="1" type="noConversion"/>
  </si>
  <si>
    <t>CNT</t>
    <phoneticPr fontId="1" type="noConversion"/>
  </si>
  <si>
    <t>재고수량</t>
    <phoneticPr fontId="1" type="noConversion"/>
  </si>
  <si>
    <t>PRO_NAME</t>
    <phoneticPr fontId="1" type="noConversion"/>
  </si>
  <si>
    <t>"market/enterprise"</t>
    <phoneticPr fontId="1" type="noConversion"/>
  </si>
  <si>
    <t>"MARKET_TYPE_CODE"</t>
    <phoneticPr fontId="1" type="noConversion"/>
  </si>
  <si>
    <t>"의류"</t>
    <phoneticPr fontId="1" type="noConversion"/>
  </si>
  <si>
    <t>"장난감"</t>
    <phoneticPr fontId="1" type="noConversion"/>
  </si>
  <si>
    <t>"생활용품"</t>
    <phoneticPr fontId="1" type="noConversion"/>
  </si>
  <si>
    <t>THUMBNAIL</t>
    <phoneticPr fontId="1" type="noConversion"/>
  </si>
  <si>
    <t>썸네일</t>
    <phoneticPr fontId="1" type="noConversion"/>
  </si>
  <si>
    <t>썸네일 파일명</t>
    <phoneticPr fontId="1" type="noConversion"/>
  </si>
  <si>
    <t>"ENT_MARKET_SEQ"</t>
    <phoneticPr fontId="1" type="noConversion"/>
  </si>
  <si>
    <t>"자유로운 주제로 이야기를 나눌 수 있는 게시판입니다."</t>
    <phoneticPr fontId="1" type="noConversion"/>
  </si>
  <si>
    <t>"MARKET_ORDER_CODE"</t>
    <phoneticPr fontId="1" type="noConversion"/>
  </si>
  <si>
    <t>"가격"</t>
    <phoneticPr fontId="1" type="noConversion"/>
  </si>
  <si>
    <t>"별점"</t>
    <phoneticPr fontId="1" type="noConversion"/>
  </si>
  <si>
    <t>"정책 분류코드"</t>
    <phoneticPr fontId="1" type="noConversion"/>
  </si>
  <si>
    <t>"자유게시판 분류코드"</t>
    <phoneticPr fontId="1" type="noConversion"/>
  </si>
  <si>
    <t>"놀이 정렬코드"</t>
    <phoneticPr fontId="1" type="noConversion"/>
  </si>
  <si>
    <t>"장터 분류코드"</t>
    <phoneticPr fontId="1" type="noConversion"/>
  </si>
  <si>
    <t>"장터 정렬코드"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</si>
</sst>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87"/>
  <sheetViews>
    <sheetView topLeftCell="A236" zoomScale="85" zoomScaleNormal="85" workbookViewId="0">
      <selection activeCell="I290" sqref="I290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76.09765625" bestFit="1" customWidth="1"/>
    <col min="10" max="10" width="107.69921875" customWidth="1"/>
    <col min="11" max="11" width="120.796875" bestFit="1" customWidth="1"/>
  </cols>
  <sheetData>
    <row r="2" spans="2:11" x14ac:dyDescent="0.4">
      <c r="B2" s="22" t="s">
        <v>28</v>
      </c>
      <c r="C2" s="23"/>
      <c r="D2" s="23"/>
      <c r="E2" s="23"/>
      <c r="F2" s="23"/>
      <c r="G2" s="23"/>
      <c r="H2" s="23"/>
      <c r="I2" s="24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5" t="s">
        <v>40</v>
      </c>
      <c r="D4" s="25"/>
      <c r="E4" s="25"/>
      <c r="F4" s="25"/>
      <c r="G4" s="25"/>
      <c r="H4" s="25"/>
      <c r="I4" s="25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394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396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397</v>
      </c>
      <c r="D8" s="1" t="s">
        <v>271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364</v>
      </c>
      <c r="D9" s="1" t="s">
        <v>272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365</v>
      </c>
      <c r="D10" s="1" t="s">
        <v>273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366</v>
      </c>
      <c r="D11" s="1" t="s">
        <v>274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367</v>
      </c>
      <c r="D12" s="1" t="s">
        <v>275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368</v>
      </c>
      <c r="D13" s="1" t="s">
        <v>276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369</v>
      </c>
      <c r="D14" s="1" t="s">
        <v>277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398</v>
      </c>
      <c r="D15" s="1" t="s">
        <v>278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 x14ac:dyDescent="0.4">
      <c r="B16" s="4">
        <v>11</v>
      </c>
      <c r="C16" s="1" t="s">
        <v>370</v>
      </c>
      <c r="D16" s="1" t="s">
        <v>279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371</v>
      </c>
      <c r="D17" s="1" t="s">
        <v>280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 x14ac:dyDescent="0.4">
      <c r="B18" s="4">
        <v>13</v>
      </c>
      <c r="C18" s="1" t="s">
        <v>372</v>
      </c>
      <c r="D18" s="1" t="s">
        <v>281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373</v>
      </c>
      <c r="D19" s="1" t="s">
        <v>282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374</v>
      </c>
      <c r="D20" s="1" t="s">
        <v>283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284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375</v>
      </c>
      <c r="D22" s="1" t="s">
        <v>270</v>
      </c>
      <c r="E22" s="4" t="s">
        <v>265</v>
      </c>
      <c r="F22" s="4"/>
      <c r="G22" s="1" t="s">
        <v>44</v>
      </c>
      <c r="H22" s="1" t="s">
        <v>91</v>
      </c>
      <c r="I22" s="1" t="s">
        <v>270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189</v>
      </c>
      <c r="E27" s="4" t="s">
        <v>47</v>
      </c>
      <c r="F27" s="4"/>
      <c r="G27" s="1" t="s">
        <v>42</v>
      </c>
      <c r="H27" s="1" t="s">
        <v>91</v>
      </c>
      <c r="I27" s="1" t="s">
        <v>189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190</v>
      </c>
      <c r="E29" s="4" t="s">
        <v>47</v>
      </c>
      <c r="F29" s="4"/>
      <c r="G29" s="1" t="s">
        <v>42</v>
      </c>
      <c r="H29" s="1" t="s">
        <v>91</v>
      </c>
      <c r="I29" s="1" t="s">
        <v>190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6" t="s">
        <v>45</v>
      </c>
      <c r="D32" s="26"/>
      <c r="E32" s="26"/>
      <c r="F32" s="26" t="s">
        <v>46</v>
      </c>
      <c r="G32" s="26"/>
      <c r="H32" s="26"/>
      <c r="I32" s="26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21" t="str">
        <f>_xlfn.CONCAT("PK_",C3)</f>
        <v>PK_TB_USER</v>
      </c>
      <c r="D33" s="21"/>
      <c r="E33" s="21"/>
      <c r="F33" s="21" t="str">
        <f>C6</f>
        <v>USER_ID</v>
      </c>
      <c r="G33" s="21"/>
      <c r="H33" s="21"/>
      <c r="I33" s="21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22" t="s">
        <v>28</v>
      </c>
      <c r="C35" s="23"/>
      <c r="D35" s="23"/>
      <c r="E35" s="23"/>
      <c r="F35" s="23"/>
      <c r="G35" s="23"/>
      <c r="H35" s="23"/>
      <c r="I35" s="24"/>
    </row>
    <row r="36" spans="2:11" x14ac:dyDescent="0.4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5" t="s">
        <v>97</v>
      </c>
      <c r="D37" s="25"/>
      <c r="E37" s="25"/>
      <c r="F37" s="25"/>
      <c r="G37" s="25"/>
      <c r="H37" s="25"/>
      <c r="I37" s="25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375</v>
      </c>
      <c r="D41" s="1" t="s">
        <v>285</v>
      </c>
      <c r="E41" s="4" t="s">
        <v>265</v>
      </c>
      <c r="F41" s="4"/>
      <c r="G41" s="1" t="s">
        <v>44</v>
      </c>
      <c r="H41" s="1" t="s">
        <v>91</v>
      </c>
      <c r="I41" s="1" t="s">
        <v>285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189</v>
      </c>
      <c r="E42" s="4" t="s">
        <v>47</v>
      </c>
      <c r="F42" s="4"/>
      <c r="G42" s="1" t="s">
        <v>42</v>
      </c>
      <c r="H42" s="1" t="s">
        <v>91</v>
      </c>
      <c r="I42" s="1" t="s">
        <v>189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190</v>
      </c>
      <c r="E44" s="4" t="s">
        <v>47</v>
      </c>
      <c r="F44" s="4"/>
      <c r="G44" s="1" t="s">
        <v>42</v>
      </c>
      <c r="H44" s="1" t="s">
        <v>91</v>
      </c>
      <c r="I44" s="1" t="s">
        <v>190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6" t="s">
        <v>45</v>
      </c>
      <c r="D47" s="26"/>
      <c r="E47" s="26"/>
      <c r="F47" s="26" t="s">
        <v>46</v>
      </c>
      <c r="G47" s="26"/>
      <c r="H47" s="26"/>
      <c r="I47" s="26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21" t="str">
        <f>_xlfn.CONCAT("PK_",C36)</f>
        <v>PK_TB_CODE_GROUP</v>
      </c>
      <c r="D48" s="21"/>
      <c r="E48" s="21"/>
      <c r="F48" s="21" t="str">
        <f>C39</f>
        <v>CODE_GROUP</v>
      </c>
      <c r="G48" s="21"/>
      <c r="H48" s="21"/>
      <c r="I48" s="21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22" t="s">
        <v>28</v>
      </c>
      <c r="C50" s="23"/>
      <c r="D50" s="23"/>
      <c r="E50" s="23"/>
      <c r="F50" s="23"/>
      <c r="G50" s="23"/>
      <c r="H50" s="23"/>
      <c r="I50" s="24"/>
    </row>
    <row r="51" spans="2:11" x14ac:dyDescent="0.4">
      <c r="B51" s="6" t="s">
        <v>3</v>
      </c>
      <c r="C51" s="4" t="s">
        <v>101</v>
      </c>
      <c r="D51" s="6" t="s">
        <v>1</v>
      </c>
      <c r="E51" s="4" t="s">
        <v>193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5" t="s">
        <v>102</v>
      </c>
      <c r="D52" s="25"/>
      <c r="E52" s="25"/>
      <c r="F52" s="25"/>
      <c r="G52" s="25"/>
      <c r="H52" s="25"/>
      <c r="I52" s="25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105</v>
      </c>
      <c r="D55" s="1" t="s">
        <v>193</v>
      </c>
      <c r="E55" s="4" t="s">
        <v>24</v>
      </c>
      <c r="F55" s="4">
        <v>2</v>
      </c>
      <c r="G55" s="1" t="s">
        <v>42</v>
      </c>
      <c r="H55" s="1"/>
      <c r="I55" s="1" t="s">
        <v>193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191</v>
      </c>
      <c r="D56" s="1" t="s">
        <v>192</v>
      </c>
      <c r="E56" s="4" t="s">
        <v>100</v>
      </c>
      <c r="F56" s="4"/>
      <c r="G56" s="1" t="s">
        <v>44</v>
      </c>
      <c r="H56" s="1" t="s">
        <v>91</v>
      </c>
      <c r="I56" s="1" t="s">
        <v>192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376</v>
      </c>
      <c r="D57" s="1" t="s">
        <v>219</v>
      </c>
      <c r="E57" s="4" t="s">
        <v>23</v>
      </c>
      <c r="F57" s="4"/>
      <c r="G57" s="1" t="s">
        <v>44</v>
      </c>
      <c r="H57" s="1"/>
      <c r="I57" s="1" t="s">
        <v>219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377</v>
      </c>
      <c r="D58" s="1" t="s">
        <v>124</v>
      </c>
      <c r="E58" s="4" t="s">
        <v>159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189</v>
      </c>
      <c r="E59" s="4" t="s">
        <v>47</v>
      </c>
      <c r="F59" s="4"/>
      <c r="G59" s="1" t="s">
        <v>42</v>
      </c>
      <c r="H59" s="1" t="s">
        <v>91</v>
      </c>
      <c r="I59" s="1" t="s">
        <v>189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190</v>
      </c>
      <c r="E61" s="4" t="s">
        <v>47</v>
      </c>
      <c r="F61" s="4"/>
      <c r="G61" s="1" t="s">
        <v>42</v>
      </c>
      <c r="H61" s="1" t="s">
        <v>91</v>
      </c>
      <c r="I61" s="1" t="s">
        <v>190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6" t="s">
        <v>45</v>
      </c>
      <c r="D64" s="26"/>
      <c r="E64" s="26"/>
      <c r="F64" s="26" t="s">
        <v>46</v>
      </c>
      <c r="G64" s="26"/>
      <c r="H64" s="26"/>
      <c r="I64" s="26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21" t="str">
        <f>_xlfn.CONCAT("PK_",C51)</f>
        <v>PK_TB_CODE_DETAIL</v>
      </c>
      <c r="D65" s="21"/>
      <c r="E65" s="21"/>
      <c r="F65" s="21" t="str">
        <f>C54</f>
        <v>CODE_GROUP</v>
      </c>
      <c r="G65" s="21"/>
      <c r="H65" s="21"/>
      <c r="I65" s="21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21" t="str">
        <f>_xlfn.CONCAT("PK_",C51)</f>
        <v>PK_TB_CODE_DETAIL</v>
      </c>
      <c r="D66" s="21"/>
      <c r="E66" s="21"/>
      <c r="F66" s="21" t="str">
        <f>C55</f>
        <v>CODE_DETAIL</v>
      </c>
      <c r="G66" s="21"/>
      <c r="H66" s="21"/>
      <c r="I66" s="21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22" t="s">
        <v>28</v>
      </c>
      <c r="C68" s="23"/>
      <c r="D68" s="23"/>
      <c r="E68" s="23"/>
      <c r="F68" s="23"/>
      <c r="G68" s="23"/>
      <c r="H68" s="23"/>
      <c r="I68" s="24"/>
    </row>
    <row r="69" spans="2:11" x14ac:dyDescent="0.4">
      <c r="B69" s="6" t="s">
        <v>3</v>
      </c>
      <c r="C69" s="4" t="s">
        <v>108</v>
      </c>
      <c r="D69" s="6" t="s">
        <v>1</v>
      </c>
      <c r="E69" s="4" t="s">
        <v>247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5" t="s">
        <v>109</v>
      </c>
      <c r="D70" s="25"/>
      <c r="E70" s="25"/>
      <c r="F70" s="25"/>
      <c r="G70" s="25"/>
      <c r="H70" s="25"/>
      <c r="I70" s="25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183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394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378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6" t="s">
        <v>45</v>
      </c>
      <c r="D78" s="26"/>
      <c r="E78" s="26"/>
      <c r="F78" s="26" t="s">
        <v>46</v>
      </c>
      <c r="G78" s="26"/>
      <c r="H78" s="26"/>
      <c r="I78" s="26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21" t="str">
        <f>_xlfn.CONCAT("PK_",C69)</f>
        <v>PK_TB_LOG_LOGIN</v>
      </c>
      <c r="D79" s="21"/>
      <c r="E79" s="21"/>
      <c r="F79" s="21" t="str">
        <f>C72</f>
        <v>LOGIN_SEQ</v>
      </c>
      <c r="G79" s="21"/>
      <c r="H79" s="21"/>
      <c r="I79" s="21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22" t="s">
        <v>28</v>
      </c>
      <c r="C81" s="23"/>
      <c r="D81" s="23"/>
      <c r="E81" s="23"/>
      <c r="F81" s="23"/>
      <c r="G81" s="23"/>
      <c r="H81" s="23"/>
      <c r="I81" s="24"/>
    </row>
    <row r="82" spans="2:11" x14ac:dyDescent="0.4">
      <c r="B82" s="6" t="s">
        <v>3</v>
      </c>
      <c r="C82" s="4" t="s">
        <v>233</v>
      </c>
      <c r="D82" s="6" t="s">
        <v>1</v>
      </c>
      <c r="E82" s="4" t="s">
        <v>246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5" t="s">
        <v>234</v>
      </c>
      <c r="D83" s="25"/>
      <c r="E83" s="25"/>
      <c r="F83" s="25"/>
      <c r="G83" s="25"/>
      <c r="H83" s="25"/>
      <c r="I83" s="25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235</v>
      </c>
      <c r="D85" s="1" t="s">
        <v>236</v>
      </c>
      <c r="E85" s="4" t="s">
        <v>104</v>
      </c>
      <c r="F85" s="4">
        <v>1</v>
      </c>
      <c r="G85" s="1" t="s">
        <v>42</v>
      </c>
      <c r="H85" s="1"/>
      <c r="I85" s="1" t="s">
        <v>236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237</v>
      </c>
      <c r="D86" s="1" t="s">
        <v>238</v>
      </c>
      <c r="E86" s="4" t="s">
        <v>57</v>
      </c>
      <c r="F86" s="4"/>
      <c r="G86" s="1" t="s">
        <v>44</v>
      </c>
      <c r="H86" s="1" t="s">
        <v>93</v>
      </c>
      <c r="I86" s="1" t="s">
        <v>238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394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378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391</v>
      </c>
      <c r="D89" s="1" t="s">
        <v>239</v>
      </c>
      <c r="E89" s="4" t="s">
        <v>241</v>
      </c>
      <c r="F89" s="4"/>
      <c r="G89" s="1" t="s">
        <v>44</v>
      </c>
      <c r="H89" s="1" t="s">
        <v>91</v>
      </c>
      <c r="I89" s="1" t="s">
        <v>239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392</v>
      </c>
      <c r="D90" s="1" t="s">
        <v>240</v>
      </c>
      <c r="E90" s="4" t="s">
        <v>242</v>
      </c>
      <c r="F90" s="4"/>
      <c r="G90" s="1" t="s">
        <v>44</v>
      </c>
      <c r="H90" s="1" t="s">
        <v>91</v>
      </c>
      <c r="I90" s="1" t="s">
        <v>240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243</v>
      </c>
      <c r="D91" s="1" t="s">
        <v>244</v>
      </c>
      <c r="E91" s="4" t="s">
        <v>24</v>
      </c>
      <c r="F91" s="4"/>
      <c r="G91" s="1" t="s">
        <v>44</v>
      </c>
      <c r="H91" s="1" t="s">
        <v>91</v>
      </c>
      <c r="I91" s="1" t="s">
        <v>244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6" t="s">
        <v>45</v>
      </c>
      <c r="D93" s="26"/>
      <c r="E93" s="26"/>
      <c r="F93" s="26" t="s">
        <v>46</v>
      </c>
      <c r="G93" s="26"/>
      <c r="H93" s="26"/>
      <c r="I93" s="26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21" t="str">
        <f>_xlfn.CONCAT("PK_",C82)</f>
        <v>PK_TB_LOG_REQ</v>
      </c>
      <c r="D94" s="21"/>
      <c r="E94" s="21"/>
      <c r="F94" s="21" t="str">
        <f>C85</f>
        <v>REQ_SEQ</v>
      </c>
      <c r="G94" s="21"/>
      <c r="H94" s="21"/>
      <c r="I94" s="21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22" t="s">
        <v>28</v>
      </c>
      <c r="C96" s="23"/>
      <c r="D96" s="23"/>
      <c r="E96" s="23"/>
      <c r="F96" s="23"/>
      <c r="G96" s="23"/>
      <c r="H96" s="23"/>
      <c r="I96" s="24"/>
    </row>
    <row r="97" spans="2:11" x14ac:dyDescent="0.4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5" t="s">
        <v>129</v>
      </c>
      <c r="D98" s="25"/>
      <c r="E98" s="25"/>
      <c r="F98" s="25"/>
      <c r="G98" s="25"/>
      <c r="H98" s="25"/>
      <c r="I98" s="25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489</v>
      </c>
      <c r="D101" s="1" t="s">
        <v>184</v>
      </c>
      <c r="E101" s="4" t="s">
        <v>52</v>
      </c>
      <c r="F101" s="4"/>
      <c r="G101" s="1" t="s">
        <v>44</v>
      </c>
      <c r="H101" s="1"/>
      <c r="I101" s="1" t="s">
        <v>184</v>
      </c>
      <c r="J101" t="str">
        <f t="shared" ref="J101:J109" si="12">_xlfn.CONCAT(IF(B101=1,"",", "),C101," ",E101," ",G101,IF(H101="",""," DEFAULT "),H101, " COMMENT '",I101,"'")</f>
        <v>, TITLE VARCHAR(300) NULL COMMENT '자유게시판제목'</v>
      </c>
      <c r="K101" t="str">
        <f t="shared" ref="K101:K109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386</v>
      </c>
      <c r="D102" s="1" t="s">
        <v>185</v>
      </c>
      <c r="E102" s="4" t="s">
        <v>126</v>
      </c>
      <c r="F102" s="4"/>
      <c r="G102" s="1" t="s">
        <v>44</v>
      </c>
      <c r="H102" s="1"/>
      <c r="I102" s="1" t="s">
        <v>185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483</v>
      </c>
      <c r="D103" s="1" t="s">
        <v>186</v>
      </c>
      <c r="E103" s="4" t="s">
        <v>104</v>
      </c>
      <c r="F103" s="4"/>
      <c r="G103" s="1" t="s">
        <v>44</v>
      </c>
      <c r="H103" s="1"/>
      <c r="I103" s="1" t="s">
        <v>188</v>
      </c>
      <c r="J103" t="str">
        <f t="shared" si="12"/>
        <v>, BOARD_FREE_CODE VARCHAR(10) NULL COMMENT '자유게시판(01:잡담,02:정보,03:질문)'</v>
      </c>
      <c r="K103" t="str">
        <f t="shared" si="13"/>
        <v>, BOARD_FREE_CODE VARCHAR(10) NULL COMMENT '자유게시판(01:잡담,02:정보,03:질문)'</v>
      </c>
    </row>
    <row r="104" spans="2:11" x14ac:dyDescent="0.4">
      <c r="B104" s="4">
        <v>5</v>
      </c>
      <c r="C104" s="1" t="s">
        <v>487</v>
      </c>
      <c r="D104" s="1" t="s">
        <v>488</v>
      </c>
      <c r="E104" s="4" t="s">
        <v>55</v>
      </c>
      <c r="F104" s="4"/>
      <c r="G104" s="1" t="s">
        <v>44</v>
      </c>
      <c r="H104" s="1" t="s">
        <v>92</v>
      </c>
      <c r="I104" s="1" t="s">
        <v>488</v>
      </c>
      <c r="J104" t="str">
        <f t="shared" ref="J104" si="14">_xlfn.CONCAT(IF(B104=1,"",", "),C104," ",E104," ",G104,IF(H104="",""," DEFAULT "),H104, " COMMENT '",I104,"'")</f>
        <v>, USE_YN VARCHAR(1) NULL DEFAULT 'Y' COMMENT '자유게시판사용여부'</v>
      </c>
      <c r="K104" t="str">
        <f t="shared" ref="K104" si="15">_xlfn.CONCAT(IF(B104=1,"",", "),C104," ",E104," ",G104,IF(H104="",""," DEFAULT "),H104, " COMMENT '",I104,"'")</f>
        <v>, USE_YN VARCHAR(1) NULL DEFAULT 'Y' COMMENT '자유게시판사용여부'</v>
      </c>
    </row>
    <row r="105" spans="2:11" x14ac:dyDescent="0.4">
      <c r="B105" s="4">
        <v>6</v>
      </c>
      <c r="C105" s="1" t="s">
        <v>390</v>
      </c>
      <c r="D105" s="1" t="s">
        <v>187</v>
      </c>
      <c r="E105" s="4" t="s">
        <v>127</v>
      </c>
      <c r="F105" s="4"/>
      <c r="G105" s="1" t="s">
        <v>44</v>
      </c>
      <c r="H105" s="1">
        <v>0</v>
      </c>
      <c r="I105" s="1" t="s">
        <v>187</v>
      </c>
      <c r="J105" t="str">
        <f t="shared" si="12"/>
        <v>, HIT INT NULL DEFAULT 0 COMMENT '자유게시판조회수'</v>
      </c>
      <c r="K105" t="str">
        <f t="shared" si="13"/>
        <v>, HIT INT NULL DEFAULT 0 COMMENT '자유게시판조회수'</v>
      </c>
    </row>
    <row r="106" spans="2:11" x14ac:dyDescent="0.4">
      <c r="B106" s="4">
        <v>7</v>
      </c>
      <c r="C106" s="1" t="s">
        <v>64</v>
      </c>
      <c r="D106" s="1" t="s">
        <v>189</v>
      </c>
      <c r="E106" s="4" t="s">
        <v>47</v>
      </c>
      <c r="F106" s="4"/>
      <c r="G106" s="1" t="s">
        <v>42</v>
      </c>
      <c r="H106" s="1" t="s">
        <v>91</v>
      </c>
      <c r="I106" s="1" t="s">
        <v>189</v>
      </c>
      <c r="J106" t="str">
        <f t="shared" si="12"/>
        <v>, FST_REG_ID VARCHAR(20) NOT NULL COMMENT '최초등록자아이디'</v>
      </c>
      <c r="K106" t="str">
        <f t="shared" si="13"/>
        <v>, FST_REG_ID VARCHAR(20) NOT NULL COMMENT '최초등록자아이디'</v>
      </c>
    </row>
    <row r="107" spans="2:11" x14ac:dyDescent="0.4">
      <c r="B107" s="4">
        <v>8</v>
      </c>
      <c r="C107" s="1" t="s">
        <v>65</v>
      </c>
      <c r="D107" s="1" t="s">
        <v>87</v>
      </c>
      <c r="E107" s="4" t="s">
        <v>57</v>
      </c>
      <c r="F107" s="4"/>
      <c r="G107" s="1" t="s">
        <v>42</v>
      </c>
      <c r="H107" s="1" t="s">
        <v>93</v>
      </c>
      <c r="I107" s="1" t="s">
        <v>87</v>
      </c>
      <c r="J107" t="str">
        <f t="shared" si="12"/>
        <v>, FST_REG_DTTI TIMESTAMP NOT NULL DEFAULT NOW() COMMENT '최초등록일시'</v>
      </c>
      <c r="K107" t="str">
        <f t="shared" si="13"/>
        <v>, FST_REG_DTTI TIMESTAMP NOT NULL DEFAULT NOW() COMMENT '최초등록일시'</v>
      </c>
    </row>
    <row r="108" spans="2:11" x14ac:dyDescent="0.4">
      <c r="B108" s="4">
        <v>9</v>
      </c>
      <c r="C108" s="1" t="s">
        <v>66</v>
      </c>
      <c r="D108" s="1" t="s">
        <v>190</v>
      </c>
      <c r="E108" s="4" t="s">
        <v>47</v>
      </c>
      <c r="F108" s="4"/>
      <c r="G108" s="1" t="s">
        <v>42</v>
      </c>
      <c r="H108" s="1" t="s">
        <v>91</v>
      </c>
      <c r="I108" s="1" t="s">
        <v>190</v>
      </c>
      <c r="J108" t="str">
        <f t="shared" si="12"/>
        <v>, LT_UPD_ID VARCHAR(20) NOT NULL COMMENT '최종수정자아이디'</v>
      </c>
      <c r="K108" t="str">
        <f t="shared" si="13"/>
        <v>, LT_UPD_ID VARCHAR(20) NOT NULL COMMENT '최종수정자아이디'</v>
      </c>
    </row>
    <row r="109" spans="2:11" x14ac:dyDescent="0.4">
      <c r="B109" s="4">
        <v>10</v>
      </c>
      <c r="C109" s="1" t="s">
        <v>67</v>
      </c>
      <c r="D109" s="1" t="s">
        <v>89</v>
      </c>
      <c r="E109" s="4" t="s">
        <v>57</v>
      </c>
      <c r="F109" s="4"/>
      <c r="G109" s="1" t="s">
        <v>42</v>
      </c>
      <c r="H109" s="1" t="s">
        <v>93</v>
      </c>
      <c r="I109" s="1" t="s">
        <v>89</v>
      </c>
      <c r="J109" t="str">
        <f t="shared" si="12"/>
        <v>, LT_UPD_DTTI TIMESTAMP NOT NULL DEFAULT NOW() COMMENT '최종수정일시'</v>
      </c>
      <c r="K109" t="str">
        <f t="shared" si="13"/>
        <v>, LT_UPD_DTTI TIMESTAMP NOT NULL DEFAULT NOW() COMMENT '최종수정일시'</v>
      </c>
    </row>
    <row r="110" spans="2:11" x14ac:dyDescent="0.4">
      <c r="J110" t="str">
        <f>_xlfn.CONCAT(") COMMENT '",E97,"';")</f>
        <v>) COMMENT '자유게시판';</v>
      </c>
      <c r="K110" t="str">
        <f>_xlfn.CONCAT(");")</f>
        <v>);</v>
      </c>
    </row>
    <row r="111" spans="2:11" x14ac:dyDescent="0.4">
      <c r="B111" s="6" t="s">
        <v>32</v>
      </c>
      <c r="C111" s="26" t="s">
        <v>45</v>
      </c>
      <c r="D111" s="26"/>
      <c r="E111" s="26"/>
      <c r="F111" s="26" t="s">
        <v>46</v>
      </c>
      <c r="G111" s="26"/>
      <c r="H111" s="26"/>
      <c r="I111" s="26"/>
      <c r="J111" t="str">
        <f>_xlfn.CONCAT("ALTER TABLE ",C97," ADD CONSTRAINT ",C112," PRIMARY KEY (")</f>
        <v>ALTER TABLE TB_BOARD_FREE ADD CONSTRAINT PK_TB_BOARD_FREE PRIMARY KEY (</v>
      </c>
      <c r="K111" t="str">
        <f>_xlfn.CONCAT("ALTER TABLE ",C97," ADD CONSTRAINT ",C112," PRIMARY KEY (")</f>
        <v>ALTER TABLE TB_BOARD_FREE ADD CONSTRAINT PK_TB_BOARD_FREE PRIMARY KEY (</v>
      </c>
    </row>
    <row r="112" spans="2:11" x14ac:dyDescent="0.4">
      <c r="B112" s="4">
        <v>1</v>
      </c>
      <c r="C112" s="21" t="str">
        <f>_xlfn.CONCAT("PK_",C97)</f>
        <v>PK_TB_BOARD_FREE</v>
      </c>
      <c r="D112" s="21"/>
      <c r="E112" s="21"/>
      <c r="F112" s="21" t="str">
        <f>C100</f>
        <v>BOARD_SEQ</v>
      </c>
      <c r="G112" s="21"/>
      <c r="H112" s="21"/>
      <c r="I112" s="21"/>
      <c r="J112" t="str">
        <f>_xlfn.CONCAT(IF(B112=1,"",", "),F112)</f>
        <v>BOARD_SEQ</v>
      </c>
      <c r="K112" t="str">
        <f>_xlfn.CONCAT(IF(B112=1,"",", "),F112)</f>
        <v>BOARD_SEQ</v>
      </c>
    </row>
    <row r="113" spans="2:11" x14ac:dyDescent="0.4">
      <c r="J113" t="str">
        <f>_xlfn.CONCAT(");")</f>
        <v>);</v>
      </c>
      <c r="K113" t="str">
        <f>_xlfn.CONCAT(");")</f>
        <v>);</v>
      </c>
    </row>
    <row r="114" spans="2:11" x14ac:dyDescent="0.4">
      <c r="B114" s="22" t="s">
        <v>28</v>
      </c>
      <c r="C114" s="23"/>
      <c r="D114" s="23"/>
      <c r="E114" s="23"/>
      <c r="F114" s="23"/>
      <c r="G114" s="23"/>
      <c r="H114" s="23"/>
      <c r="I114" s="24"/>
    </row>
    <row r="115" spans="2:11" x14ac:dyDescent="0.4">
      <c r="B115" s="6" t="s">
        <v>3</v>
      </c>
      <c r="C115" s="4" t="s">
        <v>132</v>
      </c>
      <c r="D115" s="6" t="s">
        <v>1</v>
      </c>
      <c r="E115" s="4" t="s">
        <v>133</v>
      </c>
      <c r="F115" s="6" t="s">
        <v>29</v>
      </c>
      <c r="G115" s="4" t="s">
        <v>39</v>
      </c>
      <c r="H115" s="6" t="s">
        <v>30</v>
      </c>
      <c r="I115" s="7">
        <v>44942</v>
      </c>
      <c r="J115" t="str">
        <f>_xlfn.CONCAT("DROP TABLE IF EXISTS ",C115,";")</f>
        <v>DROP TABLE IF EXISTS TB_BOARD_NOTICE;</v>
      </c>
      <c r="K115" t="str">
        <f>_xlfn.CONCAT("DROP TABLE IF EXISTS ",C115,";")</f>
        <v>DROP TABLE IF EXISTS TB_BOARD_NOTICE;</v>
      </c>
    </row>
    <row r="116" spans="2:11" x14ac:dyDescent="0.4">
      <c r="B116" s="6" t="s">
        <v>31</v>
      </c>
      <c r="C116" s="25" t="s">
        <v>134</v>
      </c>
      <c r="D116" s="25"/>
      <c r="E116" s="25"/>
      <c r="F116" s="25"/>
      <c r="G116" s="25"/>
      <c r="H116" s="25"/>
      <c r="I116" s="25"/>
      <c r="J116" t="str">
        <f>_xlfn.CONCAT("CREATE TABLE ",C115)</f>
        <v>CREATE TABLE TB_BOARD_NOTICE</v>
      </c>
      <c r="K116" t="str">
        <f>_xlfn.CONCAT("CREATE TABLE ",C115)</f>
        <v>CREATE TABLE TB_BOARD_NOTICE</v>
      </c>
    </row>
    <row r="117" spans="2:11" x14ac:dyDescent="0.4">
      <c r="B117" s="6" t="s">
        <v>32</v>
      </c>
      <c r="C117" s="6" t="s">
        <v>1</v>
      </c>
      <c r="D117" s="6" t="s">
        <v>3</v>
      </c>
      <c r="E117" s="6" t="s">
        <v>33</v>
      </c>
      <c r="F117" s="6" t="s">
        <v>34</v>
      </c>
      <c r="G117" s="6" t="s">
        <v>35</v>
      </c>
      <c r="H117" s="6" t="s">
        <v>22</v>
      </c>
      <c r="I117" s="6" t="s">
        <v>36</v>
      </c>
      <c r="J117" t="str">
        <f>_xlfn.CONCAT("(")</f>
        <v>(</v>
      </c>
      <c r="K117" t="str">
        <f>_xlfn.CONCAT("(")</f>
        <v>(</v>
      </c>
    </row>
    <row r="118" spans="2:11" x14ac:dyDescent="0.4">
      <c r="B118" s="4">
        <v>1</v>
      </c>
      <c r="C118" s="1" t="s">
        <v>135</v>
      </c>
      <c r="D118" s="1" t="s">
        <v>131</v>
      </c>
      <c r="E118" s="4" t="s">
        <v>104</v>
      </c>
      <c r="F118" s="4">
        <v>1</v>
      </c>
      <c r="G118" s="1" t="s">
        <v>41</v>
      </c>
      <c r="H118" s="1" t="s">
        <v>91</v>
      </c>
      <c r="I118" s="1" t="s">
        <v>131</v>
      </c>
      <c r="J118" t="str">
        <f>_xlfn.CONCAT(IF(B118=1,"",", "),C118," ",E118," ",G118,IF(H118="",""," DEFAULT "),H118, " COMMENT '",I118,"'")</f>
        <v>BOARD_SEQ VARCHAR(10) NOT NULL COMMENT '게시글일련번호'</v>
      </c>
      <c r="K118" t="str">
        <f>_xlfn.CONCAT(IF(B118=1,"",", "),C118," ",E118," ",G118,IF(H118="",""," DEFAULT "),H118, " COMMENT '",I118,"'")</f>
        <v>BOARD_SEQ VARCHAR(10) NOT NULL COMMENT '게시글일련번호'</v>
      </c>
    </row>
    <row r="119" spans="2:11" x14ac:dyDescent="0.4">
      <c r="B119" s="4">
        <v>2</v>
      </c>
      <c r="C119" s="1" t="s">
        <v>385</v>
      </c>
      <c r="D119" s="1" t="s">
        <v>141</v>
      </c>
      <c r="E119" s="4" t="s">
        <v>52</v>
      </c>
      <c r="F119" s="4"/>
      <c r="G119" s="1" t="s">
        <v>44</v>
      </c>
      <c r="H119" s="1"/>
      <c r="I119" s="1" t="s">
        <v>141</v>
      </c>
      <c r="J119" t="str">
        <f t="shared" ref="J119:J128" si="16">_xlfn.CONCAT(IF(B119=1,"",", "),C119," ",E119," ",G119,IF(H119="",""," DEFAULT "),H119, " COMMENT '",I119,"'")</f>
        <v>, TITLE VARCHAR(300) NULL COMMENT '공지사항제목'</v>
      </c>
      <c r="K119" t="str">
        <f t="shared" ref="K119:K128" si="17">_xlfn.CONCAT(IF(B119=1,"",", "),C119," ",E119," ",G119,IF(H119="",""," DEFAULT "),H119, " COMMENT '",I119,"'")</f>
        <v>, TITLE VARCHAR(300) NULL COMMENT '공지사항제목'</v>
      </c>
    </row>
    <row r="120" spans="2:11" x14ac:dyDescent="0.4">
      <c r="B120" s="4">
        <v>3</v>
      </c>
      <c r="C120" s="1" t="s">
        <v>386</v>
      </c>
      <c r="D120" s="1" t="s">
        <v>142</v>
      </c>
      <c r="E120" s="4" t="s">
        <v>126</v>
      </c>
      <c r="F120" s="4"/>
      <c r="G120" s="1" t="s">
        <v>44</v>
      </c>
      <c r="H120" s="1"/>
      <c r="I120" s="1" t="s">
        <v>142</v>
      </c>
      <c r="J120" t="str">
        <f t="shared" si="16"/>
        <v>, CN LONGTEXT NULL COMMENT '공지사항내용'</v>
      </c>
      <c r="K120" t="str">
        <f t="shared" si="17"/>
        <v>, CN LONGTEXT NULL COMMENT '공지사항내용'</v>
      </c>
    </row>
    <row r="121" spans="2:11" x14ac:dyDescent="0.4">
      <c r="B121" s="4">
        <v>4</v>
      </c>
      <c r="C121" s="1" t="s">
        <v>387</v>
      </c>
      <c r="D121" s="1" t="s">
        <v>145</v>
      </c>
      <c r="E121" s="4" t="s">
        <v>20</v>
      </c>
      <c r="F121" s="4"/>
      <c r="G121" s="1" t="s">
        <v>44</v>
      </c>
      <c r="H121" s="1"/>
      <c r="I121" s="1" t="s">
        <v>145</v>
      </c>
      <c r="J121" t="str">
        <f t="shared" si="16"/>
        <v>, STR_DT VARCHAR(8) NULL COMMENT '공지사항게시시작일'</v>
      </c>
      <c r="K121" t="str">
        <f t="shared" si="17"/>
        <v>, STR_DT VARCHAR(8) NULL COMMENT '공지사항게시시작일'</v>
      </c>
    </row>
    <row r="122" spans="2:11" x14ac:dyDescent="0.4">
      <c r="B122" s="4">
        <v>5</v>
      </c>
      <c r="C122" s="1" t="s">
        <v>388</v>
      </c>
      <c r="D122" s="1" t="s">
        <v>146</v>
      </c>
      <c r="E122" s="4" t="s">
        <v>20</v>
      </c>
      <c r="F122" s="4"/>
      <c r="G122" s="1" t="s">
        <v>44</v>
      </c>
      <c r="H122" s="1"/>
      <c r="I122" s="1" t="s">
        <v>146</v>
      </c>
      <c r="J122" t="str">
        <f t="shared" si="16"/>
        <v>, END_DT VARCHAR(8) NULL COMMENT '공지사항게시종료일'</v>
      </c>
      <c r="K122" t="str">
        <f t="shared" si="17"/>
        <v>, END_DT VARCHAR(8) NULL COMMENT '공지사항게시종료일'</v>
      </c>
    </row>
    <row r="123" spans="2:11" x14ac:dyDescent="0.4">
      <c r="B123" s="4">
        <v>6</v>
      </c>
      <c r="C123" s="1" t="s">
        <v>389</v>
      </c>
      <c r="D123" s="1" t="s">
        <v>144</v>
      </c>
      <c r="E123" s="4" t="s">
        <v>23</v>
      </c>
      <c r="F123" s="4"/>
      <c r="G123" s="1" t="s">
        <v>44</v>
      </c>
      <c r="H123" s="1"/>
      <c r="I123" s="1" t="s">
        <v>144</v>
      </c>
      <c r="J123" t="str">
        <f t="shared" si="16"/>
        <v>, POP_YN CHAR(1) NULL COMMENT '공지사항팝업여부'</v>
      </c>
      <c r="K123" t="str">
        <f t="shared" si="17"/>
        <v>, POP_YN CHAR(1) NULL COMMENT '공지사항팝업여부'</v>
      </c>
    </row>
    <row r="124" spans="2:11" x14ac:dyDescent="0.4">
      <c r="B124" s="4">
        <v>7</v>
      </c>
      <c r="C124" s="1" t="s">
        <v>390</v>
      </c>
      <c r="D124" s="1" t="s">
        <v>143</v>
      </c>
      <c r="E124" s="4" t="s">
        <v>127</v>
      </c>
      <c r="F124" s="4"/>
      <c r="G124" s="1" t="s">
        <v>44</v>
      </c>
      <c r="H124" s="1">
        <v>0</v>
      </c>
      <c r="I124" s="1" t="s">
        <v>143</v>
      </c>
      <c r="J124" t="str">
        <f t="shared" si="16"/>
        <v>, HIT INT NULL DEFAULT 0 COMMENT '공지사항조회수'</v>
      </c>
      <c r="K124" t="str">
        <f t="shared" si="17"/>
        <v>, HIT INT NULL DEFAULT 0 COMMENT '공지사항조회수'</v>
      </c>
    </row>
    <row r="125" spans="2:11" x14ac:dyDescent="0.4">
      <c r="B125" s="4">
        <v>8</v>
      </c>
      <c r="C125" s="1" t="s">
        <v>64</v>
      </c>
      <c r="D125" s="1" t="s">
        <v>189</v>
      </c>
      <c r="E125" s="4" t="s">
        <v>47</v>
      </c>
      <c r="F125" s="4"/>
      <c r="G125" s="1" t="s">
        <v>42</v>
      </c>
      <c r="H125" s="1" t="s">
        <v>91</v>
      </c>
      <c r="I125" s="1" t="s">
        <v>189</v>
      </c>
      <c r="J125" t="str">
        <f t="shared" si="16"/>
        <v>, FST_REG_ID VARCHAR(20) NOT NULL COMMENT '최초등록자아이디'</v>
      </c>
      <c r="K125" t="str">
        <f t="shared" si="17"/>
        <v>, FST_REG_ID VARCHAR(20) NOT NULL COMMENT '최초등록자아이디'</v>
      </c>
    </row>
    <row r="126" spans="2:11" x14ac:dyDescent="0.4">
      <c r="B126" s="4">
        <v>9</v>
      </c>
      <c r="C126" s="1" t="s">
        <v>65</v>
      </c>
      <c r="D126" s="1" t="s">
        <v>87</v>
      </c>
      <c r="E126" s="4" t="s">
        <v>57</v>
      </c>
      <c r="F126" s="4"/>
      <c r="G126" s="1" t="s">
        <v>42</v>
      </c>
      <c r="H126" s="1" t="s">
        <v>93</v>
      </c>
      <c r="I126" s="1" t="s">
        <v>87</v>
      </c>
      <c r="J126" t="str">
        <f t="shared" si="16"/>
        <v>, FST_REG_DTTI TIMESTAMP NOT NULL DEFAULT NOW() COMMENT '최초등록일시'</v>
      </c>
      <c r="K126" t="str">
        <f t="shared" si="17"/>
        <v>, FST_REG_DTTI TIMESTAMP NOT NULL DEFAULT NOW() COMMENT '최초등록일시'</v>
      </c>
    </row>
    <row r="127" spans="2:11" x14ac:dyDescent="0.4">
      <c r="B127" s="4">
        <v>10</v>
      </c>
      <c r="C127" s="1" t="s">
        <v>66</v>
      </c>
      <c r="D127" s="1" t="s">
        <v>190</v>
      </c>
      <c r="E127" s="4" t="s">
        <v>47</v>
      </c>
      <c r="F127" s="4"/>
      <c r="G127" s="1" t="s">
        <v>42</v>
      </c>
      <c r="H127" s="1" t="s">
        <v>91</v>
      </c>
      <c r="I127" s="1" t="s">
        <v>190</v>
      </c>
      <c r="J127" t="str">
        <f t="shared" si="16"/>
        <v>, LT_UPD_ID VARCHAR(20) NOT NULL COMMENT '최종수정자아이디'</v>
      </c>
      <c r="K127" t="str">
        <f t="shared" si="17"/>
        <v>, LT_UPD_ID VARCHAR(20) NOT NULL COMMENT '최종수정자아이디'</v>
      </c>
    </row>
    <row r="128" spans="2:11" x14ac:dyDescent="0.4">
      <c r="B128" s="4">
        <v>11</v>
      </c>
      <c r="C128" s="1" t="s">
        <v>67</v>
      </c>
      <c r="D128" s="1" t="s">
        <v>89</v>
      </c>
      <c r="E128" s="4" t="s">
        <v>57</v>
      </c>
      <c r="F128" s="4"/>
      <c r="G128" s="1" t="s">
        <v>42</v>
      </c>
      <c r="H128" s="1" t="s">
        <v>93</v>
      </c>
      <c r="I128" s="1" t="s">
        <v>89</v>
      </c>
      <c r="J128" t="str">
        <f t="shared" si="16"/>
        <v>, LT_UPD_DTTI TIMESTAMP NOT NULL DEFAULT NOW() COMMENT '최종수정일시'</v>
      </c>
      <c r="K128" t="str">
        <f t="shared" si="17"/>
        <v>, LT_UPD_DTTI TIMESTAMP NOT NULL DEFAULT NOW() COMMENT '최종수정일시'</v>
      </c>
    </row>
    <row r="129" spans="2:11" x14ac:dyDescent="0.4">
      <c r="J129" t="str">
        <f>_xlfn.CONCAT(") COMMENT '",E115,"';")</f>
        <v>) COMMENT '공지사항';</v>
      </c>
      <c r="K129" t="str">
        <f>_xlfn.CONCAT(");")</f>
        <v>);</v>
      </c>
    </row>
    <row r="130" spans="2:11" x14ac:dyDescent="0.4">
      <c r="B130" s="6" t="s">
        <v>32</v>
      </c>
      <c r="C130" s="26" t="s">
        <v>45</v>
      </c>
      <c r="D130" s="26"/>
      <c r="E130" s="26"/>
      <c r="F130" s="26" t="s">
        <v>46</v>
      </c>
      <c r="G130" s="26"/>
      <c r="H130" s="26"/>
      <c r="I130" s="26"/>
      <c r="J130" t="str">
        <f>_xlfn.CONCAT("ALTER TABLE ",C115," ADD CONSTRAINT ",C131," PRIMARY KEY (")</f>
        <v>ALTER TABLE TB_BOARD_NOTICE ADD CONSTRAINT PK_TB_BOARD_NOTICE PRIMARY KEY (</v>
      </c>
      <c r="K130" t="str">
        <f>_xlfn.CONCAT("ALTER TABLE ",C115," ADD CONSTRAINT ",C131," PRIMARY KEY (")</f>
        <v>ALTER TABLE TB_BOARD_NOTICE ADD CONSTRAINT PK_TB_BOARD_NOTICE PRIMARY KEY (</v>
      </c>
    </row>
    <row r="131" spans="2:11" x14ac:dyDescent="0.4">
      <c r="B131" s="4">
        <v>1</v>
      </c>
      <c r="C131" s="21" t="str">
        <f>_xlfn.CONCAT("PK_",C115)</f>
        <v>PK_TB_BOARD_NOTICE</v>
      </c>
      <c r="D131" s="21"/>
      <c r="E131" s="21"/>
      <c r="F131" s="21" t="str">
        <f>C118</f>
        <v>BOARD_SEQ</v>
      </c>
      <c r="G131" s="21"/>
      <c r="H131" s="21"/>
      <c r="I131" s="21"/>
      <c r="J131" t="str">
        <f>_xlfn.CONCAT(IF(B131=1,"",", "),F131)</f>
        <v>BOARD_SEQ</v>
      </c>
      <c r="K131" t="str">
        <f>_xlfn.CONCAT(IF(B131=1,"",", "),F131)</f>
        <v>BOARD_SEQ</v>
      </c>
    </row>
    <row r="132" spans="2:11" x14ac:dyDescent="0.4">
      <c r="J132" t="str">
        <f>_xlfn.CONCAT(");")</f>
        <v>);</v>
      </c>
      <c r="K132" t="str">
        <f>_xlfn.CONCAT(");")</f>
        <v>);</v>
      </c>
    </row>
    <row r="133" spans="2:11" x14ac:dyDescent="0.4">
      <c r="B133" s="22" t="s">
        <v>28</v>
      </c>
      <c r="C133" s="23"/>
      <c r="D133" s="23"/>
      <c r="E133" s="23"/>
      <c r="F133" s="23"/>
      <c r="G133" s="23"/>
      <c r="H133" s="23"/>
      <c r="I133" s="24"/>
    </row>
    <row r="134" spans="2:11" x14ac:dyDescent="0.4">
      <c r="B134" s="6" t="s">
        <v>3</v>
      </c>
      <c r="C134" s="4" t="s">
        <v>147</v>
      </c>
      <c r="D134" s="6" t="s">
        <v>1</v>
      </c>
      <c r="E134" s="4" t="s">
        <v>148</v>
      </c>
      <c r="F134" s="6" t="s">
        <v>29</v>
      </c>
      <c r="G134" s="4" t="s">
        <v>39</v>
      </c>
      <c r="H134" s="6" t="s">
        <v>30</v>
      </c>
      <c r="I134" s="7">
        <v>44942</v>
      </c>
      <c r="J134" t="str">
        <f>_xlfn.CONCAT("DROP TABLE IF EXISTS ",C134,";")</f>
        <v>DROP TABLE IF EXISTS TB_ATCFILE;</v>
      </c>
      <c r="K134" t="str">
        <f>_xlfn.CONCAT("DROP TABLE IF EXISTS ",C134,";")</f>
        <v>DROP TABLE IF EXISTS TB_ATCFILE;</v>
      </c>
    </row>
    <row r="135" spans="2:11" x14ac:dyDescent="0.4">
      <c r="B135" s="6" t="s">
        <v>31</v>
      </c>
      <c r="C135" s="25" t="s">
        <v>149</v>
      </c>
      <c r="D135" s="25"/>
      <c r="E135" s="25"/>
      <c r="F135" s="25"/>
      <c r="G135" s="25"/>
      <c r="H135" s="25"/>
      <c r="I135" s="25"/>
      <c r="J135" t="str">
        <f>_xlfn.CONCAT("CREATE TABLE ",C134)</f>
        <v>CREATE TABLE TB_ATCFILE</v>
      </c>
      <c r="K135" t="str">
        <f>_xlfn.CONCAT("CREATE TABLE ",C134)</f>
        <v>CREATE TABLE TB_ATCFILE</v>
      </c>
    </row>
    <row r="136" spans="2:11" x14ac:dyDescent="0.4">
      <c r="B136" s="6" t="s">
        <v>32</v>
      </c>
      <c r="C136" s="6" t="s">
        <v>1</v>
      </c>
      <c r="D136" s="6" t="s">
        <v>3</v>
      </c>
      <c r="E136" s="6" t="s">
        <v>33</v>
      </c>
      <c r="F136" s="6" t="s">
        <v>34</v>
      </c>
      <c r="G136" s="6" t="s">
        <v>35</v>
      </c>
      <c r="H136" s="6" t="s">
        <v>22</v>
      </c>
      <c r="I136" s="6" t="s">
        <v>36</v>
      </c>
      <c r="J136" t="str">
        <f>_xlfn.CONCAT("(")</f>
        <v>(</v>
      </c>
      <c r="K136" t="str">
        <f>_xlfn.CONCAT("(")</f>
        <v>(</v>
      </c>
    </row>
    <row r="137" spans="2:11" x14ac:dyDescent="0.4">
      <c r="B137" s="4">
        <v>1</v>
      </c>
      <c r="C137" s="1" t="s">
        <v>135</v>
      </c>
      <c r="D137" s="1" t="s">
        <v>131</v>
      </c>
      <c r="E137" s="4" t="s">
        <v>104</v>
      </c>
      <c r="F137" s="4">
        <v>1</v>
      </c>
      <c r="G137" s="1" t="s">
        <v>41</v>
      </c>
      <c r="H137" s="1" t="s">
        <v>91</v>
      </c>
      <c r="I137" s="1" t="s">
        <v>131</v>
      </c>
      <c r="J137" t="str">
        <f>_xlfn.CONCAT(IF(B137=1,"",", "),C137," ",E137," ",G137,IF(H137="",""," DEFAULT "),H137, " COMMENT '",I137,"'")</f>
        <v>BOARD_SEQ VARCHAR(10) NOT NULL COMMENT '게시글일련번호'</v>
      </c>
      <c r="K137" t="str">
        <f>_xlfn.CONCAT(IF(B137=1,"",", "),C137," ",E137," ",G137,IF(H137="",""," DEFAULT "),H137, " COMMENT '",I137,"'")</f>
        <v>BOARD_SEQ VARCHAR(10) NOT NULL COMMENT '게시글일련번호'</v>
      </c>
    </row>
    <row r="138" spans="2:11" x14ac:dyDescent="0.4">
      <c r="B138" s="4">
        <v>2</v>
      </c>
      <c r="C138" s="1" t="s">
        <v>158</v>
      </c>
      <c r="D138" s="1" t="s">
        <v>226</v>
      </c>
      <c r="E138" s="4" t="s">
        <v>104</v>
      </c>
      <c r="F138" s="3">
        <v>2</v>
      </c>
      <c r="G138" s="1" t="s">
        <v>41</v>
      </c>
      <c r="H138" s="1" t="s">
        <v>91</v>
      </c>
      <c r="I138" s="1" t="s">
        <v>226</v>
      </c>
      <c r="J138" t="str">
        <f>_xlfn.CONCAT(IF(B138=1,"",", "),C138," ",E138," ",G138,IF(H138="",""," DEFAULT "),H138, " COMMENT '",I138,"'")</f>
        <v>, ATCFILE_NUM VARCHAR(10) NOT NULL COMMENT '파일번호'</v>
      </c>
      <c r="K138" t="str">
        <f t="shared" ref="K138:K148" si="18">_xlfn.CONCAT(IF(B138=1,"",", "),C138," ",E138," ",G138,IF(H138="",""," DEFAULT "),H138, " COMMENT '",I138,"'")</f>
        <v>, ATCFILE_NUM VARCHAR(10) NOT NULL COMMENT '파일번호'</v>
      </c>
    </row>
    <row r="139" spans="2:11" x14ac:dyDescent="0.4">
      <c r="B139" s="4">
        <v>3</v>
      </c>
      <c r="C139" s="1" t="s">
        <v>156</v>
      </c>
      <c r="D139" s="1" t="s">
        <v>157</v>
      </c>
      <c r="E139" s="4" t="s">
        <v>104</v>
      </c>
      <c r="F139" s="4"/>
      <c r="G139" s="1" t="s">
        <v>41</v>
      </c>
      <c r="H139" s="1" t="s">
        <v>91</v>
      </c>
      <c r="I139" s="1" t="s">
        <v>517</v>
      </c>
      <c r="J139" t="str">
        <f>_xlfn.CONCAT(IF(B139=1,"",", "),C139," ",E139," ",G139,IF(H139="",""," DEFAULT "),H139, " COMMENT '",I139,"'")</f>
        <v>, BOARD_CODE VARCHAR(10) NOT NULL COMMENT '게시판구분코드(01:공지사항,02:자유게시판,03:질문게시판,04:지역게시판,05:놀이)'</v>
      </c>
      <c r="K139" t="str">
        <f t="shared" si="18"/>
        <v>, BOARD_CODE VARCHAR(10) NOT NULL COMMENT '게시판구분코드(01:공지사항,02:자유게시판,03:질문게시판,04:지역게시판,05:놀이)'</v>
      </c>
    </row>
    <row r="140" spans="2:11" x14ac:dyDescent="0.4">
      <c r="B140" s="4">
        <v>4</v>
      </c>
      <c r="C140" s="1" t="s">
        <v>519</v>
      </c>
      <c r="D140" s="1" t="s">
        <v>155</v>
      </c>
      <c r="E140" s="4" t="s">
        <v>52</v>
      </c>
      <c r="F140" s="4"/>
      <c r="G140" s="1" t="s">
        <v>43</v>
      </c>
      <c r="H140" s="1" t="s">
        <v>91</v>
      </c>
      <c r="I140" s="1" t="s">
        <v>155</v>
      </c>
      <c r="J140" t="str">
        <f t="shared" ref="J140:J148" si="19">_xlfn.CONCAT(IF(B140=1,"",", "),C140," ",E140," ",G140,IF(H140="",""," DEFAULT "),H140, " COMMENT '",I140,"'")</f>
        <v>, ATC_FILE_NM VARCHAR(300) NULL COMMENT '파일명'</v>
      </c>
      <c r="K140" t="str">
        <f t="shared" si="18"/>
        <v>, ATC_FILE_NM VARCHAR(300) NULL COMMENT '파일명'</v>
      </c>
    </row>
    <row r="141" spans="2:11" x14ac:dyDescent="0.4">
      <c r="B141" s="4">
        <v>5</v>
      </c>
      <c r="C141" s="1" t="s">
        <v>520</v>
      </c>
      <c r="D141" s="1" t="s">
        <v>160</v>
      </c>
      <c r="E141" s="4" t="s">
        <v>150</v>
      </c>
      <c r="F141" s="4"/>
      <c r="G141" s="1" t="s">
        <v>43</v>
      </c>
      <c r="H141" s="1" t="s">
        <v>91</v>
      </c>
      <c r="I141" s="1" t="s">
        <v>160</v>
      </c>
      <c r="J141" t="str">
        <f t="shared" si="19"/>
        <v>, SAVE_ATC_FILE_NM VARCHAR(320) NULL COMMENT '파일저장명'</v>
      </c>
      <c r="K141" t="str">
        <f t="shared" si="18"/>
        <v>, SAVE_ATC_FILE_NM VARCHAR(320) NULL COMMENT '파일저장명'</v>
      </c>
    </row>
    <row r="142" spans="2:11" x14ac:dyDescent="0.4">
      <c r="B142" s="4">
        <v>6</v>
      </c>
      <c r="C142" s="1" t="s">
        <v>518</v>
      </c>
      <c r="D142" s="1" t="s">
        <v>161</v>
      </c>
      <c r="E142" s="4" t="s">
        <v>151</v>
      </c>
      <c r="F142" s="4"/>
      <c r="G142" s="1" t="s">
        <v>43</v>
      </c>
      <c r="H142" s="1" t="s">
        <v>91</v>
      </c>
      <c r="I142" s="1" t="s">
        <v>161</v>
      </c>
      <c r="J142" t="str">
        <f t="shared" si="19"/>
        <v>, ATC_FILE_PATH VARCHAR(600) NULL COMMENT '파일경로'</v>
      </c>
      <c r="K142" t="str">
        <f t="shared" si="18"/>
        <v>, ATC_FILE_PATH VARCHAR(600) NULL COMMENT '파일경로'</v>
      </c>
    </row>
    <row r="143" spans="2:11" x14ac:dyDescent="0.4">
      <c r="B143" s="4">
        <v>7</v>
      </c>
      <c r="C143" s="1" t="s">
        <v>153</v>
      </c>
      <c r="D143" s="1" t="s">
        <v>162</v>
      </c>
      <c r="E143" s="4" t="s">
        <v>152</v>
      </c>
      <c r="F143" s="4"/>
      <c r="G143" s="1" t="s">
        <v>43</v>
      </c>
      <c r="H143" s="1" t="s">
        <v>91</v>
      </c>
      <c r="I143" s="1" t="s">
        <v>162</v>
      </c>
      <c r="J143" t="str">
        <f t="shared" si="19"/>
        <v>, ATC_FILE_CAPA_VAL BIGINT NULL COMMENT '파일용량'</v>
      </c>
      <c r="K143" t="str">
        <f t="shared" si="18"/>
        <v>, ATC_FILE_CAPA_VAL BIGINT NULL COMMENT '파일용량'</v>
      </c>
    </row>
    <row r="144" spans="2:11" x14ac:dyDescent="0.4">
      <c r="B144" s="4">
        <v>8</v>
      </c>
      <c r="C144" s="1" t="s">
        <v>154</v>
      </c>
      <c r="D144" s="1" t="s">
        <v>163</v>
      </c>
      <c r="E144" s="4" t="s">
        <v>24</v>
      </c>
      <c r="F144" s="4"/>
      <c r="G144" s="1" t="s">
        <v>43</v>
      </c>
      <c r="H144" s="1" t="s">
        <v>91</v>
      </c>
      <c r="I144" s="1" t="s">
        <v>163</v>
      </c>
      <c r="J144" t="str">
        <f t="shared" si="19"/>
        <v>, ATC_FILE_EXTS VARCHAR(10) NULL COMMENT '파일확장자'</v>
      </c>
      <c r="K144" t="str">
        <f t="shared" si="18"/>
        <v>, ATC_FILE_EXTS VARCHAR(10) NULL COMMENT '파일확장자'</v>
      </c>
    </row>
    <row r="145" spans="2:11" x14ac:dyDescent="0.4">
      <c r="B145" s="4">
        <v>9</v>
      </c>
      <c r="C145" s="1" t="s">
        <v>64</v>
      </c>
      <c r="D145" s="1" t="s">
        <v>189</v>
      </c>
      <c r="E145" s="4" t="s">
        <v>48</v>
      </c>
      <c r="F145" s="4"/>
      <c r="G145" s="1" t="s">
        <v>41</v>
      </c>
      <c r="H145" s="1" t="s">
        <v>91</v>
      </c>
      <c r="I145" s="1" t="s">
        <v>189</v>
      </c>
      <c r="J145" t="str">
        <f t="shared" si="19"/>
        <v>, FST_REG_ID VARCHAR(20) NOT NULL COMMENT '최초등록자아이디'</v>
      </c>
      <c r="K145" t="str">
        <f t="shared" si="18"/>
        <v>, FST_REG_ID VARCHAR(20) NOT NULL COMMENT '최초등록자아이디'</v>
      </c>
    </row>
    <row r="146" spans="2:11" x14ac:dyDescent="0.4">
      <c r="B146" s="4">
        <v>10</v>
      </c>
      <c r="C146" s="1" t="s">
        <v>65</v>
      </c>
      <c r="D146" s="1" t="s">
        <v>87</v>
      </c>
      <c r="E146" s="4" t="s">
        <v>57</v>
      </c>
      <c r="F146" s="4"/>
      <c r="G146" s="1" t="s">
        <v>41</v>
      </c>
      <c r="H146" s="1" t="s">
        <v>93</v>
      </c>
      <c r="I146" s="1" t="s">
        <v>87</v>
      </c>
      <c r="J146" t="str">
        <f t="shared" si="19"/>
        <v>, FST_REG_DTTI TIMESTAMP NOT NULL DEFAULT NOW() COMMENT '최초등록일시'</v>
      </c>
      <c r="K146" t="str">
        <f t="shared" si="18"/>
        <v>, FST_REG_DTTI TIMESTAMP NOT NULL DEFAULT NOW() COMMENT '최초등록일시'</v>
      </c>
    </row>
    <row r="147" spans="2:11" x14ac:dyDescent="0.4">
      <c r="B147" s="4">
        <v>11</v>
      </c>
      <c r="C147" s="1" t="s">
        <v>66</v>
      </c>
      <c r="D147" s="1" t="s">
        <v>190</v>
      </c>
      <c r="E147" s="4" t="s">
        <v>48</v>
      </c>
      <c r="F147" s="4"/>
      <c r="G147" s="1" t="s">
        <v>41</v>
      </c>
      <c r="H147" s="1" t="s">
        <v>91</v>
      </c>
      <c r="I147" s="1" t="s">
        <v>190</v>
      </c>
      <c r="J147" t="str">
        <f t="shared" si="19"/>
        <v>, LT_UPD_ID VARCHAR(20) NOT NULL COMMENT '최종수정자아이디'</v>
      </c>
      <c r="K147" t="str">
        <f t="shared" si="18"/>
        <v>, LT_UPD_ID VARCHAR(20) NOT NULL COMMENT '최종수정자아이디'</v>
      </c>
    </row>
    <row r="148" spans="2:11" x14ac:dyDescent="0.4">
      <c r="B148" s="4">
        <v>12</v>
      </c>
      <c r="C148" s="1" t="s">
        <v>67</v>
      </c>
      <c r="D148" s="1" t="s">
        <v>88</v>
      </c>
      <c r="E148" s="4" t="s">
        <v>57</v>
      </c>
      <c r="F148" s="4"/>
      <c r="G148" s="1" t="s">
        <v>41</v>
      </c>
      <c r="H148" s="1" t="s">
        <v>93</v>
      </c>
      <c r="I148" s="1" t="s">
        <v>88</v>
      </c>
      <c r="J148" t="str">
        <f t="shared" si="19"/>
        <v>, LT_UPD_DTTI TIMESTAMP NOT NULL DEFAULT NOW() COMMENT '최종수정일시'</v>
      </c>
      <c r="K148" t="str">
        <f t="shared" si="18"/>
        <v>, LT_UPD_DTTI TIMESTAMP NOT NULL DEFAULT NOW() COMMENT '최종수정일시'</v>
      </c>
    </row>
    <row r="149" spans="2:11" x14ac:dyDescent="0.4">
      <c r="J149" t="str">
        <f>_xlfn.CONCAT(") COMMENT '",E134,"';")</f>
        <v>) COMMENT '첨부파일';</v>
      </c>
      <c r="K149" t="str">
        <f>_xlfn.CONCAT(");")</f>
        <v>);</v>
      </c>
    </row>
    <row r="150" spans="2:11" x14ac:dyDescent="0.4">
      <c r="B150" s="6" t="s">
        <v>32</v>
      </c>
      <c r="C150" s="26" t="s">
        <v>45</v>
      </c>
      <c r="D150" s="26"/>
      <c r="E150" s="26"/>
      <c r="F150" s="26" t="s">
        <v>46</v>
      </c>
      <c r="G150" s="26"/>
      <c r="H150" s="26"/>
      <c r="I150" s="26"/>
      <c r="J150" t="str">
        <f>_xlfn.CONCAT("ALTER TABLE ",C134," ADD CONSTRAINT ",C151," PRIMARY KEY (")</f>
        <v>ALTER TABLE TB_ATCFILE ADD CONSTRAINT PK_TB_ATCFILE PRIMARY KEY (</v>
      </c>
      <c r="K150" t="str">
        <f>_xlfn.CONCAT("ALTER TABLE ",C134," ADD CONSTRAINT ",C151," PRIMARY KEY (")</f>
        <v>ALTER TABLE TB_ATCFILE ADD CONSTRAINT PK_TB_ATCFILE PRIMARY KEY (</v>
      </c>
    </row>
    <row r="151" spans="2:11" x14ac:dyDescent="0.4">
      <c r="B151" s="4">
        <v>1</v>
      </c>
      <c r="C151" s="21" t="str">
        <f>_xlfn.CONCAT("PK_",C134)</f>
        <v>PK_TB_ATCFILE</v>
      </c>
      <c r="D151" s="21"/>
      <c r="E151" s="21"/>
      <c r="F151" s="21" t="str">
        <f>C137</f>
        <v>BOARD_SEQ</v>
      </c>
      <c r="G151" s="21"/>
      <c r="H151" s="21"/>
      <c r="I151" s="21"/>
      <c r="J151" t="str">
        <f>_xlfn.CONCAT(IF(B151=1,"",", "),F151)</f>
        <v>BOARD_SEQ</v>
      </c>
      <c r="K151" t="str">
        <f>_xlfn.CONCAT(IF(B151=1,"",", "),F151)</f>
        <v>BOARD_SEQ</v>
      </c>
    </row>
    <row r="152" spans="2:11" x14ac:dyDescent="0.4">
      <c r="B152" s="4">
        <v>2</v>
      </c>
      <c r="C152" s="21" t="str">
        <f>_xlfn.CONCAT("PK_",C134)</f>
        <v>PK_TB_ATCFILE</v>
      </c>
      <c r="D152" s="21"/>
      <c r="E152" s="21"/>
      <c r="F152" s="21" t="str">
        <f>C138</f>
        <v>ATCFILE_NUM</v>
      </c>
      <c r="G152" s="21"/>
      <c r="H152" s="21"/>
      <c r="I152" s="21"/>
      <c r="J152" t="str">
        <f>_xlfn.CONCAT(IF(B152=1,"",", "),F152)</f>
        <v>, ATCFILE_NUM</v>
      </c>
      <c r="K152" t="str">
        <f>_xlfn.CONCAT(IF(B152=1,"",", "),F152)</f>
        <v>, ATCFILE_NUM</v>
      </c>
    </row>
    <row r="153" spans="2:11" x14ac:dyDescent="0.4">
      <c r="J153" t="str">
        <f>_xlfn.CONCAT(");")</f>
        <v>);</v>
      </c>
      <c r="K153" t="str">
        <f>_xlfn.CONCAT(");")</f>
        <v>);</v>
      </c>
    </row>
    <row r="154" spans="2:11" x14ac:dyDescent="0.4">
      <c r="B154" s="22" t="s">
        <v>28</v>
      </c>
      <c r="C154" s="23"/>
      <c r="D154" s="23"/>
      <c r="E154" s="23"/>
      <c r="F154" s="23"/>
      <c r="G154" s="23"/>
      <c r="H154" s="23"/>
      <c r="I154" s="24"/>
    </row>
    <row r="155" spans="2:11" x14ac:dyDescent="0.4">
      <c r="B155" s="6" t="s">
        <v>3</v>
      </c>
      <c r="C155" s="4" t="s">
        <v>164</v>
      </c>
      <c r="D155" s="6" t="s">
        <v>1</v>
      </c>
      <c r="E155" s="4" t="s">
        <v>165</v>
      </c>
      <c r="F155" s="6" t="s">
        <v>29</v>
      </c>
      <c r="G155" s="4" t="s">
        <v>39</v>
      </c>
      <c r="H155" s="6" t="s">
        <v>30</v>
      </c>
      <c r="I155" s="7">
        <v>44942</v>
      </c>
      <c r="J155" t="str">
        <f>_xlfn.CONCAT("DROP TABLE IF EXISTS ",C155,";")</f>
        <v>DROP TABLE IF EXISTS TB_SEQUENCE;</v>
      </c>
      <c r="K155" t="str">
        <f>_xlfn.CONCAT("DROP TABLE IF EXISTS ",C155,";")</f>
        <v>DROP TABLE IF EXISTS TB_SEQUENCE;</v>
      </c>
    </row>
    <row r="156" spans="2:11" x14ac:dyDescent="0.4">
      <c r="B156" s="6" t="s">
        <v>31</v>
      </c>
      <c r="C156" s="25" t="s">
        <v>166</v>
      </c>
      <c r="D156" s="25"/>
      <c r="E156" s="25"/>
      <c r="F156" s="25"/>
      <c r="G156" s="25"/>
      <c r="H156" s="25"/>
      <c r="I156" s="25"/>
      <c r="J156" t="str">
        <f>_xlfn.CONCAT("CREATE TABLE ",C155)</f>
        <v>CREATE TABLE TB_SEQUENCE</v>
      </c>
      <c r="K156" t="str">
        <f>_xlfn.CONCAT("CREATE TABLE ",C155)</f>
        <v>CREATE TABLE TB_SEQUENCE</v>
      </c>
    </row>
    <row r="157" spans="2:11" x14ac:dyDescent="0.4">
      <c r="B157" s="6" t="s">
        <v>32</v>
      </c>
      <c r="C157" s="6" t="s">
        <v>1</v>
      </c>
      <c r="D157" s="6" t="s">
        <v>3</v>
      </c>
      <c r="E157" s="6" t="s">
        <v>33</v>
      </c>
      <c r="F157" s="6" t="s">
        <v>34</v>
      </c>
      <c r="G157" s="6" t="s">
        <v>35</v>
      </c>
      <c r="H157" s="6" t="s">
        <v>22</v>
      </c>
      <c r="I157" s="6" t="s">
        <v>36</v>
      </c>
      <c r="J157" t="str">
        <f>_xlfn.CONCAT("(")</f>
        <v>(</v>
      </c>
      <c r="K157" t="str">
        <f>_xlfn.CONCAT("(")</f>
        <v>(</v>
      </c>
    </row>
    <row r="158" spans="2:11" x14ac:dyDescent="0.4">
      <c r="B158" s="4">
        <v>1</v>
      </c>
      <c r="C158" s="1" t="s">
        <v>167</v>
      </c>
      <c r="D158" s="1" t="s">
        <v>168</v>
      </c>
      <c r="E158" s="4" t="s">
        <v>25</v>
      </c>
      <c r="F158" s="4">
        <v>1</v>
      </c>
      <c r="G158" s="1" t="s">
        <v>41</v>
      </c>
      <c r="H158" s="1" t="s">
        <v>91</v>
      </c>
      <c r="I158" s="1" t="s">
        <v>168</v>
      </c>
      <c r="J158" t="str">
        <f>_xlfn.CONCAT(IF(B158=1,"",", "),C158," ",E158," ",G158,IF(H158="",""," DEFAULT "),H158, " COMMENT '",I158,"'")</f>
        <v>SEQ_NM VARCHAR(30) NOT NULL COMMENT '시퀀스명'</v>
      </c>
      <c r="K158" t="str">
        <f>_xlfn.CONCAT(IF(B158=1,"",", "),C158," ",E158," ",G158,IF(H158="",""," DEFAULT "),H158, " COMMENT '",I158,"'")</f>
        <v>SEQ_NM VARCHAR(30) NOT NULL COMMENT '시퀀스명'</v>
      </c>
    </row>
    <row r="159" spans="2:11" x14ac:dyDescent="0.4">
      <c r="B159" s="4">
        <v>2</v>
      </c>
      <c r="C159" s="1" t="s">
        <v>169</v>
      </c>
      <c r="D159" s="1" t="s">
        <v>170</v>
      </c>
      <c r="E159" s="4" t="s">
        <v>152</v>
      </c>
      <c r="F159" s="4"/>
      <c r="G159" s="1" t="s">
        <v>43</v>
      </c>
      <c r="H159" s="1" t="s">
        <v>91</v>
      </c>
      <c r="I159" s="1" t="s">
        <v>170</v>
      </c>
      <c r="J159" t="str">
        <f>_xlfn.CONCAT(IF(B159=1,"",", "),C159," ",E159," ",G159,IF(H159="",""," DEFAULT "),H159, " COMMENT '",I159,"'")</f>
        <v>, CURRVAL BIGINT NULL COMMENT '현재값'</v>
      </c>
      <c r="K159" t="str">
        <f>_xlfn.CONCAT(IF(B159=1,"",", "),C159," ",E159," ",G159,IF(H159="",""," DEFAULT "),H159, " COMMENT '",I159,"'")</f>
        <v>, CURRVAL BIGINT NULL COMMENT '현재값'</v>
      </c>
    </row>
    <row r="160" spans="2:11" x14ac:dyDescent="0.4">
      <c r="J160" t="str">
        <f>_xlfn.CONCAT(") COMMENT '",E155,"';")</f>
        <v>) COMMENT '시퀀스';</v>
      </c>
      <c r="K160" t="str">
        <f>_xlfn.CONCAT(");")</f>
        <v>);</v>
      </c>
    </row>
    <row r="161" spans="2:11" x14ac:dyDescent="0.4">
      <c r="B161" s="6" t="s">
        <v>32</v>
      </c>
      <c r="C161" s="26" t="s">
        <v>45</v>
      </c>
      <c r="D161" s="26"/>
      <c r="E161" s="26"/>
      <c r="F161" s="26" t="s">
        <v>46</v>
      </c>
      <c r="G161" s="26"/>
      <c r="H161" s="26"/>
      <c r="I161" s="26"/>
      <c r="J161" t="str">
        <f>_xlfn.CONCAT("ALTER TABLE ",C155," ADD CONSTRAINT ",C162," PRIMARY KEY (")</f>
        <v>ALTER TABLE TB_SEQUENCE ADD CONSTRAINT PK_TB_SEQUENCE PRIMARY KEY (</v>
      </c>
      <c r="K161" t="str">
        <f>_xlfn.CONCAT("ALTER TABLE ",C155," ADD CONSTRAINT ",C162," PRIMARY KEY (")</f>
        <v>ALTER TABLE TB_SEQUENCE ADD CONSTRAINT PK_TB_SEQUENCE PRIMARY KEY (</v>
      </c>
    </row>
    <row r="162" spans="2:11" x14ac:dyDescent="0.4">
      <c r="B162" s="4">
        <v>1</v>
      </c>
      <c r="C162" s="21" t="str">
        <f>_xlfn.CONCAT("PK_",C155)</f>
        <v>PK_TB_SEQUENCE</v>
      </c>
      <c r="D162" s="21"/>
      <c r="E162" s="21"/>
      <c r="F162" s="21" t="str">
        <f>C158</f>
        <v>SEQ_NM</v>
      </c>
      <c r="G162" s="21"/>
      <c r="H162" s="21"/>
      <c r="I162" s="21"/>
      <c r="J162" t="str">
        <f>_xlfn.CONCAT(IF(B162=1,"",", "),F162)</f>
        <v>SEQ_NM</v>
      </c>
      <c r="K162" t="str">
        <f>_xlfn.CONCAT(IF(B162=1,"",", "),F162)</f>
        <v>SEQ_NM</v>
      </c>
    </row>
    <row r="163" spans="2:11" x14ac:dyDescent="0.4">
      <c r="J163" t="str">
        <f>_xlfn.CONCAT(");")</f>
        <v>);</v>
      </c>
      <c r="K163" t="str">
        <f>_xlfn.CONCAT(");")</f>
        <v>);</v>
      </c>
    </row>
    <row r="164" spans="2:11" x14ac:dyDescent="0.4">
      <c r="B164" s="22" t="s">
        <v>28</v>
      </c>
      <c r="C164" s="23"/>
      <c r="D164" s="23"/>
      <c r="E164" s="23"/>
      <c r="F164" s="23"/>
      <c r="G164" s="23"/>
      <c r="H164" s="23"/>
      <c r="I164" s="24"/>
    </row>
    <row r="165" spans="2:11" x14ac:dyDescent="0.4">
      <c r="B165" s="6" t="s">
        <v>3</v>
      </c>
      <c r="C165" s="4" t="s">
        <v>171</v>
      </c>
      <c r="D165" s="6" t="s">
        <v>1</v>
      </c>
      <c r="E165" s="4" t="s">
        <v>172</v>
      </c>
      <c r="F165" s="6" t="s">
        <v>29</v>
      </c>
      <c r="G165" s="4" t="s">
        <v>39</v>
      </c>
      <c r="H165" s="6" t="s">
        <v>30</v>
      </c>
      <c r="I165" s="7">
        <v>44942</v>
      </c>
      <c r="J165" t="str">
        <f>_xlfn.CONCAT("DROP TABLE IF EXISTS ",C165,";")</f>
        <v>DROP TABLE IF EXISTS TB_POLI;</v>
      </c>
      <c r="K165" t="str">
        <f>_xlfn.CONCAT("DROP TABLE IF EXISTS ",C165,";")</f>
        <v>DROP TABLE IF EXISTS TB_POLI;</v>
      </c>
    </row>
    <row r="166" spans="2:11" x14ac:dyDescent="0.4">
      <c r="B166" s="6" t="s">
        <v>31</v>
      </c>
      <c r="C166" s="25" t="s">
        <v>173</v>
      </c>
      <c r="D166" s="25"/>
      <c r="E166" s="25"/>
      <c r="F166" s="25"/>
      <c r="G166" s="25"/>
      <c r="H166" s="25"/>
      <c r="I166" s="25"/>
      <c r="J166" t="str">
        <f>_xlfn.CONCAT("CREATE TABLE ",C165)</f>
        <v>CREATE TABLE TB_POLI</v>
      </c>
      <c r="K166" t="str">
        <f>_xlfn.CONCAT("CREATE TABLE ",C165)</f>
        <v>CREATE TABLE TB_POLI</v>
      </c>
    </row>
    <row r="167" spans="2:11" x14ac:dyDescent="0.4">
      <c r="B167" s="6" t="s">
        <v>32</v>
      </c>
      <c r="C167" s="6" t="s">
        <v>1</v>
      </c>
      <c r="D167" s="6" t="s">
        <v>3</v>
      </c>
      <c r="E167" s="6" t="s">
        <v>33</v>
      </c>
      <c r="F167" s="6" t="s">
        <v>34</v>
      </c>
      <c r="G167" s="6" t="s">
        <v>35</v>
      </c>
      <c r="H167" s="6" t="s">
        <v>22</v>
      </c>
      <c r="I167" s="6" t="s">
        <v>36</v>
      </c>
      <c r="J167" t="str">
        <f>_xlfn.CONCAT("(")</f>
        <v>(</v>
      </c>
      <c r="K167" t="str">
        <f>_xlfn.CONCAT("(")</f>
        <v>(</v>
      </c>
    </row>
    <row r="168" spans="2:11" x14ac:dyDescent="0.4">
      <c r="B168" s="4">
        <v>1</v>
      </c>
      <c r="C168" s="1" t="s">
        <v>178</v>
      </c>
      <c r="D168" s="1" t="s">
        <v>179</v>
      </c>
      <c r="E168" s="4" t="s">
        <v>104</v>
      </c>
      <c r="F168" s="4">
        <v>1</v>
      </c>
      <c r="G168" s="1" t="s">
        <v>41</v>
      </c>
      <c r="H168" s="1" t="s">
        <v>91</v>
      </c>
      <c r="I168" s="1" t="s">
        <v>179</v>
      </c>
      <c r="J168" t="str">
        <f>_xlfn.CONCAT(IF(B168=1,"",", "),C168," ",E168," ",G168,IF(H168="",""," DEFAULT "),H168, " COMMENT '",I168,"'")</f>
        <v>POLI_SEQ VARCHAR(10) NOT NULL COMMENT '정책일련번호'</v>
      </c>
      <c r="K168" t="str">
        <f>_xlfn.CONCAT(IF(B168=1,"",", "),C168," ",E168," ",G168,IF(H168="",""," DEFAULT "),H168, " COMMENT '",I168,"'")</f>
        <v>POLI_SEQ VARCHAR(10) NOT NULL COMMENT '정책일련번호'</v>
      </c>
    </row>
    <row r="169" spans="2:11" x14ac:dyDescent="0.4">
      <c r="B169" s="4">
        <v>2</v>
      </c>
      <c r="C169" s="1" t="s">
        <v>180</v>
      </c>
      <c r="D169" s="1" t="s">
        <v>181</v>
      </c>
      <c r="E169" s="4" t="s">
        <v>24</v>
      </c>
      <c r="F169" s="4"/>
      <c r="G169" s="1" t="s">
        <v>43</v>
      </c>
      <c r="H169" s="1"/>
      <c r="I169" s="1" t="s">
        <v>182</v>
      </c>
      <c r="J169" t="str">
        <f>_xlfn.CONCAT(IF(B169=1,"",", "),C169," ",E169," ",G169,IF(H169="",""," DEFAULT "),H169, " COMMENT '",I169,"'")</f>
        <v>, POLI_CODE VARCHAR(10) NULL COMMENT '정책분류코드(01:사용자)'</v>
      </c>
      <c r="K169" t="str">
        <f t="shared" ref="K169:K176" si="20">_xlfn.CONCAT(IF(B169=1,"",", "),C169," ",E169," ",G169,IF(H169="",""," DEFAULT "),H169, " COMMENT '",I169,"'")</f>
        <v>, POLI_CODE VARCHAR(10) NULL COMMENT '정책분류코드(01:사용자)'</v>
      </c>
    </row>
    <row r="170" spans="2:11" x14ac:dyDescent="0.4">
      <c r="B170" s="4">
        <v>3</v>
      </c>
      <c r="C170" s="1" t="s">
        <v>175</v>
      </c>
      <c r="D170" s="1" t="s">
        <v>176</v>
      </c>
      <c r="E170" s="4" t="s">
        <v>99</v>
      </c>
      <c r="G170" s="1" t="s">
        <v>43</v>
      </c>
      <c r="H170" s="1" t="s">
        <v>91</v>
      </c>
      <c r="I170" s="1" t="s">
        <v>176</v>
      </c>
      <c r="J170" t="str">
        <f>_xlfn.CONCAT(IF(B170=1,"",", "),C170," ",E170," ",G170,IF(H170="",""," DEFAULT "),H170, " COMMENT '",I170,"'")</f>
        <v>, POLI_NM VARCHAR(150) NULL COMMENT '정책명'</v>
      </c>
      <c r="K170" t="str">
        <f t="shared" si="20"/>
        <v>, POLI_NM VARCHAR(150) NULL COMMENT '정책명'</v>
      </c>
    </row>
    <row r="171" spans="2:11" x14ac:dyDescent="0.4">
      <c r="B171" s="4">
        <v>4</v>
      </c>
      <c r="C171" s="1" t="s">
        <v>268</v>
      </c>
      <c r="D171" s="1" t="s">
        <v>254</v>
      </c>
      <c r="E171" s="4" t="s">
        <v>174</v>
      </c>
      <c r="F171" s="4"/>
      <c r="G171" s="1" t="s">
        <v>43</v>
      </c>
      <c r="H171" s="1" t="s">
        <v>91</v>
      </c>
      <c r="I171" s="1" t="s">
        <v>177</v>
      </c>
      <c r="J171" t="str">
        <f t="shared" ref="J171:J176" si="21">_xlfn.CONCAT(IF(B171=1,"",", "),C171," ",E171," ",G171,IF(H171="",""," DEFAULT "),H171, " COMMENT '",I171,"'")</f>
        <v>, POLI_VAL VARCHAR(3000) NULL COMMENT '정책값'</v>
      </c>
      <c r="K171" t="str">
        <f t="shared" si="20"/>
        <v>, POLI_VAL VARCHAR(3000) NULL COMMENT '정책값'</v>
      </c>
    </row>
    <row r="172" spans="2:11" x14ac:dyDescent="0.4">
      <c r="B172" s="4">
        <v>5</v>
      </c>
      <c r="C172" s="1" t="s">
        <v>375</v>
      </c>
      <c r="D172" s="1" t="s">
        <v>269</v>
      </c>
      <c r="E172" s="4" t="s">
        <v>265</v>
      </c>
      <c r="F172" s="4"/>
      <c r="G172" s="1" t="s">
        <v>43</v>
      </c>
      <c r="H172" s="1" t="s">
        <v>91</v>
      </c>
      <c r="I172" s="1" t="s">
        <v>269</v>
      </c>
      <c r="J172" t="str">
        <f t="shared" si="21"/>
        <v>, RMRK VARCHAR(3000) NULL COMMENT '정책비고'</v>
      </c>
      <c r="K172" t="str">
        <f t="shared" si="20"/>
        <v>, RMRK VARCHAR(3000) NULL COMMENT '정책비고'</v>
      </c>
    </row>
    <row r="173" spans="2:11" x14ac:dyDescent="0.4">
      <c r="B173" s="4">
        <v>9</v>
      </c>
      <c r="C173" s="1" t="s">
        <v>64</v>
      </c>
      <c r="D173" s="1" t="s">
        <v>189</v>
      </c>
      <c r="E173" s="4" t="s">
        <v>48</v>
      </c>
      <c r="F173" s="4"/>
      <c r="G173" s="1" t="s">
        <v>41</v>
      </c>
      <c r="H173" s="1" t="s">
        <v>91</v>
      </c>
      <c r="I173" s="1" t="s">
        <v>189</v>
      </c>
      <c r="J173" t="str">
        <f t="shared" si="21"/>
        <v>, FST_REG_ID VARCHAR(20) NOT NULL COMMENT '최초등록자아이디'</v>
      </c>
      <c r="K173" t="str">
        <f t="shared" si="20"/>
        <v>, FST_REG_ID VARCHAR(20) NOT NULL COMMENT '최초등록자아이디'</v>
      </c>
    </row>
    <row r="174" spans="2:11" x14ac:dyDescent="0.4">
      <c r="B174" s="4">
        <v>10</v>
      </c>
      <c r="C174" s="1" t="s">
        <v>65</v>
      </c>
      <c r="D174" s="1" t="s">
        <v>87</v>
      </c>
      <c r="E174" s="4" t="s">
        <v>57</v>
      </c>
      <c r="F174" s="4"/>
      <c r="G174" s="1" t="s">
        <v>41</v>
      </c>
      <c r="H174" s="1" t="s">
        <v>93</v>
      </c>
      <c r="I174" s="1" t="s">
        <v>87</v>
      </c>
      <c r="J174" t="str">
        <f t="shared" si="21"/>
        <v>, FST_REG_DTTI TIMESTAMP NOT NULL DEFAULT NOW() COMMENT '최초등록일시'</v>
      </c>
      <c r="K174" t="str">
        <f t="shared" si="20"/>
        <v>, FST_REG_DTTI TIMESTAMP NOT NULL DEFAULT NOW() COMMENT '최초등록일시'</v>
      </c>
    </row>
    <row r="175" spans="2:11" x14ac:dyDescent="0.4">
      <c r="B175" s="4">
        <v>11</v>
      </c>
      <c r="C175" s="1" t="s">
        <v>66</v>
      </c>
      <c r="D175" s="1" t="s">
        <v>190</v>
      </c>
      <c r="E175" s="4" t="s">
        <v>48</v>
      </c>
      <c r="F175" s="4"/>
      <c r="G175" s="1" t="s">
        <v>41</v>
      </c>
      <c r="H175" s="1" t="s">
        <v>91</v>
      </c>
      <c r="I175" s="1" t="s">
        <v>190</v>
      </c>
      <c r="J175" t="str">
        <f t="shared" si="21"/>
        <v>, LT_UPD_ID VARCHAR(20) NOT NULL COMMENT '최종수정자아이디'</v>
      </c>
      <c r="K175" t="str">
        <f t="shared" si="20"/>
        <v>, LT_UPD_ID VARCHAR(20) NOT NULL COMMENT '최종수정자아이디'</v>
      </c>
    </row>
    <row r="176" spans="2:11" x14ac:dyDescent="0.4">
      <c r="B176" s="4">
        <v>12</v>
      </c>
      <c r="C176" s="1" t="s">
        <v>67</v>
      </c>
      <c r="D176" s="1" t="s">
        <v>88</v>
      </c>
      <c r="E176" s="4" t="s">
        <v>57</v>
      </c>
      <c r="F176" s="4"/>
      <c r="G176" s="1" t="s">
        <v>41</v>
      </c>
      <c r="H176" s="1" t="s">
        <v>93</v>
      </c>
      <c r="I176" s="1" t="s">
        <v>88</v>
      </c>
      <c r="J176" t="str">
        <f t="shared" si="21"/>
        <v>, LT_UPD_DTTI TIMESTAMP NOT NULL DEFAULT NOW() COMMENT '최종수정일시'</v>
      </c>
      <c r="K176" t="str">
        <f t="shared" si="20"/>
        <v>, LT_UPD_DTTI TIMESTAMP NOT NULL DEFAULT NOW() COMMENT '최종수정일시'</v>
      </c>
    </row>
    <row r="177" spans="2:11" x14ac:dyDescent="0.4">
      <c r="J177" t="str">
        <f>_xlfn.CONCAT(") COMMENT '",E165,"';")</f>
        <v>) COMMENT '정책';</v>
      </c>
      <c r="K177" t="str">
        <f>_xlfn.CONCAT(");")</f>
        <v>);</v>
      </c>
    </row>
    <row r="178" spans="2:11" x14ac:dyDescent="0.4">
      <c r="B178" s="6" t="s">
        <v>32</v>
      </c>
      <c r="C178" s="26" t="s">
        <v>45</v>
      </c>
      <c r="D178" s="26"/>
      <c r="E178" s="26"/>
      <c r="F178" s="26" t="s">
        <v>46</v>
      </c>
      <c r="G178" s="26"/>
      <c r="H178" s="26"/>
      <c r="I178" s="26"/>
      <c r="J178" t="str">
        <f>_xlfn.CONCAT("ALTER TABLE ",C165," ADD CONSTRAINT ",C179," PRIMARY KEY (")</f>
        <v>ALTER TABLE TB_POLI ADD CONSTRAINT PK_TB_POLI PRIMARY KEY (</v>
      </c>
      <c r="K178" t="str">
        <f>_xlfn.CONCAT("ALTER TABLE ",C165," ADD CONSTRAINT ",C179," PRIMARY KEY (")</f>
        <v>ALTER TABLE TB_POLI ADD CONSTRAINT PK_TB_POLI PRIMARY KEY (</v>
      </c>
    </row>
    <row r="179" spans="2:11" x14ac:dyDescent="0.4">
      <c r="B179" s="4">
        <v>1</v>
      </c>
      <c r="C179" s="21" t="str">
        <f>_xlfn.CONCAT("PK_",C165)</f>
        <v>PK_TB_POLI</v>
      </c>
      <c r="D179" s="21"/>
      <c r="E179" s="21"/>
      <c r="F179" s="21" t="str">
        <f>C168</f>
        <v>POLI_SEQ</v>
      </c>
      <c r="G179" s="21"/>
      <c r="H179" s="21"/>
      <c r="I179" s="21"/>
      <c r="J179" t="str">
        <f>_xlfn.CONCAT(IF(B179=1,"",", "),F179)</f>
        <v>POLI_SEQ</v>
      </c>
      <c r="K179" t="str">
        <f>_xlfn.CONCAT(IF(B179=1,"",", "),F179)</f>
        <v>POLI_SEQ</v>
      </c>
    </row>
    <row r="180" spans="2:11" x14ac:dyDescent="0.4">
      <c r="J180" t="str">
        <f>_xlfn.CONCAT(");")</f>
        <v>);</v>
      </c>
      <c r="K180" t="str">
        <f>_xlfn.CONCAT(");")</f>
        <v>);</v>
      </c>
    </row>
    <row r="181" spans="2:11" x14ac:dyDescent="0.4">
      <c r="B181" s="22" t="s">
        <v>28</v>
      </c>
      <c r="C181" s="23"/>
      <c r="D181" s="23"/>
      <c r="E181" s="23"/>
      <c r="F181" s="23"/>
      <c r="G181" s="23"/>
      <c r="H181" s="23"/>
      <c r="I181" s="24"/>
    </row>
    <row r="182" spans="2:11" x14ac:dyDescent="0.4">
      <c r="B182" s="6" t="s">
        <v>3</v>
      </c>
      <c r="C182" s="4" t="s">
        <v>248</v>
      </c>
      <c r="D182" s="6" t="s">
        <v>1</v>
      </c>
      <c r="E182" s="4" t="s">
        <v>249</v>
      </c>
      <c r="F182" s="6" t="s">
        <v>29</v>
      </c>
      <c r="G182" s="4" t="s">
        <v>39</v>
      </c>
      <c r="H182" s="6" t="s">
        <v>30</v>
      </c>
      <c r="I182" s="7">
        <v>44944</v>
      </c>
      <c r="J182" t="str">
        <f>_xlfn.CONCAT("DROP TABLE IF EXISTS ",C182,";")</f>
        <v>DROP TABLE IF EXISTS TB_MNU;</v>
      </c>
      <c r="K182" t="str">
        <f>_xlfn.CONCAT("DROP TABLE IF EXISTS ",C182,";")</f>
        <v>DROP TABLE IF EXISTS TB_MNU;</v>
      </c>
    </row>
    <row r="183" spans="2:11" x14ac:dyDescent="0.4">
      <c r="B183" s="6" t="s">
        <v>31</v>
      </c>
      <c r="C183" s="25" t="s">
        <v>250</v>
      </c>
      <c r="D183" s="25"/>
      <c r="E183" s="25"/>
      <c r="F183" s="25"/>
      <c r="G183" s="25"/>
      <c r="H183" s="25"/>
      <c r="I183" s="25"/>
      <c r="J183" t="str">
        <f>_xlfn.CONCAT("CREATE TABLE ",C182)</f>
        <v>CREATE TABLE TB_MNU</v>
      </c>
      <c r="K183" t="str">
        <f>_xlfn.CONCAT("CREATE TABLE ",C182)</f>
        <v>CREATE TABLE TB_MNU</v>
      </c>
    </row>
    <row r="184" spans="2:11" x14ac:dyDescent="0.4">
      <c r="B184" s="6" t="s">
        <v>32</v>
      </c>
      <c r="C184" s="6" t="s">
        <v>1</v>
      </c>
      <c r="D184" s="6" t="s">
        <v>3</v>
      </c>
      <c r="E184" s="6" t="s">
        <v>33</v>
      </c>
      <c r="F184" s="6" t="s">
        <v>34</v>
      </c>
      <c r="G184" s="6" t="s">
        <v>35</v>
      </c>
      <c r="H184" s="6" t="s">
        <v>22</v>
      </c>
      <c r="I184" s="6" t="s">
        <v>36</v>
      </c>
      <c r="J184" t="str">
        <f>_xlfn.CONCAT("(")</f>
        <v>(</v>
      </c>
      <c r="K184" t="str">
        <f>_xlfn.CONCAT("(")</f>
        <v>(</v>
      </c>
    </row>
    <row r="185" spans="2:11" x14ac:dyDescent="0.4">
      <c r="B185" s="4">
        <v>1</v>
      </c>
      <c r="C185" s="1" t="s">
        <v>290</v>
      </c>
      <c r="D185" s="1" t="s">
        <v>291</v>
      </c>
      <c r="E185" s="4" t="s">
        <v>104</v>
      </c>
      <c r="F185" s="4">
        <v>1</v>
      </c>
      <c r="G185" s="1" t="s">
        <v>41</v>
      </c>
      <c r="H185" s="1" t="s">
        <v>91</v>
      </c>
      <c r="I185" s="1" t="s">
        <v>291</v>
      </c>
      <c r="J185" t="str">
        <f>_xlfn.CONCAT(IF(B185=1,"",", "),C185," ",E185," ",G185,IF(H185="",""," DEFAULT "),H185, " COMMENT '",I185,"'")</f>
        <v>MNU_SEQ VARCHAR(10) NOT NULL COMMENT '메뉴일련번호'</v>
      </c>
      <c r="K185" t="str">
        <f>_xlfn.CONCAT(IF(B185=1,"",", "),C185," ",E185," ",G185,IF(H185="",""," DEFAULT "),H185, " COMMENT '",I185,"'")</f>
        <v>MNU_SEQ VARCHAR(10) NOT NULL COMMENT '메뉴일련번호'</v>
      </c>
    </row>
    <row r="186" spans="2:11" x14ac:dyDescent="0.4">
      <c r="B186" s="4">
        <v>2</v>
      </c>
      <c r="C186" s="1" t="s">
        <v>379</v>
      </c>
      <c r="D186" s="1" t="s">
        <v>251</v>
      </c>
      <c r="E186" s="4" t="s">
        <v>241</v>
      </c>
      <c r="F186" s="4"/>
      <c r="G186" s="1" t="s">
        <v>41</v>
      </c>
      <c r="H186" s="1" t="s">
        <v>91</v>
      </c>
      <c r="I186" s="1" t="s">
        <v>251</v>
      </c>
      <c r="J186" t="str">
        <f>_xlfn.CONCAT(IF(B186=1,"",", "),C186," ",E186," ",G186,IF(H186="",""," DEFAULT "),H186, " COMMENT '",I186,"'")</f>
        <v>, URL VARCHAR(100) NOT NULL COMMENT '메뉴경로'</v>
      </c>
      <c r="K186" t="str">
        <f>_xlfn.CONCAT(IF(B186=1,"",", "),C186," ",E186," ",G186,IF(H186="",""," DEFAULT "),H186, " COMMENT '",I186,"'")</f>
        <v>, URL VARCHAR(100) NOT NULL COMMENT '메뉴경로'</v>
      </c>
    </row>
    <row r="187" spans="2:11" x14ac:dyDescent="0.4">
      <c r="B187" s="4">
        <v>3</v>
      </c>
      <c r="C187" s="1" t="s">
        <v>252</v>
      </c>
      <c r="D187" s="1" t="s">
        <v>253</v>
      </c>
      <c r="E187" s="4" t="s">
        <v>99</v>
      </c>
      <c r="F187" s="4"/>
      <c r="G187" s="1" t="s">
        <v>43</v>
      </c>
      <c r="H187" s="1"/>
      <c r="I187" s="1" t="s">
        <v>253</v>
      </c>
      <c r="J187" t="str">
        <f>_xlfn.CONCAT(IF(B187=1,"",", "),C187," ",E187," ",G187,IF(H187="",""," DEFAULT "),H187, " COMMENT '",I187,"'")</f>
        <v>, MNU_NM VARCHAR(150) NULL COMMENT '메뉴명'</v>
      </c>
      <c r="K187" t="str">
        <f t="shared" ref="K187:K200" si="22">_xlfn.CONCAT(IF(B187=1,"",", "),C187," ",E187," ",G187,IF(H187="",""," DEFAULT "),H187, " COMMENT '",I187,"'")</f>
        <v>, MNU_NM VARCHAR(150) NULL COMMENT '메뉴명'</v>
      </c>
    </row>
    <row r="188" spans="2:11" x14ac:dyDescent="0.4">
      <c r="B188" s="4">
        <v>4</v>
      </c>
      <c r="C188" s="1" t="s">
        <v>380</v>
      </c>
      <c r="D188" s="1" t="s">
        <v>255</v>
      </c>
      <c r="E188" s="4" t="s">
        <v>241</v>
      </c>
      <c r="G188" s="1" t="s">
        <v>43</v>
      </c>
      <c r="H188" s="1" t="s">
        <v>91</v>
      </c>
      <c r="I188" s="1" t="s">
        <v>255</v>
      </c>
      <c r="J188" t="str">
        <f>_xlfn.CONCAT(IF(B188=1,"",", "),C188," ",E188," ",G188,IF(H188="",""," DEFAULT "),H188, " COMMENT '",I188,"'")</f>
        <v>, TOP_URL VARCHAR(100) NULL COMMENT '최상위메뉴경로'</v>
      </c>
      <c r="K188" t="str">
        <f t="shared" si="22"/>
        <v>, TOP_URL VARCHAR(100) NULL COMMENT '최상위메뉴경로'</v>
      </c>
    </row>
    <row r="189" spans="2:11" x14ac:dyDescent="0.4">
      <c r="B189" s="4">
        <v>5</v>
      </c>
      <c r="C189" s="1" t="s">
        <v>501</v>
      </c>
      <c r="D189" s="1" t="s">
        <v>256</v>
      </c>
      <c r="E189" s="4" t="s">
        <v>241</v>
      </c>
      <c r="F189" s="4"/>
      <c r="G189" s="1" t="s">
        <v>43</v>
      </c>
      <c r="H189" s="1" t="s">
        <v>91</v>
      </c>
      <c r="I189" s="1" t="s">
        <v>256</v>
      </c>
      <c r="J189" t="str">
        <f t="shared" ref="J189:J200" si="23">_xlfn.CONCAT(IF(B189=1,"",", "),C189," ",E189," ",G189,IF(H189="",""," DEFAULT "),H189, " COMMENT '",I189,"'")</f>
        <v>, UPPER_URL VARCHAR(100) NULL COMMENT '상위메뉴경로'</v>
      </c>
      <c r="K189" t="str">
        <f t="shared" si="22"/>
        <v>, UPPER_URL VARCHAR(100) NULL COMMENT '상위메뉴경로'</v>
      </c>
    </row>
    <row r="190" spans="2:11" x14ac:dyDescent="0.4">
      <c r="B190" s="4">
        <v>6</v>
      </c>
      <c r="C190" s="1" t="s">
        <v>382</v>
      </c>
      <c r="D190" s="1" t="s">
        <v>257</v>
      </c>
      <c r="E190" s="4" t="s">
        <v>23</v>
      </c>
      <c r="F190" s="4"/>
      <c r="G190" s="1" t="s">
        <v>43</v>
      </c>
      <c r="H190" s="1" t="s">
        <v>258</v>
      </c>
      <c r="I190" s="1" t="s">
        <v>257</v>
      </c>
      <c r="J190" t="str">
        <f t="shared" ref="J190" si="24">_xlfn.CONCAT(IF(B190=1,"",", "),C190," ",E190," ",G190,IF(H190="",""," DEFAULT "),H190, " COMMENT '",I190,"'")</f>
        <v>, OPEN_YN CHAR(1) NULL DEFAULT "Y" COMMENT '메뉴노출여부'</v>
      </c>
      <c r="K190" t="str">
        <f t="shared" ref="K190" si="25">_xlfn.CONCAT(IF(B190=1,"",", "),C190," ",E190," ",G190,IF(H190="",""," DEFAULT "),H190, " COMMENT '",I190,"'")</f>
        <v>, OPEN_YN CHAR(1) NULL DEFAULT "Y" COMMENT '메뉴노출여부'</v>
      </c>
    </row>
    <row r="191" spans="2:11" x14ac:dyDescent="0.4">
      <c r="B191" s="4">
        <v>7</v>
      </c>
      <c r="C191" s="1" t="s">
        <v>383</v>
      </c>
      <c r="D191" s="1" t="s">
        <v>453</v>
      </c>
      <c r="E191" s="4" t="s">
        <v>23</v>
      </c>
      <c r="F191" s="4"/>
      <c r="G191" s="1" t="s">
        <v>43</v>
      </c>
      <c r="H191" s="1" t="s">
        <v>258</v>
      </c>
      <c r="I191" s="1" t="s">
        <v>453</v>
      </c>
      <c r="J191" t="str">
        <f t="shared" ref="J191:J193" si="26">_xlfn.CONCAT(IF(B191=1,"",", "),C191," ",E191," ",G191,IF(H191="",""," DEFAULT "),H191, " COMMENT '",I191,"'")</f>
        <v>, AUTH_YN CHAR(1) NULL DEFAULT "Y" COMMENT '권한검사여부'</v>
      </c>
      <c r="K191" t="str">
        <f t="shared" ref="K191:K193" si="27">_xlfn.CONCAT(IF(B191=1,"",", "),C191," ",E191," ",G191,IF(H191="",""," DEFAULT "),H191, " COMMENT '",I191,"'")</f>
        <v>, AUTH_YN CHAR(1) NULL DEFAULT "Y" COMMENT '권한검사여부'</v>
      </c>
    </row>
    <row r="192" spans="2:11" x14ac:dyDescent="0.4">
      <c r="B192" s="4">
        <v>8</v>
      </c>
      <c r="C192" s="1" t="s">
        <v>399</v>
      </c>
      <c r="D192" s="1" t="s">
        <v>259</v>
      </c>
      <c r="E192" s="4" t="s">
        <v>267</v>
      </c>
      <c r="F192" s="4"/>
      <c r="G192" s="1" t="s">
        <v>43</v>
      </c>
      <c r="H192" s="1" t="s">
        <v>91</v>
      </c>
      <c r="I192" s="1" t="s">
        <v>259</v>
      </c>
      <c r="J192" t="str">
        <f t="shared" si="26"/>
        <v>, MNU_LV INT(1) NULL COMMENT '메뉴레벨'</v>
      </c>
      <c r="K192" t="str">
        <f t="shared" si="27"/>
        <v>, MNU_LV INT(1) NULL COMMENT '메뉴레벨'</v>
      </c>
    </row>
    <row r="193" spans="2:11" x14ac:dyDescent="0.4">
      <c r="B193" s="4">
        <v>9</v>
      </c>
      <c r="C193" s="1" t="s">
        <v>384</v>
      </c>
      <c r="D193" s="1" t="s">
        <v>260</v>
      </c>
      <c r="E193" s="4" t="s">
        <v>52</v>
      </c>
      <c r="F193" s="4"/>
      <c r="G193" s="1" t="s">
        <v>43</v>
      </c>
      <c r="H193" s="1" t="s">
        <v>91</v>
      </c>
      <c r="I193" s="1" t="s">
        <v>260</v>
      </c>
      <c r="J193" t="str">
        <f t="shared" si="26"/>
        <v>, INFO VARCHAR(300) NULL COMMENT '메뉴정보'</v>
      </c>
      <c r="K193" t="str">
        <f t="shared" si="27"/>
        <v>, INFO VARCHAR(300) NULL COMMENT '메뉴정보'</v>
      </c>
    </row>
    <row r="194" spans="2:11" x14ac:dyDescent="0.4">
      <c r="B194" s="4">
        <v>10</v>
      </c>
      <c r="C194" s="1" t="s">
        <v>401</v>
      </c>
      <c r="D194" s="1" t="s">
        <v>261</v>
      </c>
      <c r="E194" s="4" t="s">
        <v>159</v>
      </c>
      <c r="F194" s="4"/>
      <c r="G194" s="1" t="s">
        <v>43</v>
      </c>
      <c r="H194" s="1" t="s">
        <v>91</v>
      </c>
      <c r="I194" s="1" t="s">
        <v>261</v>
      </c>
      <c r="J194" t="str">
        <f t="shared" ref="J194" si="28">_xlfn.CONCAT(IF(B194=1,"",", "),C194," ",E194," ",G194,IF(H194="",""," DEFAULT "),H194, " COMMENT '",I194,"'")</f>
        <v>, MNU_ORDER INT(2) NULL COMMENT '메뉴표시순서'</v>
      </c>
      <c r="K194" t="str">
        <f t="shared" ref="K194" si="29">_xlfn.CONCAT(IF(B194=1,"",", "),C194," ",E194," ",G194,IF(H194="",""," DEFAULT "),H194, " COMMENT '",I194,"'")</f>
        <v>, MNU_ORDER INT(2) NULL COMMENT '메뉴표시순서'</v>
      </c>
    </row>
    <row r="195" spans="2:11" x14ac:dyDescent="0.4">
      <c r="B195" s="4">
        <v>11</v>
      </c>
      <c r="C195" s="1" t="s">
        <v>375</v>
      </c>
      <c r="D195" s="1" t="s">
        <v>266</v>
      </c>
      <c r="E195" s="4" t="s">
        <v>265</v>
      </c>
      <c r="F195" s="4"/>
      <c r="G195" s="1" t="s">
        <v>43</v>
      </c>
      <c r="H195" s="1" t="s">
        <v>91</v>
      </c>
      <c r="I195" s="1" t="s">
        <v>266</v>
      </c>
      <c r="J195" t="str">
        <f t="shared" si="23"/>
        <v>, RMRK VARCHAR(3000) NULL COMMENT '메뉴비고'</v>
      </c>
      <c r="K195" t="str">
        <f t="shared" si="22"/>
        <v>, RMRK VARCHAR(3000) NULL COMMENT '메뉴비고'</v>
      </c>
    </row>
    <row r="196" spans="2:11" x14ac:dyDescent="0.4">
      <c r="B196" s="4">
        <v>12</v>
      </c>
      <c r="C196" s="1" t="s">
        <v>502</v>
      </c>
      <c r="D196" s="1" t="s">
        <v>503</v>
      </c>
      <c r="E196" s="4" t="s">
        <v>58</v>
      </c>
      <c r="F196" s="4"/>
      <c r="G196" s="1" t="s">
        <v>43</v>
      </c>
      <c r="H196" s="1" t="s">
        <v>91</v>
      </c>
      <c r="I196" s="1" t="s">
        <v>503</v>
      </c>
      <c r="J196" t="str">
        <f t="shared" ref="J196" si="30">_xlfn.CONCAT(IF(B196=1,"",", "),C196," ",E196," ",G196,IF(H196="",""," DEFAULT "),H196, " COMMENT '",I196,"'")</f>
        <v>, MNU_ICON VARCHAR(50) NULL COMMENT '메뉴아이콘'</v>
      </c>
      <c r="K196" t="str">
        <f t="shared" ref="K196" si="31">_xlfn.CONCAT(IF(B196=1,"",", "),C196," ",E196," ",G196,IF(H196="",""," DEFAULT "),H196, " COMMENT '",I196,"'")</f>
        <v>, MNU_ICON VARCHAR(50) NULL COMMENT '메뉴아이콘'</v>
      </c>
    </row>
    <row r="197" spans="2:11" x14ac:dyDescent="0.4">
      <c r="B197" s="4">
        <v>13</v>
      </c>
      <c r="C197" s="1" t="s">
        <v>64</v>
      </c>
      <c r="D197" s="1" t="s">
        <v>189</v>
      </c>
      <c r="E197" s="4" t="s">
        <v>48</v>
      </c>
      <c r="F197" s="4"/>
      <c r="G197" s="1" t="s">
        <v>41</v>
      </c>
      <c r="H197" s="1" t="s">
        <v>91</v>
      </c>
      <c r="I197" s="1" t="s">
        <v>189</v>
      </c>
      <c r="J197" t="str">
        <f t="shared" si="23"/>
        <v>, FST_REG_ID VARCHAR(20) NOT NULL COMMENT '최초등록자아이디'</v>
      </c>
      <c r="K197" t="str">
        <f t="shared" si="22"/>
        <v>, FST_REG_ID VARCHAR(20) NOT NULL COMMENT '최초등록자아이디'</v>
      </c>
    </row>
    <row r="198" spans="2:11" x14ac:dyDescent="0.4">
      <c r="B198" s="4">
        <v>14</v>
      </c>
      <c r="C198" s="1" t="s">
        <v>65</v>
      </c>
      <c r="D198" s="1" t="s">
        <v>87</v>
      </c>
      <c r="E198" s="4" t="s">
        <v>57</v>
      </c>
      <c r="F198" s="4"/>
      <c r="G198" s="1" t="s">
        <v>41</v>
      </c>
      <c r="H198" s="1" t="s">
        <v>93</v>
      </c>
      <c r="I198" s="1" t="s">
        <v>87</v>
      </c>
      <c r="J198" t="str">
        <f t="shared" si="23"/>
        <v>, FST_REG_DTTI TIMESTAMP NOT NULL DEFAULT NOW() COMMENT '최초등록일시'</v>
      </c>
      <c r="K198" t="str">
        <f t="shared" si="22"/>
        <v>, FST_REG_DTTI TIMESTAMP NOT NULL DEFAULT NOW() COMMENT '최초등록일시'</v>
      </c>
    </row>
    <row r="199" spans="2:11" x14ac:dyDescent="0.4">
      <c r="B199" s="4">
        <v>15</v>
      </c>
      <c r="C199" s="1" t="s">
        <v>66</v>
      </c>
      <c r="D199" s="1" t="s">
        <v>190</v>
      </c>
      <c r="E199" s="4" t="s">
        <v>48</v>
      </c>
      <c r="F199" s="4"/>
      <c r="G199" s="1" t="s">
        <v>41</v>
      </c>
      <c r="H199" s="1" t="s">
        <v>91</v>
      </c>
      <c r="I199" s="1" t="s">
        <v>190</v>
      </c>
      <c r="J199" t="str">
        <f t="shared" si="23"/>
        <v>, LT_UPD_ID VARCHAR(20) NOT NULL COMMENT '최종수정자아이디'</v>
      </c>
      <c r="K199" t="str">
        <f t="shared" si="22"/>
        <v>, LT_UPD_ID VARCHAR(20) NOT NULL COMMENT '최종수정자아이디'</v>
      </c>
    </row>
    <row r="200" spans="2:11" x14ac:dyDescent="0.4">
      <c r="B200" s="4">
        <v>16</v>
      </c>
      <c r="C200" s="1" t="s">
        <v>67</v>
      </c>
      <c r="D200" s="1" t="s">
        <v>88</v>
      </c>
      <c r="E200" s="4" t="s">
        <v>57</v>
      </c>
      <c r="F200" s="4"/>
      <c r="G200" s="1" t="s">
        <v>41</v>
      </c>
      <c r="H200" s="1" t="s">
        <v>93</v>
      </c>
      <c r="I200" s="1" t="s">
        <v>88</v>
      </c>
      <c r="J200" t="str">
        <f t="shared" si="23"/>
        <v>, LT_UPD_DTTI TIMESTAMP NOT NULL DEFAULT NOW() COMMENT '최종수정일시'</v>
      </c>
      <c r="K200" t="str">
        <f t="shared" si="22"/>
        <v>, LT_UPD_DTTI TIMESTAMP NOT NULL DEFAULT NOW() COMMENT '최종수정일시'</v>
      </c>
    </row>
    <row r="201" spans="2:11" x14ac:dyDescent="0.4">
      <c r="J201" t="str">
        <f>_xlfn.CONCAT(") COMMENT '",E182,"';")</f>
        <v>) COMMENT '메뉴';</v>
      </c>
      <c r="K201" t="str">
        <f>_xlfn.CONCAT(");")</f>
        <v>);</v>
      </c>
    </row>
    <row r="202" spans="2:11" x14ac:dyDescent="0.4">
      <c r="B202" s="6" t="s">
        <v>32</v>
      </c>
      <c r="C202" s="26" t="s">
        <v>45</v>
      </c>
      <c r="D202" s="26"/>
      <c r="E202" s="26"/>
      <c r="F202" s="26" t="s">
        <v>46</v>
      </c>
      <c r="G202" s="26"/>
      <c r="H202" s="26"/>
      <c r="I202" s="26"/>
      <c r="J202" t="str">
        <f>_xlfn.CONCAT("ALTER TABLE ",C182," ADD CONSTRAINT ",C203," PRIMARY KEY (")</f>
        <v>ALTER TABLE TB_MNU ADD CONSTRAINT PK_TB_MNU PRIMARY KEY (</v>
      </c>
      <c r="K202" t="str">
        <f>_xlfn.CONCAT("ALTER TABLE ",C182," ADD CONSTRAINT ",C203," PRIMARY KEY (")</f>
        <v>ALTER TABLE TB_MNU ADD CONSTRAINT PK_TB_MNU PRIMARY KEY (</v>
      </c>
    </row>
    <row r="203" spans="2:11" x14ac:dyDescent="0.4">
      <c r="B203" s="4">
        <v>1</v>
      </c>
      <c r="C203" s="21" t="str">
        <f>_xlfn.CONCAT("PK_",C182)</f>
        <v>PK_TB_MNU</v>
      </c>
      <c r="D203" s="21"/>
      <c r="E203" s="21"/>
      <c r="F203" s="21" t="str">
        <f>C185</f>
        <v>MNU_SEQ</v>
      </c>
      <c r="G203" s="21"/>
      <c r="H203" s="21"/>
      <c r="I203" s="21"/>
      <c r="J203" t="str">
        <f>_xlfn.CONCAT(IF(B203=1,"",", "),F203)</f>
        <v>MNU_SEQ</v>
      </c>
      <c r="K203" t="str">
        <f>_xlfn.CONCAT(IF(B203=1,"",", "),F203)</f>
        <v>MNU_SEQ</v>
      </c>
    </row>
    <row r="204" spans="2:11" x14ac:dyDescent="0.4">
      <c r="J204" t="str">
        <f>_xlfn.CONCAT(");")</f>
        <v>);</v>
      </c>
      <c r="K204" t="str">
        <f>_xlfn.CONCAT(");")</f>
        <v>);</v>
      </c>
    </row>
    <row r="205" spans="2:11" x14ac:dyDescent="0.4">
      <c r="B205" s="22" t="s">
        <v>28</v>
      </c>
      <c r="C205" s="23"/>
      <c r="D205" s="23"/>
      <c r="E205" s="23"/>
      <c r="F205" s="23"/>
      <c r="G205" s="23"/>
      <c r="H205" s="23"/>
      <c r="I205" s="24"/>
    </row>
    <row r="206" spans="2:11" x14ac:dyDescent="0.4">
      <c r="B206" s="6" t="s">
        <v>3</v>
      </c>
      <c r="C206" s="4" t="s">
        <v>321</v>
      </c>
      <c r="D206" s="6" t="s">
        <v>1</v>
      </c>
      <c r="E206" s="4" t="s">
        <v>326</v>
      </c>
      <c r="F206" s="6" t="s">
        <v>29</v>
      </c>
      <c r="G206" s="4" t="s">
        <v>39</v>
      </c>
      <c r="H206" s="6" t="s">
        <v>30</v>
      </c>
      <c r="I206" s="7">
        <v>44945</v>
      </c>
      <c r="J206" t="str">
        <f>_xlfn.CONCAT("DROP TABLE IF EXISTS ",C206,";")</f>
        <v>DROP TABLE IF EXISTS TB_ROLE;</v>
      </c>
      <c r="K206" t="str">
        <f>_xlfn.CONCAT("DROP TABLE IF EXISTS ",C206,";")</f>
        <v>DROP TABLE IF EXISTS TB_ROLE;</v>
      </c>
    </row>
    <row r="207" spans="2:11" x14ac:dyDescent="0.4">
      <c r="B207" s="6" t="s">
        <v>31</v>
      </c>
      <c r="C207" s="25" t="s">
        <v>331</v>
      </c>
      <c r="D207" s="25"/>
      <c r="E207" s="25"/>
      <c r="F207" s="25"/>
      <c r="G207" s="25"/>
      <c r="H207" s="25"/>
      <c r="I207" s="25"/>
      <c r="J207" t="str">
        <f>_xlfn.CONCAT("CREATE TABLE ",C206)</f>
        <v>CREATE TABLE TB_ROLE</v>
      </c>
      <c r="K207" t="str">
        <f>_xlfn.CONCAT("CREATE TABLE ",C206)</f>
        <v>CREATE TABLE TB_ROLE</v>
      </c>
    </row>
    <row r="208" spans="2:11" x14ac:dyDescent="0.4">
      <c r="B208" s="6" t="s">
        <v>32</v>
      </c>
      <c r="C208" s="6" t="s">
        <v>1</v>
      </c>
      <c r="D208" s="6" t="s">
        <v>3</v>
      </c>
      <c r="E208" s="6" t="s">
        <v>33</v>
      </c>
      <c r="F208" s="6" t="s">
        <v>34</v>
      </c>
      <c r="G208" s="6" t="s">
        <v>35</v>
      </c>
      <c r="H208" s="6" t="s">
        <v>22</v>
      </c>
      <c r="I208" s="6" t="s">
        <v>36</v>
      </c>
      <c r="J208" t="str">
        <f>_xlfn.CONCAT("(")</f>
        <v>(</v>
      </c>
      <c r="K208" t="str">
        <f>_xlfn.CONCAT("(")</f>
        <v>(</v>
      </c>
    </row>
    <row r="209" spans="2:11" x14ac:dyDescent="0.4">
      <c r="B209" s="4">
        <v>1</v>
      </c>
      <c r="C209" s="1" t="s">
        <v>322</v>
      </c>
      <c r="D209" s="1" t="s">
        <v>324</v>
      </c>
      <c r="E209" s="4" t="s">
        <v>104</v>
      </c>
      <c r="F209" s="4">
        <v>1</v>
      </c>
      <c r="G209" s="1" t="s">
        <v>41</v>
      </c>
      <c r="H209" s="1" t="s">
        <v>91</v>
      </c>
      <c r="I209" s="1" t="s">
        <v>324</v>
      </c>
      <c r="J209" t="str">
        <f>_xlfn.CONCAT(IF(B209=1,"",", "),C209," ",E209," ",G209,IF(H209="",""," DEFAULT "),H209, " COMMENT '",I209,"'")</f>
        <v>ROLE_SEQ VARCHAR(10) NOT NULL COMMENT '권한그룹일련번호'</v>
      </c>
      <c r="K209" t="str">
        <f>_xlfn.CONCAT(IF(B209=1,"",", "),C209," ",E209," ",G209,IF(H209="",""," DEFAULT "),H209, " COMMENT '",I209,"'")</f>
        <v>ROLE_SEQ VARCHAR(10) NOT NULL COMMENT '권한그룹일련번호'</v>
      </c>
    </row>
    <row r="210" spans="2:11" x14ac:dyDescent="0.4">
      <c r="B210" s="4">
        <v>2</v>
      </c>
      <c r="C210" s="1" t="s">
        <v>323</v>
      </c>
      <c r="D210" s="1" t="s">
        <v>325</v>
      </c>
      <c r="E210" s="4" t="s">
        <v>99</v>
      </c>
      <c r="F210" s="4"/>
      <c r="G210" s="1" t="s">
        <v>43</v>
      </c>
      <c r="H210" s="1" t="s">
        <v>91</v>
      </c>
      <c r="I210" s="1" t="s">
        <v>325</v>
      </c>
      <c r="J210" t="str">
        <f>_xlfn.CONCAT(IF(B210=1,"",", "),C210," ",E210," ",G210,IF(H210="",""," DEFAULT "),H210, " COMMENT '",I210,"'")</f>
        <v>, ROLE_NM VARCHAR(150) NULL COMMENT '권한그룹명'</v>
      </c>
      <c r="K210" t="str">
        <f>_xlfn.CONCAT(IF(B210=1,"",", "),C210," ",E210," ",G210,IF(H210="",""," DEFAULT "),H210, " COMMENT '",I210,"'")</f>
        <v>, ROLE_NM VARCHAR(150) NULL COMMENT '권한그룹명'</v>
      </c>
    </row>
    <row r="211" spans="2:11" x14ac:dyDescent="0.4">
      <c r="B211" s="4">
        <v>3</v>
      </c>
      <c r="C211" s="1" t="s">
        <v>400</v>
      </c>
      <c r="D211" s="1" t="s">
        <v>327</v>
      </c>
      <c r="E211" s="4" t="s">
        <v>159</v>
      </c>
      <c r="F211" s="4"/>
      <c r="G211" s="1" t="s">
        <v>43</v>
      </c>
      <c r="H211" s="1"/>
      <c r="I211" s="1" t="s">
        <v>327</v>
      </c>
      <c r="J211" t="str">
        <f>_xlfn.CONCAT(IF(B211=1,"",", "),C211," ",E211," ",G211,IF(H211="",""," DEFAULT "),H211, " COMMENT '",I211,"'")</f>
        <v>, ROLE_ORDER INT(2) NULL COMMENT '권한그룹표시순서'</v>
      </c>
      <c r="K211" t="str">
        <f t="shared" ref="K211:K216" si="32">_xlfn.CONCAT(IF(B211=1,"",", "),C211," ",E211," ",G211,IF(H211="",""," DEFAULT "),H211, " COMMENT '",I211,"'")</f>
        <v>, ROLE_ORDER INT(2) NULL COMMENT '권한그룹표시순서'</v>
      </c>
    </row>
    <row r="212" spans="2:11" x14ac:dyDescent="0.4">
      <c r="B212" s="4">
        <v>4</v>
      </c>
      <c r="C212" s="1" t="s">
        <v>375</v>
      </c>
      <c r="D212" s="1" t="s">
        <v>328</v>
      </c>
      <c r="E212" s="4" t="s">
        <v>265</v>
      </c>
      <c r="G212" s="1" t="s">
        <v>43</v>
      </c>
      <c r="H212" s="1" t="s">
        <v>91</v>
      </c>
      <c r="I212" s="1" t="s">
        <v>328</v>
      </c>
      <c r="J212" t="str">
        <f>_xlfn.CONCAT(IF(B212=1,"",", "),C212," ",E212," ",G212,IF(H212="",""," DEFAULT "),H212, " COMMENT '",I212,"'")</f>
        <v>, RMRK VARCHAR(3000) NULL COMMENT '권한그룹비고'</v>
      </c>
      <c r="K212" t="str">
        <f t="shared" si="32"/>
        <v>, RMRK VARCHAR(3000) NULL COMMENT '권한그룹비고'</v>
      </c>
    </row>
    <row r="213" spans="2:11" x14ac:dyDescent="0.4">
      <c r="B213" s="4">
        <v>5</v>
      </c>
      <c r="C213" s="1" t="s">
        <v>64</v>
      </c>
      <c r="D213" s="1" t="s">
        <v>189</v>
      </c>
      <c r="E213" s="4" t="s">
        <v>48</v>
      </c>
      <c r="F213" s="4"/>
      <c r="G213" s="1" t="s">
        <v>41</v>
      </c>
      <c r="H213" s="1" t="s">
        <v>91</v>
      </c>
      <c r="I213" s="1" t="s">
        <v>189</v>
      </c>
      <c r="J213" t="str">
        <f t="shared" ref="J213:J216" si="33">_xlfn.CONCAT(IF(B213=1,"",", "),C213," ",E213," ",G213,IF(H213="",""," DEFAULT "),H213, " COMMENT '",I213,"'")</f>
        <v>, FST_REG_ID VARCHAR(20) NOT NULL COMMENT '최초등록자아이디'</v>
      </c>
      <c r="K213" t="str">
        <f t="shared" si="32"/>
        <v>, FST_REG_ID VARCHAR(20) NOT NULL COMMENT '최초등록자아이디'</v>
      </c>
    </row>
    <row r="214" spans="2:11" x14ac:dyDescent="0.4">
      <c r="B214" s="4">
        <v>6</v>
      </c>
      <c r="C214" s="1" t="s">
        <v>65</v>
      </c>
      <c r="D214" s="1" t="s">
        <v>87</v>
      </c>
      <c r="E214" s="4" t="s">
        <v>57</v>
      </c>
      <c r="F214" s="4"/>
      <c r="G214" s="1" t="s">
        <v>41</v>
      </c>
      <c r="H214" s="1" t="s">
        <v>93</v>
      </c>
      <c r="I214" s="1" t="s">
        <v>87</v>
      </c>
      <c r="J214" t="str">
        <f t="shared" si="33"/>
        <v>, FST_REG_DTTI TIMESTAMP NOT NULL DEFAULT NOW() COMMENT '최초등록일시'</v>
      </c>
      <c r="K214" t="str">
        <f t="shared" si="32"/>
        <v>, FST_REG_DTTI TIMESTAMP NOT NULL DEFAULT NOW() COMMENT '최초등록일시'</v>
      </c>
    </row>
    <row r="215" spans="2:11" x14ac:dyDescent="0.4">
      <c r="B215" s="4">
        <v>7</v>
      </c>
      <c r="C215" s="1" t="s">
        <v>66</v>
      </c>
      <c r="D215" s="1" t="s">
        <v>190</v>
      </c>
      <c r="E215" s="4" t="s">
        <v>48</v>
      </c>
      <c r="F215" s="4"/>
      <c r="G215" s="1" t="s">
        <v>41</v>
      </c>
      <c r="H215" s="1" t="s">
        <v>91</v>
      </c>
      <c r="I215" s="1" t="s">
        <v>190</v>
      </c>
      <c r="J215" t="str">
        <f t="shared" si="33"/>
        <v>, LT_UPD_ID VARCHAR(20) NOT NULL COMMENT '최종수정자아이디'</v>
      </c>
      <c r="K215" t="str">
        <f t="shared" si="32"/>
        <v>, LT_UPD_ID VARCHAR(20) NOT NULL COMMENT '최종수정자아이디'</v>
      </c>
    </row>
    <row r="216" spans="2:11" x14ac:dyDescent="0.4">
      <c r="B216" s="4">
        <v>8</v>
      </c>
      <c r="C216" s="1" t="s">
        <v>67</v>
      </c>
      <c r="D216" s="1" t="s">
        <v>88</v>
      </c>
      <c r="E216" s="4" t="s">
        <v>57</v>
      </c>
      <c r="F216" s="4"/>
      <c r="G216" s="1" t="s">
        <v>41</v>
      </c>
      <c r="H216" s="1" t="s">
        <v>93</v>
      </c>
      <c r="I216" s="1" t="s">
        <v>88</v>
      </c>
      <c r="J216" t="str">
        <f t="shared" si="33"/>
        <v>, LT_UPD_DTTI TIMESTAMP NOT NULL DEFAULT NOW() COMMENT '최종수정일시'</v>
      </c>
      <c r="K216" t="str">
        <f t="shared" si="32"/>
        <v>, LT_UPD_DTTI TIMESTAMP NOT NULL DEFAULT NOW() COMMENT '최종수정일시'</v>
      </c>
    </row>
    <row r="217" spans="2:11" x14ac:dyDescent="0.4">
      <c r="J217" t="str">
        <f>_xlfn.CONCAT(") COMMENT '",E206,"';")</f>
        <v>) COMMENT '권한그룹';</v>
      </c>
      <c r="K217" t="str">
        <f>_xlfn.CONCAT(");")</f>
        <v>);</v>
      </c>
    </row>
    <row r="218" spans="2:11" x14ac:dyDescent="0.4">
      <c r="B218" s="6" t="s">
        <v>32</v>
      </c>
      <c r="C218" s="26" t="s">
        <v>45</v>
      </c>
      <c r="D218" s="26"/>
      <c r="E218" s="26"/>
      <c r="F218" s="26" t="s">
        <v>46</v>
      </c>
      <c r="G218" s="26"/>
      <c r="H218" s="26"/>
      <c r="I218" s="26"/>
      <c r="J218" t="str">
        <f>_xlfn.CONCAT("ALTER TABLE ",C206," ADD CONSTRAINT ",C219," PRIMARY KEY (")</f>
        <v>ALTER TABLE TB_ROLE ADD CONSTRAINT PK_TB_ROLE PRIMARY KEY (</v>
      </c>
      <c r="K218" t="str">
        <f>_xlfn.CONCAT("ALTER TABLE ",C206," ADD CONSTRAINT ",C219," PRIMARY KEY (")</f>
        <v>ALTER TABLE TB_ROLE ADD CONSTRAINT PK_TB_ROLE PRIMARY KEY (</v>
      </c>
    </row>
    <row r="219" spans="2:11" x14ac:dyDescent="0.4">
      <c r="B219" s="4">
        <v>1</v>
      </c>
      <c r="C219" s="21" t="str">
        <f>_xlfn.CONCAT("PK_",C206)</f>
        <v>PK_TB_ROLE</v>
      </c>
      <c r="D219" s="21"/>
      <c r="E219" s="21"/>
      <c r="F219" s="21" t="str">
        <f>C209</f>
        <v>ROLE_SEQ</v>
      </c>
      <c r="G219" s="21"/>
      <c r="H219" s="21"/>
      <c r="I219" s="21"/>
      <c r="J219" t="str">
        <f>_xlfn.CONCAT(IF(B219=1,"",", "),F219)</f>
        <v>ROLE_SEQ</v>
      </c>
      <c r="K219" t="str">
        <f>_xlfn.CONCAT(IF(B219=1,"",", "),F219)</f>
        <v>ROLE_SEQ</v>
      </c>
    </row>
    <row r="220" spans="2:11" x14ac:dyDescent="0.4">
      <c r="J220" t="str">
        <f>_xlfn.CONCAT(");")</f>
        <v>);</v>
      </c>
      <c r="K220" t="str">
        <f>_xlfn.CONCAT(");")</f>
        <v>);</v>
      </c>
    </row>
    <row r="221" spans="2:11" x14ac:dyDescent="0.4">
      <c r="B221" s="22" t="s">
        <v>28</v>
      </c>
      <c r="C221" s="23"/>
      <c r="D221" s="23"/>
      <c r="E221" s="23"/>
      <c r="F221" s="23"/>
      <c r="G221" s="23"/>
      <c r="H221" s="23"/>
      <c r="I221" s="24"/>
    </row>
    <row r="222" spans="2:11" x14ac:dyDescent="0.4">
      <c r="B222" s="6" t="s">
        <v>3</v>
      </c>
      <c r="C222" s="4" t="s">
        <v>329</v>
      </c>
      <c r="D222" s="6" t="s">
        <v>1</v>
      </c>
      <c r="E222" s="4" t="s">
        <v>330</v>
      </c>
      <c r="F222" s="6" t="s">
        <v>29</v>
      </c>
      <c r="G222" s="4" t="s">
        <v>39</v>
      </c>
      <c r="H222" s="6" t="s">
        <v>30</v>
      </c>
      <c r="I222" s="7">
        <v>44945</v>
      </c>
      <c r="J222" t="str">
        <f>_xlfn.CONCAT("DROP TABLE IF EXISTS ",C222,";")</f>
        <v>DROP TABLE IF EXISTS TB_USER_ROLE_MAP;</v>
      </c>
      <c r="K222" t="str">
        <f>_xlfn.CONCAT("DROP TABLE IF EXISTS ",C222,";")</f>
        <v>DROP TABLE IF EXISTS TB_USER_ROLE_MAP;</v>
      </c>
    </row>
    <row r="223" spans="2:11" x14ac:dyDescent="0.4">
      <c r="B223" s="6" t="s">
        <v>31</v>
      </c>
      <c r="C223" s="25" t="s">
        <v>332</v>
      </c>
      <c r="D223" s="25"/>
      <c r="E223" s="25"/>
      <c r="F223" s="25"/>
      <c r="G223" s="25"/>
      <c r="H223" s="25"/>
      <c r="I223" s="25"/>
      <c r="J223" t="str">
        <f>_xlfn.CONCAT("CREATE TABLE ",C222)</f>
        <v>CREATE TABLE TB_USER_ROLE_MAP</v>
      </c>
      <c r="K223" t="str">
        <f>_xlfn.CONCAT("CREATE TABLE ",C222)</f>
        <v>CREATE TABLE TB_USER_ROLE_MAP</v>
      </c>
    </row>
    <row r="224" spans="2:11" x14ac:dyDescent="0.4">
      <c r="B224" s="6" t="s">
        <v>32</v>
      </c>
      <c r="C224" s="6" t="s">
        <v>1</v>
      </c>
      <c r="D224" s="6" t="s">
        <v>3</v>
      </c>
      <c r="E224" s="6" t="s">
        <v>33</v>
      </c>
      <c r="F224" s="6" t="s">
        <v>34</v>
      </c>
      <c r="G224" s="6" t="s">
        <v>35</v>
      </c>
      <c r="H224" s="6" t="s">
        <v>22</v>
      </c>
      <c r="I224" s="6" t="s">
        <v>36</v>
      </c>
      <c r="J224" t="str">
        <f>_xlfn.CONCAT("(")</f>
        <v>(</v>
      </c>
      <c r="K224" t="str">
        <f>_xlfn.CONCAT("(")</f>
        <v>(</v>
      </c>
    </row>
    <row r="225" spans="2:11" x14ac:dyDescent="0.4">
      <c r="B225" s="4">
        <v>1</v>
      </c>
      <c r="C225" s="1" t="s">
        <v>394</v>
      </c>
      <c r="D225" s="1" t="s">
        <v>117</v>
      </c>
      <c r="E225" s="4" t="s">
        <v>48</v>
      </c>
      <c r="F225" s="4">
        <v>1</v>
      </c>
      <c r="G225" s="1" t="s">
        <v>42</v>
      </c>
      <c r="H225" s="1"/>
      <c r="I225" s="1" t="s">
        <v>117</v>
      </c>
      <c r="J225" t="str">
        <f>_xlfn.CONCAT(IF(B225=1,"",", "),C225," ",E225," ",G225,IF(H225="",""," DEFAULT "),H225, " COMMENT '",I225,"'")</f>
        <v>USER_ID VARCHAR(20) NOT NULL COMMENT '사용자아이디'</v>
      </c>
      <c r="K225" t="str">
        <f>_xlfn.CONCAT(IF(B225=1,"",", "),C225," ",E225," ",G225,IF(H225="",""," DEFAULT "),H225, " COMMENT '",I225,"'")</f>
        <v>USER_ID VARCHAR(20) NOT NULL COMMENT '사용자아이디'</v>
      </c>
    </row>
    <row r="226" spans="2:11" x14ac:dyDescent="0.4">
      <c r="B226" s="4">
        <v>2</v>
      </c>
      <c r="C226" s="1" t="s">
        <v>322</v>
      </c>
      <c r="D226" s="1" t="s">
        <v>324</v>
      </c>
      <c r="E226" s="4" t="s">
        <v>104</v>
      </c>
      <c r="F226" s="4">
        <v>2</v>
      </c>
      <c r="G226" s="1" t="s">
        <v>41</v>
      </c>
      <c r="H226" s="1" t="s">
        <v>91</v>
      </c>
      <c r="I226" s="1" t="s">
        <v>324</v>
      </c>
      <c r="J226" t="str">
        <f>_xlfn.CONCAT(IF(B226=1,"",", "),C226," ",E226," ",G226,IF(H226="",""," DEFAULT "),H226, " COMMENT '",I226,"'")</f>
        <v>, ROLE_SEQ VARCHAR(10) NOT NULL COMMENT '권한그룹일련번호'</v>
      </c>
      <c r="K226" t="str">
        <f>_xlfn.CONCAT(IF(B226=1,"",", "),C226," ",E226," ",G226,IF(H226="",""," DEFAULT "),H226, " COMMENT '",I226,"'")</f>
        <v>, ROLE_SEQ VARCHAR(10) NOT NULL COMMENT '권한그룹일련번호'</v>
      </c>
    </row>
    <row r="227" spans="2:11" x14ac:dyDescent="0.4">
      <c r="B227" s="4">
        <v>3</v>
      </c>
      <c r="C227" s="1" t="s">
        <v>64</v>
      </c>
      <c r="D227" s="1" t="s">
        <v>189</v>
      </c>
      <c r="E227" s="4" t="s">
        <v>48</v>
      </c>
      <c r="F227" s="4"/>
      <c r="G227" s="1" t="s">
        <v>41</v>
      </c>
      <c r="H227" s="1" t="s">
        <v>91</v>
      </c>
      <c r="I227" s="1" t="s">
        <v>189</v>
      </c>
      <c r="J227" t="str">
        <f t="shared" ref="J227:J228" si="34">_xlfn.CONCAT(IF(B227=1,"",", "),C227," ",E227," ",G227,IF(H227="",""," DEFAULT "),H227, " COMMENT '",I227,"'")</f>
        <v>, FST_REG_ID VARCHAR(20) NOT NULL COMMENT '최초등록자아이디'</v>
      </c>
      <c r="K227" t="str">
        <f t="shared" ref="K227:K228" si="35">_xlfn.CONCAT(IF(B227=1,"",", "),C227," ",E227," ",G227,IF(H227="",""," DEFAULT "),H227, " COMMENT '",I227,"'")</f>
        <v>, FST_REG_ID VARCHAR(20) NOT NULL COMMENT '최초등록자아이디'</v>
      </c>
    </row>
    <row r="228" spans="2:11" x14ac:dyDescent="0.4">
      <c r="B228" s="4">
        <v>4</v>
      </c>
      <c r="C228" s="1" t="s">
        <v>65</v>
      </c>
      <c r="D228" s="1" t="s">
        <v>87</v>
      </c>
      <c r="E228" s="4" t="s">
        <v>57</v>
      </c>
      <c r="F228" s="4"/>
      <c r="G228" s="1" t="s">
        <v>41</v>
      </c>
      <c r="H228" s="1" t="s">
        <v>93</v>
      </c>
      <c r="I228" s="1" t="s">
        <v>87</v>
      </c>
      <c r="J228" t="str">
        <f t="shared" si="34"/>
        <v>, FST_REG_DTTI TIMESTAMP NOT NULL DEFAULT NOW() COMMENT '최초등록일시'</v>
      </c>
      <c r="K228" t="str">
        <f t="shared" si="35"/>
        <v>, FST_REG_DTTI TIMESTAMP NOT NULL DEFAULT NOW() COMMENT '최초등록일시'</v>
      </c>
    </row>
    <row r="229" spans="2:11" x14ac:dyDescent="0.4">
      <c r="J229" t="str">
        <f>_xlfn.CONCAT(") COMMENT '",E222,"';")</f>
        <v>) COMMENT '사용자_권한그룹_매핑';</v>
      </c>
      <c r="K229" t="str">
        <f>_xlfn.CONCAT(");")</f>
        <v>);</v>
      </c>
    </row>
    <row r="230" spans="2:11" x14ac:dyDescent="0.4">
      <c r="B230" s="6" t="s">
        <v>32</v>
      </c>
      <c r="C230" s="26" t="s">
        <v>45</v>
      </c>
      <c r="D230" s="26"/>
      <c r="E230" s="26"/>
      <c r="F230" s="26" t="s">
        <v>46</v>
      </c>
      <c r="G230" s="26"/>
      <c r="H230" s="26"/>
      <c r="I230" s="26"/>
      <c r="J230" t="str">
        <f>_xlfn.CONCAT("ALTER TABLE ",C222," ADD CONSTRAINT ",C232," PRIMARY KEY (")</f>
        <v>ALTER TABLE TB_USER_ROLE_MAP ADD CONSTRAINT PK_TB_USER_ROLE_MAP PRIMARY KEY (</v>
      </c>
      <c r="K230" t="str">
        <f>_xlfn.CONCAT("ALTER TABLE ",C222," ADD CONSTRAINT ",C232," PRIMARY KEY (")</f>
        <v>ALTER TABLE TB_USER_ROLE_MAP ADD CONSTRAINT PK_TB_USER_ROLE_MAP PRIMARY KEY (</v>
      </c>
    </row>
    <row r="231" spans="2:11" x14ac:dyDescent="0.4">
      <c r="B231" s="4">
        <v>1</v>
      </c>
      <c r="C231" s="21" t="str">
        <f>_xlfn.CONCAT("PK_",C222)</f>
        <v>PK_TB_USER_ROLE_MAP</v>
      </c>
      <c r="D231" s="21"/>
      <c r="E231" s="21"/>
      <c r="F231" s="21" t="str">
        <f>C225</f>
        <v>USER_ID</v>
      </c>
      <c r="G231" s="21"/>
      <c r="H231" s="21"/>
      <c r="I231" s="21"/>
      <c r="J231" t="str">
        <f>_xlfn.CONCAT(IF(B231=1,"",", "),F231)</f>
        <v>USER_ID</v>
      </c>
      <c r="K231" t="str">
        <f>_xlfn.CONCAT(IF(B231=1,"",", "),F231)</f>
        <v>USER_ID</v>
      </c>
    </row>
    <row r="232" spans="2:11" x14ac:dyDescent="0.4">
      <c r="B232" s="4">
        <v>2</v>
      </c>
      <c r="C232" s="21" t="str">
        <f>_xlfn.CONCAT("PK_",C222)</f>
        <v>PK_TB_USER_ROLE_MAP</v>
      </c>
      <c r="D232" s="21"/>
      <c r="E232" s="21"/>
      <c r="F232" s="21" t="str">
        <f>C226</f>
        <v>ROLE_SEQ</v>
      </c>
      <c r="G232" s="21"/>
      <c r="H232" s="21"/>
      <c r="I232" s="21"/>
      <c r="J232" t="str">
        <f>_xlfn.CONCAT(IF(B232=1,"",", "),F232)</f>
        <v>, ROLE_SEQ</v>
      </c>
      <c r="K232" t="str">
        <f>_xlfn.CONCAT(IF(B232=1,"",", "),F232)</f>
        <v>, ROLE_SEQ</v>
      </c>
    </row>
    <row r="233" spans="2:11" x14ac:dyDescent="0.4">
      <c r="J233" t="str">
        <f>_xlfn.CONCAT(");")</f>
        <v>);</v>
      </c>
      <c r="K233" t="str">
        <f>_xlfn.CONCAT(");")</f>
        <v>);</v>
      </c>
    </row>
    <row r="234" spans="2:11" x14ac:dyDescent="0.4">
      <c r="B234" s="22" t="s">
        <v>28</v>
      </c>
      <c r="C234" s="23"/>
      <c r="D234" s="23"/>
      <c r="E234" s="23"/>
      <c r="F234" s="23"/>
      <c r="G234" s="23"/>
      <c r="H234" s="23"/>
      <c r="I234" s="24"/>
    </row>
    <row r="235" spans="2:11" x14ac:dyDescent="0.4">
      <c r="B235" s="6" t="s">
        <v>3</v>
      </c>
      <c r="C235" s="4" t="s">
        <v>337</v>
      </c>
      <c r="D235" s="6" t="s">
        <v>1</v>
      </c>
      <c r="E235" s="4" t="s">
        <v>338</v>
      </c>
      <c r="F235" s="6" t="s">
        <v>29</v>
      </c>
      <c r="G235" s="4" t="s">
        <v>39</v>
      </c>
      <c r="H235" s="6" t="s">
        <v>30</v>
      </c>
      <c r="I235" s="7">
        <v>44945</v>
      </c>
      <c r="J235" t="str">
        <f>_xlfn.CONCAT("DROP TABLE IF EXISTS ",C235,";")</f>
        <v>DROP TABLE IF EXISTS TB_AUTH;</v>
      </c>
      <c r="K235" t="str">
        <f>_xlfn.CONCAT("DROP TABLE IF EXISTS ",C235,";")</f>
        <v>DROP TABLE IF EXISTS TB_AUTH;</v>
      </c>
    </row>
    <row r="236" spans="2:11" x14ac:dyDescent="0.4">
      <c r="B236" s="6" t="s">
        <v>31</v>
      </c>
      <c r="C236" s="25" t="s">
        <v>339</v>
      </c>
      <c r="D236" s="25"/>
      <c r="E236" s="25"/>
      <c r="F236" s="25"/>
      <c r="G236" s="25"/>
      <c r="H236" s="25"/>
      <c r="I236" s="25"/>
      <c r="J236" t="str">
        <f>_xlfn.CONCAT("CREATE TABLE ",C235)</f>
        <v>CREATE TABLE TB_AUTH</v>
      </c>
      <c r="K236" t="str">
        <f>_xlfn.CONCAT("CREATE TABLE ",C235)</f>
        <v>CREATE TABLE TB_AUTH</v>
      </c>
    </row>
    <row r="237" spans="2:11" x14ac:dyDescent="0.4">
      <c r="B237" s="6" t="s">
        <v>32</v>
      </c>
      <c r="C237" s="6" t="s">
        <v>1</v>
      </c>
      <c r="D237" s="6" t="s">
        <v>3</v>
      </c>
      <c r="E237" s="6" t="s">
        <v>33</v>
      </c>
      <c r="F237" s="6" t="s">
        <v>34</v>
      </c>
      <c r="G237" s="6" t="s">
        <v>35</v>
      </c>
      <c r="H237" s="6" t="s">
        <v>22</v>
      </c>
      <c r="I237" s="6" t="s">
        <v>36</v>
      </c>
      <c r="J237" t="str">
        <f>_xlfn.CONCAT("(")</f>
        <v>(</v>
      </c>
      <c r="K237" t="str">
        <f>_xlfn.CONCAT("(")</f>
        <v>(</v>
      </c>
    </row>
    <row r="238" spans="2:11" x14ac:dyDescent="0.4">
      <c r="B238" s="4">
        <v>1</v>
      </c>
      <c r="C238" s="1" t="s">
        <v>290</v>
      </c>
      <c r="D238" s="1" t="s">
        <v>291</v>
      </c>
      <c r="E238" s="4" t="s">
        <v>104</v>
      </c>
      <c r="F238" s="4">
        <v>1</v>
      </c>
      <c r="G238" s="1" t="s">
        <v>41</v>
      </c>
      <c r="H238" s="1"/>
      <c r="I238" s="1" t="s">
        <v>291</v>
      </c>
      <c r="J238" t="str">
        <f>_xlfn.CONCAT(IF(B238=1,"",", "),C238," ",E238," ",G238,IF(H238="",""," DEFAULT "),H238, " COMMENT '",I238,"'")</f>
        <v>MNU_SEQ VARCHAR(10) NOT NULL COMMENT '메뉴일련번호'</v>
      </c>
      <c r="K238" t="str">
        <f>_xlfn.CONCAT(IF(B238=1,"",", "),C238," ",E238," ",G238,IF(H238="",""," DEFAULT "),H238, " COMMENT '",I238,"'")</f>
        <v>MNU_SEQ VARCHAR(10) NOT NULL COMMENT '메뉴일련번호'</v>
      </c>
    </row>
    <row r="239" spans="2:11" x14ac:dyDescent="0.4">
      <c r="B239" s="4">
        <v>2</v>
      </c>
      <c r="C239" s="1" t="s">
        <v>322</v>
      </c>
      <c r="D239" s="1" t="s">
        <v>324</v>
      </c>
      <c r="E239" s="4" t="s">
        <v>104</v>
      </c>
      <c r="F239" s="4">
        <v>2</v>
      </c>
      <c r="G239" s="1" t="s">
        <v>41</v>
      </c>
      <c r="H239" s="1" t="s">
        <v>91</v>
      </c>
      <c r="I239" s="1" t="s">
        <v>324</v>
      </c>
      <c r="J239" t="str">
        <f>_xlfn.CONCAT(IF(B239=1,"",", "),C239," ",E239," ",G239,IF(H239="",""," DEFAULT "),H239, " COMMENT '",I239,"'")</f>
        <v>, ROLE_SEQ VARCHAR(10) NOT NULL COMMENT '권한그룹일련번호'</v>
      </c>
      <c r="K239" t="str">
        <f>_xlfn.CONCAT(IF(B239=1,"",", "),C239," ",E239," ",G239,IF(H239="",""," DEFAULT "),H239, " COMMENT '",I239,"'")</f>
        <v>, ROLE_SEQ VARCHAR(10) NOT NULL COMMENT '권한그룹일련번호'</v>
      </c>
    </row>
    <row r="240" spans="2:11" x14ac:dyDescent="0.4">
      <c r="B240" s="4">
        <v>3</v>
      </c>
      <c r="C240" s="1" t="s">
        <v>354</v>
      </c>
      <c r="D240" s="1" t="s">
        <v>355</v>
      </c>
      <c r="E240" s="4" t="s">
        <v>267</v>
      </c>
      <c r="F240" s="4"/>
      <c r="G240" s="1" t="s">
        <v>43</v>
      </c>
      <c r="H240" s="1" t="s">
        <v>91</v>
      </c>
      <c r="I240" s="1" t="s">
        <v>362</v>
      </c>
      <c r="J240" t="str">
        <f t="shared" ref="J240" si="36">_xlfn.CONCAT(IF(B240=1,"",", "),C240," ",E240," ",G240,IF(H240="",""," DEFAULT "),H240, " COMMENT '",I240,"'")</f>
        <v>, AUTH_GRADE INT(1) NULL COMMENT '권한등급(1:읽기, 2:읽기/쓰기, 3:기타권한1, 4:기타권한2 ...)'</v>
      </c>
      <c r="K240" t="str">
        <f t="shared" ref="K240" si="37">_xlfn.CONCAT(IF(B240=1,"",", "),C240," ",E240," ",G240,IF(H240="",""," DEFAULT "),H240, " COMMENT '",I240,"'")</f>
        <v>, AUTH_GRADE INT(1) NULL COMMENT '권한등급(1:읽기, 2:읽기/쓰기, 3:기타권한1, 4:기타권한2 ...)'</v>
      </c>
    </row>
    <row r="241" spans="2:11" x14ac:dyDescent="0.4">
      <c r="B241" s="4">
        <v>4</v>
      </c>
      <c r="C241" s="1" t="s">
        <v>356</v>
      </c>
      <c r="D241" s="1" t="s">
        <v>357</v>
      </c>
      <c r="E241" s="4" t="s">
        <v>361</v>
      </c>
      <c r="F241" s="4"/>
      <c r="G241" s="1" t="s">
        <v>43</v>
      </c>
      <c r="H241" s="1" t="s">
        <v>91</v>
      </c>
      <c r="I241" s="1" t="s">
        <v>363</v>
      </c>
      <c r="J241" t="str">
        <f t="shared" ref="J241" si="38">_xlfn.CONCAT(IF(B241=1,"",", "),C241," ",E241," ",G241,IF(H241="",""," DEFAULT "),H241, " COMMENT '",I241,"'")</f>
        <v>, AUTH_NM VARCHAR(300) NULL COMMENT '권한명(1:읽기, 2:읽기/쓰기, 3:기타권한1, 4:기타권한2 ...)'</v>
      </c>
      <c r="K241" t="str">
        <f t="shared" ref="K241" si="39">_xlfn.CONCAT(IF(B241=1,"",", "),C241," ",E241," ",G241,IF(H241="",""," DEFAULT "),H241, " COMMENT '",I241,"'")</f>
        <v>, AUTH_NM VARCHAR(300) NULL COMMENT '권한명(1:읽기, 2:읽기/쓰기, 3:기타권한1, 4:기타권한2 ...)'</v>
      </c>
    </row>
    <row r="242" spans="2:11" x14ac:dyDescent="0.4">
      <c r="B242" s="4">
        <v>5</v>
      </c>
      <c r="C242" s="1" t="s">
        <v>64</v>
      </c>
      <c r="D242" s="1" t="s">
        <v>189</v>
      </c>
      <c r="E242" s="4" t="s">
        <v>48</v>
      </c>
      <c r="F242" s="4"/>
      <c r="G242" s="1" t="s">
        <v>41</v>
      </c>
      <c r="H242" s="1" t="s">
        <v>91</v>
      </c>
      <c r="I242" s="1" t="s">
        <v>288</v>
      </c>
      <c r="J242" t="str">
        <f t="shared" ref="J242:J245" si="40">_xlfn.CONCAT(IF(B242=1,"",", "),C242," ",E242," ",G242,IF(H242="",""," DEFAULT "),H242, " COMMENT '",I242,"'")</f>
        <v>, FST_REG_ID VARCHAR(20) NOT NULL COMMENT '최초등록자아이디'</v>
      </c>
      <c r="K242" t="str">
        <f t="shared" ref="K242:K245" si="41">_xlfn.CONCAT(IF(B242=1,"",", "),C242," ",E242," ",G242,IF(H242="",""," DEFAULT "),H242, " COMMENT '",I242,"'")</f>
        <v>, FST_REG_ID VARCHAR(20) NOT NULL COMMENT '최초등록자아이디'</v>
      </c>
    </row>
    <row r="243" spans="2:11" x14ac:dyDescent="0.4">
      <c r="B243" s="4">
        <v>6</v>
      </c>
      <c r="C243" s="1" t="s">
        <v>65</v>
      </c>
      <c r="D243" s="1" t="s">
        <v>87</v>
      </c>
      <c r="E243" s="4" t="s">
        <v>57</v>
      </c>
      <c r="F243" s="4"/>
      <c r="G243" s="1" t="s">
        <v>41</v>
      </c>
      <c r="H243" s="1" t="s">
        <v>93</v>
      </c>
      <c r="I243" s="1" t="s">
        <v>87</v>
      </c>
      <c r="J243" t="str">
        <f t="shared" si="40"/>
        <v>, FST_REG_DTTI TIMESTAMP NOT NULL DEFAULT NOW() COMMENT '최초등록일시'</v>
      </c>
      <c r="K243" t="str">
        <f t="shared" si="41"/>
        <v>, FST_REG_DTTI TIMESTAMP NOT NULL DEFAULT NOW() COMMENT '최초등록일시'</v>
      </c>
    </row>
    <row r="244" spans="2:11" x14ac:dyDescent="0.4">
      <c r="B244" s="4">
        <v>7</v>
      </c>
      <c r="C244" s="1" t="s">
        <v>66</v>
      </c>
      <c r="D244" s="1" t="s">
        <v>190</v>
      </c>
      <c r="E244" s="4" t="s">
        <v>48</v>
      </c>
      <c r="F244" s="4"/>
      <c r="G244" s="1" t="s">
        <v>41</v>
      </c>
      <c r="H244" s="1" t="s">
        <v>91</v>
      </c>
      <c r="I244" s="1" t="s">
        <v>190</v>
      </c>
      <c r="J244" t="str">
        <f t="shared" ref="J244" si="42">_xlfn.CONCAT(IF(B244=1,"",", "),C244," ",E244," ",G244,IF(H244="",""," DEFAULT "),H244, " COMMENT '",I244,"'")</f>
        <v>, LT_UPD_ID VARCHAR(20) NOT NULL COMMENT '최종수정자아이디'</v>
      </c>
      <c r="K244" t="str">
        <f t="shared" ref="K244" si="43">_xlfn.CONCAT(IF(B244=1,"",", "),C244," ",E244," ",G244,IF(H244="",""," DEFAULT "),H244, " COMMENT '",I244,"'")</f>
        <v>, LT_UPD_ID VARCHAR(20) NOT NULL COMMENT '최종수정자아이디'</v>
      </c>
    </row>
    <row r="245" spans="2:11" x14ac:dyDescent="0.4">
      <c r="B245" s="4">
        <v>8</v>
      </c>
      <c r="C245" s="1" t="s">
        <v>67</v>
      </c>
      <c r="D245" s="1" t="s">
        <v>88</v>
      </c>
      <c r="E245" s="4" t="s">
        <v>57</v>
      </c>
      <c r="F245" s="4"/>
      <c r="G245" s="1" t="s">
        <v>41</v>
      </c>
      <c r="H245" s="1" t="s">
        <v>93</v>
      </c>
      <c r="I245" s="1" t="s">
        <v>88</v>
      </c>
      <c r="J245" t="str">
        <f t="shared" si="40"/>
        <v>, LT_UPD_DTTI TIMESTAMP NOT NULL DEFAULT NOW() COMMENT '최종수정일시'</v>
      </c>
      <c r="K245" t="str">
        <f t="shared" si="41"/>
        <v>, LT_UPD_DTTI TIMESTAMP NOT NULL DEFAULT NOW() COMMENT '최종수정일시'</v>
      </c>
    </row>
    <row r="246" spans="2:11" x14ac:dyDescent="0.4">
      <c r="J246" t="str">
        <f>_xlfn.CONCAT(") COMMENT '",E235,"';")</f>
        <v>) COMMENT '권한';</v>
      </c>
      <c r="K246" t="str">
        <f>_xlfn.CONCAT(");")</f>
        <v>);</v>
      </c>
    </row>
    <row r="247" spans="2:11" x14ac:dyDescent="0.4">
      <c r="B247" s="6" t="s">
        <v>32</v>
      </c>
      <c r="C247" s="26" t="s">
        <v>45</v>
      </c>
      <c r="D247" s="26"/>
      <c r="E247" s="26"/>
      <c r="F247" s="26" t="s">
        <v>46</v>
      </c>
      <c r="G247" s="26"/>
      <c r="H247" s="26"/>
      <c r="I247" s="26"/>
      <c r="J247" t="str">
        <f>_xlfn.CONCAT("ALTER TABLE ",C235," ADD CONSTRAINT ",C249," PRIMARY KEY (")</f>
        <v>ALTER TABLE TB_AUTH ADD CONSTRAINT PK_TB_AUTH PRIMARY KEY (</v>
      </c>
      <c r="K247" t="str">
        <f>_xlfn.CONCAT("ALTER TABLE ",C235," ADD CONSTRAINT ",C249," PRIMARY KEY (")</f>
        <v>ALTER TABLE TB_AUTH ADD CONSTRAINT PK_TB_AUTH PRIMARY KEY (</v>
      </c>
    </row>
    <row r="248" spans="2:11" x14ac:dyDescent="0.4">
      <c r="B248" s="4">
        <v>1</v>
      </c>
      <c r="C248" s="21" t="str">
        <f>_xlfn.CONCAT("PK_",C235)</f>
        <v>PK_TB_AUTH</v>
      </c>
      <c r="D248" s="21"/>
      <c r="E248" s="21"/>
      <c r="F248" s="21" t="str">
        <f>C238</f>
        <v>MNU_SEQ</v>
      </c>
      <c r="G248" s="21"/>
      <c r="H248" s="21"/>
      <c r="I248" s="21"/>
      <c r="J248" t="str">
        <f>_xlfn.CONCAT(IF(B248=1,"",", "),F248)</f>
        <v>MNU_SEQ</v>
      </c>
      <c r="K248" t="str">
        <f>_xlfn.CONCAT(IF(B248=1,"",", "),F248)</f>
        <v>MNU_SEQ</v>
      </c>
    </row>
    <row r="249" spans="2:11" x14ac:dyDescent="0.4">
      <c r="B249" s="4">
        <v>2</v>
      </c>
      <c r="C249" s="21" t="str">
        <f>_xlfn.CONCAT("PK_",C235)</f>
        <v>PK_TB_AUTH</v>
      </c>
      <c r="D249" s="21"/>
      <c r="E249" s="21"/>
      <c r="F249" s="21" t="str">
        <f>C239</f>
        <v>ROLE_SEQ</v>
      </c>
      <c r="G249" s="21"/>
      <c r="H249" s="21"/>
      <c r="I249" s="21"/>
      <c r="J249" t="str">
        <f>_xlfn.CONCAT(IF(B249=1,"",", "),F249)</f>
        <v>, ROLE_SEQ</v>
      </c>
      <c r="K249" t="str">
        <f>_xlfn.CONCAT(IF(B249=1,"",", "),F249)</f>
        <v>, ROLE_SEQ</v>
      </c>
    </row>
    <row r="250" spans="2:11" x14ac:dyDescent="0.4">
      <c r="J250" t="str">
        <f>_xlfn.CONCAT(");")</f>
        <v>);</v>
      </c>
      <c r="K250" t="str">
        <f>_xlfn.CONCAT(");")</f>
        <v>);</v>
      </c>
    </row>
    <row r="251" spans="2:11" x14ac:dyDescent="0.4">
      <c r="B251" s="22" t="s">
        <v>28</v>
      </c>
      <c r="C251" s="23"/>
      <c r="D251" s="23"/>
      <c r="E251" s="23"/>
      <c r="F251" s="23"/>
      <c r="G251" s="23"/>
      <c r="H251" s="23"/>
      <c r="I251" s="24"/>
    </row>
    <row r="252" spans="2:11" x14ac:dyDescent="0.4">
      <c r="B252" s="6" t="s">
        <v>3</v>
      </c>
      <c r="C252" s="4" t="s">
        <v>490</v>
      </c>
      <c r="D252" s="6" t="s">
        <v>1</v>
      </c>
      <c r="E252" s="4" t="s">
        <v>491</v>
      </c>
      <c r="F252" s="6" t="s">
        <v>29</v>
      </c>
      <c r="G252" s="4" t="s">
        <v>39</v>
      </c>
      <c r="H252" s="6" t="s">
        <v>30</v>
      </c>
      <c r="I252" s="7">
        <v>45259</v>
      </c>
      <c r="J252" t="str">
        <f>_xlfn.CONCAT("DROP TABLE IF EXISTS ",C252,";")</f>
        <v>DROP TABLE IF EXISTS TB_PLAY;</v>
      </c>
    </row>
    <row r="253" spans="2:11" x14ac:dyDescent="0.4">
      <c r="B253" s="6" t="s">
        <v>31</v>
      </c>
      <c r="C253" s="25" t="s">
        <v>492</v>
      </c>
      <c r="D253" s="25"/>
      <c r="E253" s="25"/>
      <c r="F253" s="25"/>
      <c r="G253" s="25"/>
      <c r="H253" s="25"/>
      <c r="I253" s="25"/>
      <c r="J253" t="str">
        <f>_xlfn.CONCAT("CREATE TABLE ",C252)</f>
        <v>CREATE TABLE TB_PLAY</v>
      </c>
    </row>
    <row r="254" spans="2:11" x14ac:dyDescent="0.4">
      <c r="B254" s="6" t="s">
        <v>32</v>
      </c>
      <c r="C254" s="6" t="s">
        <v>1</v>
      </c>
      <c r="D254" s="6" t="s">
        <v>3</v>
      </c>
      <c r="E254" s="6" t="s">
        <v>33</v>
      </c>
      <c r="F254" s="6" t="s">
        <v>34</v>
      </c>
      <c r="G254" s="6" t="s">
        <v>35</v>
      </c>
      <c r="H254" s="6" t="s">
        <v>22</v>
      </c>
      <c r="I254" s="6" t="s">
        <v>36</v>
      </c>
      <c r="J254" t="str">
        <f>_xlfn.CONCAT("(")</f>
        <v>(</v>
      </c>
    </row>
    <row r="255" spans="2:11" x14ac:dyDescent="0.4">
      <c r="B255" s="4">
        <v>1</v>
      </c>
      <c r="C255" s="1" t="s">
        <v>135</v>
      </c>
      <c r="D255" s="1" t="s">
        <v>131</v>
      </c>
      <c r="E255" s="4" t="s">
        <v>104</v>
      </c>
      <c r="F255" s="4">
        <v>1</v>
      </c>
      <c r="G255" s="1" t="s">
        <v>41</v>
      </c>
      <c r="H255" s="1" t="s">
        <v>91</v>
      </c>
      <c r="I255" s="1" t="s">
        <v>131</v>
      </c>
      <c r="J255" t="str">
        <f>_xlfn.CONCAT(IF(B255=1,"",", "),C255," ",E255," ",G255,IF(H255="",""," DEFAULT "),H255, " COMMENT '",I255,"'")</f>
        <v>BOARD_SEQ VARCHAR(10) NOT NULL COMMENT '게시글일련번호'</v>
      </c>
    </row>
    <row r="256" spans="2:11" x14ac:dyDescent="0.4">
      <c r="B256" s="4">
        <v>2</v>
      </c>
      <c r="C256" s="1" t="s">
        <v>489</v>
      </c>
      <c r="D256" s="1" t="s">
        <v>494</v>
      </c>
      <c r="E256" s="4" t="s">
        <v>361</v>
      </c>
      <c r="F256" s="4"/>
      <c r="G256" s="1" t="s">
        <v>44</v>
      </c>
      <c r="H256" s="1"/>
      <c r="I256" s="1" t="s">
        <v>494</v>
      </c>
      <c r="J256" t="str">
        <f t="shared" ref="J256" si="44">_xlfn.CONCAT(IF(B256=1,"",", "),C256," ",E256," ",G256,IF(H256="",""," DEFAULT "),H256, " COMMENT '",I256,"'")</f>
        <v>, TITLE VARCHAR(300) NULL COMMENT '제목'</v>
      </c>
    </row>
    <row r="257" spans="2:10" x14ac:dyDescent="0.4">
      <c r="B257" s="4">
        <v>3</v>
      </c>
      <c r="C257" s="1" t="s">
        <v>499</v>
      </c>
      <c r="D257" s="1" t="s">
        <v>493</v>
      </c>
      <c r="E257" s="4" t="s">
        <v>361</v>
      </c>
      <c r="F257" s="4"/>
      <c r="G257" s="1" t="s">
        <v>44</v>
      </c>
      <c r="H257" s="1"/>
      <c r="I257" s="1" t="s">
        <v>493</v>
      </c>
      <c r="J257" t="str">
        <f t="shared" ref="J257:J263" si="45">_xlfn.CONCAT(IF(B257=1,"",", "),C257," ",E257," ",G257,IF(H257="",""," DEFAULT "),H257, " COMMENT '",I257,"'")</f>
        <v>, INTRO VARCHAR(300) NULL COMMENT '소개'</v>
      </c>
    </row>
    <row r="258" spans="2:10" x14ac:dyDescent="0.4">
      <c r="B258" s="4">
        <v>4</v>
      </c>
      <c r="C258" s="1" t="s">
        <v>496</v>
      </c>
      <c r="D258" s="1" t="s">
        <v>495</v>
      </c>
      <c r="E258" s="4" t="s">
        <v>242</v>
      </c>
      <c r="F258" s="4"/>
      <c r="G258" s="1" t="s">
        <v>44</v>
      </c>
      <c r="H258" s="1"/>
      <c r="I258" s="1" t="s">
        <v>495</v>
      </c>
      <c r="J258" t="str">
        <f t="shared" si="45"/>
        <v>, CN LONGTEXT NULL COMMENT '상세내용'</v>
      </c>
    </row>
    <row r="259" spans="2:10" x14ac:dyDescent="0.4">
      <c r="B259" s="4">
        <v>5</v>
      </c>
      <c r="C259" s="1" t="s">
        <v>487</v>
      </c>
      <c r="D259" s="1" t="s">
        <v>497</v>
      </c>
      <c r="E259" s="4" t="s">
        <v>498</v>
      </c>
      <c r="F259" s="4"/>
      <c r="G259" s="1" t="s">
        <v>44</v>
      </c>
      <c r="H259" s="8" t="s">
        <v>500</v>
      </c>
      <c r="I259" s="1" t="s">
        <v>497</v>
      </c>
      <c r="J259" t="str">
        <f>_xlfn.CONCAT(IF(B259=1,"",", "),C259," ",E259," ",G259,IF(H259="",""," DEFAULT "),H259, " COMMENT '",I259,"'")</f>
        <v>, USE_YN VARCHAR(1) NULL DEFAULT 'Y' COMMENT '사용여부'</v>
      </c>
    </row>
    <row r="260" spans="2:10" x14ac:dyDescent="0.4">
      <c r="B260" s="4">
        <v>6</v>
      </c>
      <c r="C260" s="1" t="s">
        <v>64</v>
      </c>
      <c r="D260" s="1" t="s">
        <v>189</v>
      </c>
      <c r="E260" s="4" t="s">
        <v>48</v>
      </c>
      <c r="F260" s="4"/>
      <c r="G260" s="1" t="s">
        <v>41</v>
      </c>
      <c r="H260" s="1" t="s">
        <v>91</v>
      </c>
      <c r="I260" s="1" t="s">
        <v>288</v>
      </c>
      <c r="J260" t="str">
        <f t="shared" si="45"/>
        <v>, FST_REG_ID VARCHAR(20) NOT NULL COMMENT '최초등록자아이디'</v>
      </c>
    </row>
    <row r="261" spans="2:10" x14ac:dyDescent="0.4">
      <c r="B261" s="4">
        <v>7</v>
      </c>
      <c r="C261" s="1" t="s">
        <v>65</v>
      </c>
      <c r="D261" s="1" t="s">
        <v>87</v>
      </c>
      <c r="E261" s="4" t="s">
        <v>57</v>
      </c>
      <c r="F261" s="4"/>
      <c r="G261" s="1" t="s">
        <v>41</v>
      </c>
      <c r="H261" s="1" t="s">
        <v>93</v>
      </c>
      <c r="I261" s="1" t="s">
        <v>87</v>
      </c>
      <c r="J261" t="str">
        <f t="shared" si="45"/>
        <v>, FST_REG_DTTI TIMESTAMP NOT NULL DEFAULT NOW() COMMENT '최초등록일시'</v>
      </c>
    </row>
    <row r="262" spans="2:10" x14ac:dyDescent="0.4">
      <c r="B262" s="4">
        <v>8</v>
      </c>
      <c r="C262" s="1" t="s">
        <v>66</v>
      </c>
      <c r="D262" s="1" t="s">
        <v>190</v>
      </c>
      <c r="E262" s="4" t="s">
        <v>48</v>
      </c>
      <c r="F262" s="4"/>
      <c r="G262" s="1" t="s">
        <v>41</v>
      </c>
      <c r="H262" s="1" t="s">
        <v>91</v>
      </c>
      <c r="I262" s="1" t="s">
        <v>190</v>
      </c>
      <c r="J262" t="str">
        <f t="shared" si="45"/>
        <v>, LT_UPD_ID VARCHAR(20) NOT NULL COMMENT '최종수정자아이디'</v>
      </c>
    </row>
    <row r="263" spans="2:10" x14ac:dyDescent="0.4">
      <c r="B263" s="4">
        <v>9</v>
      </c>
      <c r="C263" s="1" t="s">
        <v>67</v>
      </c>
      <c r="D263" s="1" t="s">
        <v>88</v>
      </c>
      <c r="E263" s="4" t="s">
        <v>57</v>
      </c>
      <c r="F263" s="4"/>
      <c r="G263" s="1" t="s">
        <v>41</v>
      </c>
      <c r="H263" s="1" t="s">
        <v>93</v>
      </c>
      <c r="I263" s="1" t="s">
        <v>88</v>
      </c>
      <c r="J263" t="str">
        <f t="shared" si="45"/>
        <v>, LT_UPD_DTTI TIMESTAMP NOT NULL DEFAULT NOW() COMMENT '최종수정일시'</v>
      </c>
    </row>
    <row r="264" spans="2:10" x14ac:dyDescent="0.4">
      <c r="J264" t="str">
        <f>_xlfn.CONCAT(") COMMENT '",E252,"';")</f>
        <v>) COMMENT '놀이';</v>
      </c>
    </row>
    <row r="265" spans="2:10" x14ac:dyDescent="0.4">
      <c r="B265" s="6" t="s">
        <v>32</v>
      </c>
      <c r="C265" s="26" t="s">
        <v>45</v>
      </c>
      <c r="D265" s="26"/>
      <c r="E265" s="26"/>
      <c r="F265" s="26" t="s">
        <v>46</v>
      </c>
      <c r="G265" s="26"/>
      <c r="H265" s="26"/>
      <c r="I265" s="26"/>
      <c r="J265" t="str">
        <f>_xlfn.CONCAT("ALTER TABLE ",C252," ADD CONSTRAINT ",C266," PRIMARY KEY (")</f>
        <v>ALTER TABLE TB_PLAY ADD CONSTRAINT PK_BOARD_SEQ PRIMARY KEY (</v>
      </c>
    </row>
    <row r="266" spans="2:10" x14ac:dyDescent="0.4">
      <c r="B266" s="4">
        <v>1</v>
      </c>
      <c r="C266" s="21" t="str">
        <f>_xlfn.CONCAT("PK_",C255)</f>
        <v>PK_BOARD_SEQ</v>
      </c>
      <c r="D266" s="21"/>
      <c r="E266" s="21"/>
      <c r="F266" s="21" t="str">
        <f>C255</f>
        <v>BOARD_SEQ</v>
      </c>
      <c r="G266" s="21"/>
      <c r="H266" s="21"/>
      <c r="I266" s="21"/>
      <c r="J266" t="str">
        <f>_xlfn.CONCAT(IF(B266=1,"",", "),F266)</f>
        <v>BOARD_SEQ</v>
      </c>
    </row>
    <row r="267" spans="2:10" x14ac:dyDescent="0.4">
      <c r="J267" t="str">
        <f>_xlfn.CONCAT(");")</f>
        <v>);</v>
      </c>
    </row>
    <row r="268" spans="2:10" x14ac:dyDescent="0.4">
      <c r="B268" s="22" t="s">
        <v>28</v>
      </c>
      <c r="C268" s="23"/>
      <c r="D268" s="23"/>
      <c r="E268" s="23"/>
      <c r="F268" s="23"/>
      <c r="G268" s="23"/>
      <c r="H268" s="23"/>
      <c r="I268" s="24"/>
    </row>
    <row r="269" spans="2:10" x14ac:dyDescent="0.4">
      <c r="B269" s="6" t="s">
        <v>3</v>
      </c>
      <c r="C269" s="4" t="s">
        <v>523</v>
      </c>
      <c r="D269" s="6" t="s">
        <v>1</v>
      </c>
      <c r="E269" s="4" t="s">
        <v>521</v>
      </c>
      <c r="F269" s="6" t="s">
        <v>29</v>
      </c>
      <c r="G269" s="4" t="s">
        <v>39</v>
      </c>
      <c r="H269" s="6" t="s">
        <v>30</v>
      </c>
      <c r="I269" s="7">
        <v>45273</v>
      </c>
      <c r="J269" t="str">
        <f>_xlfn.CONCAT("DROP TABLE IF EXISTS ",C269,";")</f>
        <v>DROP TABLE IF EXISTS TB_ENT_MARKET;</v>
      </c>
    </row>
    <row r="270" spans="2:10" x14ac:dyDescent="0.4">
      <c r="B270" s="6" t="s">
        <v>31</v>
      </c>
      <c r="C270" s="25" t="s">
        <v>524</v>
      </c>
      <c r="D270" s="25"/>
      <c r="E270" s="25"/>
      <c r="F270" s="25"/>
      <c r="G270" s="25"/>
      <c r="H270" s="25"/>
      <c r="I270" s="25"/>
      <c r="J270" t="str">
        <f>_xlfn.CONCAT("CREATE TABLE ",C269)</f>
        <v>CREATE TABLE TB_ENT_MARKET</v>
      </c>
    </row>
    <row r="271" spans="2:10" x14ac:dyDescent="0.4">
      <c r="B271" s="6" t="s">
        <v>32</v>
      </c>
      <c r="C271" s="6" t="s">
        <v>1</v>
      </c>
      <c r="D271" s="6" t="s">
        <v>3</v>
      </c>
      <c r="E271" s="6" t="s">
        <v>33</v>
      </c>
      <c r="F271" s="6" t="s">
        <v>34</v>
      </c>
      <c r="G271" s="6" t="s">
        <v>35</v>
      </c>
      <c r="H271" s="6" t="s">
        <v>22</v>
      </c>
      <c r="I271" s="6" t="s">
        <v>36</v>
      </c>
      <c r="J271" t="str">
        <f>_xlfn.CONCAT("(")</f>
        <v>(</v>
      </c>
    </row>
    <row r="272" spans="2:10" x14ac:dyDescent="0.4">
      <c r="B272" s="4">
        <v>1</v>
      </c>
      <c r="C272" s="1" t="s">
        <v>525</v>
      </c>
      <c r="D272" s="1" t="s">
        <v>526</v>
      </c>
      <c r="E272" s="4" t="s">
        <v>104</v>
      </c>
      <c r="F272" s="4">
        <v>1</v>
      </c>
      <c r="G272" s="1" t="s">
        <v>41</v>
      </c>
      <c r="H272" s="1" t="s">
        <v>91</v>
      </c>
      <c r="I272" s="1" t="s">
        <v>526</v>
      </c>
      <c r="J272" t="str">
        <f>_xlfn.CONCAT(IF(B272=1,"",", "),C272," ",E272," ",G272,IF(H272="",""," DEFAULT "),H272, " COMMENT '",I272,"'")</f>
        <v>ENT_MARKET_SEQ VARCHAR(10) NOT NULL COMMENT '기업장터일련번호'</v>
      </c>
    </row>
    <row r="273" spans="2:10" x14ac:dyDescent="0.4">
      <c r="B273" s="4">
        <v>2</v>
      </c>
      <c r="C273" s="1" t="s">
        <v>536</v>
      </c>
      <c r="D273" s="1" t="s">
        <v>530</v>
      </c>
      <c r="E273" s="4" t="s">
        <v>361</v>
      </c>
      <c r="F273" s="4"/>
      <c r="G273" s="1" t="s">
        <v>44</v>
      </c>
      <c r="H273" s="1"/>
      <c r="I273" s="1" t="s">
        <v>530</v>
      </c>
      <c r="J273" t="str">
        <f t="shared" ref="J273:J276" si="46">_xlfn.CONCAT(IF(B273=1,"",", "),C273," ",E273," ",G273,IF(H273="",""," DEFAULT "),H273, " COMMENT '",I273,"'")</f>
        <v>, PRO_NAME VARCHAR(300) NULL COMMENT '상품명'</v>
      </c>
    </row>
    <row r="274" spans="2:10" x14ac:dyDescent="0.4">
      <c r="B274" s="4">
        <v>3</v>
      </c>
      <c r="C274" s="1" t="s">
        <v>527</v>
      </c>
      <c r="D274" s="1" t="s">
        <v>528</v>
      </c>
      <c r="E274" s="4" t="s">
        <v>529</v>
      </c>
      <c r="F274" s="4"/>
      <c r="G274" s="1" t="s">
        <v>44</v>
      </c>
      <c r="H274" s="1"/>
      <c r="I274" s="1" t="s">
        <v>528</v>
      </c>
      <c r="J274" t="str">
        <f t="shared" ref="J274" si="47">_xlfn.CONCAT(IF(B274=1,"",", "),C274," ",E274," ",G274,IF(H274="",""," DEFAULT "),H274, " COMMENT '",I274,"'")</f>
        <v>, PRICE INT NULL COMMENT '가격'</v>
      </c>
    </row>
    <row r="275" spans="2:10" x14ac:dyDescent="0.4">
      <c r="B275" s="4">
        <v>4</v>
      </c>
      <c r="C275" s="1" t="s">
        <v>534</v>
      </c>
      <c r="D275" s="1" t="s">
        <v>535</v>
      </c>
      <c r="E275" s="4" t="s">
        <v>529</v>
      </c>
      <c r="F275" s="4"/>
      <c r="G275" s="1" t="s">
        <v>44</v>
      </c>
      <c r="H275" s="1"/>
      <c r="I275" s="1" t="s">
        <v>535</v>
      </c>
      <c r="J275" t="str">
        <f t="shared" ref="J275" si="48">_xlfn.CONCAT(IF(B275=1,"",", "),C275," ",E275," ",G275,IF(H275="",""," DEFAULT "),H275, " COMMENT '",I275,"'")</f>
        <v>, CNT INT NULL COMMENT '재고수량'</v>
      </c>
    </row>
    <row r="276" spans="2:10" x14ac:dyDescent="0.4">
      <c r="B276" s="4">
        <v>5</v>
      </c>
      <c r="C276" s="1" t="s">
        <v>496</v>
      </c>
      <c r="D276" s="1" t="s">
        <v>495</v>
      </c>
      <c r="E276" s="4" t="s">
        <v>242</v>
      </c>
      <c r="F276" s="4"/>
      <c r="G276" s="1" t="s">
        <v>44</v>
      </c>
      <c r="H276" s="1"/>
      <c r="I276" s="1" t="s">
        <v>495</v>
      </c>
      <c r="J276" t="str">
        <f t="shared" si="46"/>
        <v>, CN LONGTEXT NULL COMMENT '상세내용'</v>
      </c>
    </row>
    <row r="277" spans="2:10" x14ac:dyDescent="0.4">
      <c r="B277" s="4">
        <v>6</v>
      </c>
      <c r="C277" s="1" t="s">
        <v>531</v>
      </c>
      <c r="D277" s="1" t="s">
        <v>532</v>
      </c>
      <c r="E277" s="4" t="s">
        <v>361</v>
      </c>
      <c r="F277" s="4"/>
      <c r="G277" s="1" t="s">
        <v>44</v>
      </c>
      <c r="H277" s="1"/>
      <c r="I277" s="1" t="s">
        <v>533</v>
      </c>
      <c r="J277" t="str">
        <f t="shared" ref="J277" si="49">_xlfn.CONCAT(IF(B277=1,"",", "),C277," ",E277," ",G277,IF(H277="",""," DEFAULT "),H277, " COMMENT '",I277,"'")</f>
        <v>, MARKET_TYPE_CODE VARCHAR(300) NULL COMMENT '상품분류코드(01:의류,02:장난감:03:생활용품)'</v>
      </c>
    </row>
    <row r="278" spans="2:10" x14ac:dyDescent="0.4">
      <c r="B278" s="4">
        <v>7</v>
      </c>
      <c r="C278" s="1" t="s">
        <v>542</v>
      </c>
      <c r="D278" s="1" t="s">
        <v>543</v>
      </c>
      <c r="E278" s="4" t="s">
        <v>241</v>
      </c>
      <c r="F278" s="4"/>
      <c r="G278" s="1" t="s">
        <v>44</v>
      </c>
      <c r="H278" s="8"/>
      <c r="I278" s="1" t="s">
        <v>544</v>
      </c>
      <c r="J278" t="str">
        <f>_xlfn.CONCAT(IF(B278=1,"",", "),C278," ",E278," ",G278,IF(H278="",""," DEFAULT "),H278, " COMMENT '",I278,"'")</f>
        <v>, THUMBNAIL VARCHAR(100) NULL COMMENT '썸네일 파일명'</v>
      </c>
    </row>
    <row r="279" spans="2:10" x14ac:dyDescent="0.4">
      <c r="B279" s="4">
        <v>8</v>
      </c>
      <c r="C279" s="1" t="s">
        <v>487</v>
      </c>
      <c r="D279" s="1" t="s">
        <v>497</v>
      </c>
      <c r="E279" s="4" t="s">
        <v>498</v>
      </c>
      <c r="F279" s="4"/>
      <c r="G279" s="1" t="s">
        <v>44</v>
      </c>
      <c r="H279" s="8" t="s">
        <v>500</v>
      </c>
      <c r="I279" s="1" t="s">
        <v>497</v>
      </c>
      <c r="J279" t="str">
        <f>_xlfn.CONCAT(IF(B279=1,"",", "),C279," ",E279," ",G279,IF(H279="",""," DEFAULT "),H279, " COMMENT '",I279,"'")</f>
        <v>, USE_YN VARCHAR(1) NULL DEFAULT 'Y' COMMENT '사용여부'</v>
      </c>
    </row>
    <row r="280" spans="2:10" x14ac:dyDescent="0.4">
      <c r="B280" s="4">
        <v>9</v>
      </c>
      <c r="C280" s="1" t="s">
        <v>64</v>
      </c>
      <c r="D280" s="1" t="s">
        <v>189</v>
      </c>
      <c r="E280" s="4" t="s">
        <v>48</v>
      </c>
      <c r="F280" s="4"/>
      <c r="G280" s="1" t="s">
        <v>41</v>
      </c>
      <c r="H280" s="1" t="s">
        <v>91</v>
      </c>
      <c r="I280" s="1" t="s">
        <v>288</v>
      </c>
      <c r="J280" t="str">
        <f t="shared" ref="J280:J283" si="50">_xlfn.CONCAT(IF(B280=1,"",", "),C280," ",E280," ",G280,IF(H280="",""," DEFAULT "),H280, " COMMENT '",I280,"'")</f>
        <v>, FST_REG_ID VARCHAR(20) NOT NULL COMMENT '최초등록자아이디'</v>
      </c>
    </row>
    <row r="281" spans="2:10" x14ac:dyDescent="0.4">
      <c r="B281" s="4">
        <v>10</v>
      </c>
      <c r="C281" s="1" t="s">
        <v>65</v>
      </c>
      <c r="D281" s="1" t="s">
        <v>87</v>
      </c>
      <c r="E281" s="4" t="s">
        <v>57</v>
      </c>
      <c r="F281" s="4"/>
      <c r="G281" s="1" t="s">
        <v>41</v>
      </c>
      <c r="H281" s="1" t="s">
        <v>93</v>
      </c>
      <c r="I281" s="1" t="s">
        <v>87</v>
      </c>
      <c r="J281" t="str">
        <f t="shared" si="50"/>
        <v>, FST_REG_DTTI TIMESTAMP NOT NULL DEFAULT NOW() COMMENT '최초등록일시'</v>
      </c>
    </row>
    <row r="282" spans="2:10" x14ac:dyDescent="0.4">
      <c r="B282" s="4">
        <v>11</v>
      </c>
      <c r="C282" s="1" t="s">
        <v>66</v>
      </c>
      <c r="D282" s="1" t="s">
        <v>190</v>
      </c>
      <c r="E282" s="4" t="s">
        <v>48</v>
      </c>
      <c r="F282" s="4"/>
      <c r="G282" s="1" t="s">
        <v>41</v>
      </c>
      <c r="H282" s="1" t="s">
        <v>91</v>
      </c>
      <c r="I282" s="1" t="s">
        <v>190</v>
      </c>
      <c r="J282" t="str">
        <f t="shared" si="50"/>
        <v>, LT_UPD_ID VARCHAR(20) NOT NULL COMMENT '최종수정자아이디'</v>
      </c>
    </row>
    <row r="283" spans="2:10" x14ac:dyDescent="0.4">
      <c r="B283" s="4">
        <v>12</v>
      </c>
      <c r="C283" s="1" t="s">
        <v>67</v>
      </c>
      <c r="D283" s="1" t="s">
        <v>88</v>
      </c>
      <c r="E283" s="4" t="s">
        <v>57</v>
      </c>
      <c r="F283" s="4"/>
      <c r="G283" s="1" t="s">
        <v>41</v>
      </c>
      <c r="H283" s="1" t="s">
        <v>93</v>
      </c>
      <c r="I283" s="1" t="s">
        <v>88</v>
      </c>
      <c r="J283" t="str">
        <f t="shared" si="50"/>
        <v>, LT_UPD_DTTI TIMESTAMP NOT NULL DEFAULT NOW() COMMENT '최종수정일시'</v>
      </c>
    </row>
    <row r="284" spans="2:10" x14ac:dyDescent="0.4">
      <c r="J284" t="str">
        <f>_xlfn.CONCAT(") COMMENT '",E269,"';")</f>
        <v>) COMMENT '기업장터';</v>
      </c>
    </row>
    <row r="285" spans="2:10" x14ac:dyDescent="0.4">
      <c r="B285" s="6" t="s">
        <v>32</v>
      </c>
      <c r="C285" s="26" t="s">
        <v>45</v>
      </c>
      <c r="D285" s="26"/>
      <c r="E285" s="26"/>
      <c r="F285" s="26" t="s">
        <v>46</v>
      </c>
      <c r="G285" s="26"/>
      <c r="H285" s="26"/>
      <c r="I285" s="26"/>
      <c r="J285" t="str">
        <f>_xlfn.CONCAT("ALTER TABLE ",C269," ADD CONSTRAINT ",C286," PRIMARY KEY (")</f>
        <v>ALTER TABLE TB_ENT_MARKET ADD CONSTRAINT PK_ENT_MARKET_SEQ PRIMARY KEY (</v>
      </c>
    </row>
    <row r="286" spans="2:10" x14ac:dyDescent="0.4">
      <c r="B286" s="4">
        <v>1</v>
      </c>
      <c r="C286" s="21" t="str">
        <f>_xlfn.CONCAT("PK_",C272)</f>
        <v>PK_ENT_MARKET_SEQ</v>
      </c>
      <c r="D286" s="21"/>
      <c r="E286" s="21"/>
      <c r="F286" s="21" t="str">
        <f>C272</f>
        <v>ENT_MARKET_SEQ</v>
      </c>
      <c r="G286" s="21"/>
      <c r="H286" s="21"/>
      <c r="I286" s="21"/>
      <c r="J286" t="str">
        <f>_xlfn.CONCAT(IF(B286=1,"",", "),F286)</f>
        <v>ENT_MARKET_SEQ</v>
      </c>
    </row>
    <row r="287" spans="2:10" x14ac:dyDescent="0.4">
      <c r="J287" t="str">
        <f>_xlfn.CONCAT(");")</f>
        <v>);</v>
      </c>
    </row>
  </sheetData>
  <mergeCells count="104">
    <mergeCell ref="B268:I268"/>
    <mergeCell ref="C270:I270"/>
    <mergeCell ref="C285:E285"/>
    <mergeCell ref="F285:I285"/>
    <mergeCell ref="C286:E286"/>
    <mergeCell ref="F286:I286"/>
    <mergeCell ref="C249:E249"/>
    <mergeCell ref="F249:I249"/>
    <mergeCell ref="B234:I234"/>
    <mergeCell ref="C236:I236"/>
    <mergeCell ref="C247:E247"/>
    <mergeCell ref="F247:I247"/>
    <mergeCell ref="C248:E248"/>
    <mergeCell ref="F248:I248"/>
    <mergeCell ref="B221:I221"/>
    <mergeCell ref="C223:I223"/>
    <mergeCell ref="C230:E230"/>
    <mergeCell ref="F230:I230"/>
    <mergeCell ref="C232:E232"/>
    <mergeCell ref="F232:I232"/>
    <mergeCell ref="C231:E231"/>
    <mergeCell ref="F231:I231"/>
    <mergeCell ref="B205:I205"/>
    <mergeCell ref="C207:I207"/>
    <mergeCell ref="C218:E218"/>
    <mergeCell ref="F218:I218"/>
    <mergeCell ref="C219:E219"/>
    <mergeCell ref="F219:I219"/>
    <mergeCell ref="C178:E178"/>
    <mergeCell ref="F178:I178"/>
    <mergeCell ref="C179:E179"/>
    <mergeCell ref="F179:I179"/>
    <mergeCell ref="B81:I81"/>
    <mergeCell ref="C83:I83"/>
    <mergeCell ref="C93:E93"/>
    <mergeCell ref="F93:I93"/>
    <mergeCell ref="C94:E94"/>
    <mergeCell ref="F94:I94"/>
    <mergeCell ref="C161:E161"/>
    <mergeCell ref="F161:I161"/>
    <mergeCell ref="C162:E162"/>
    <mergeCell ref="F162:I162"/>
    <mergeCell ref="B164:I164"/>
    <mergeCell ref="C166:I166"/>
    <mergeCell ref="C156:I156"/>
    <mergeCell ref="C131:E131"/>
    <mergeCell ref="F131:I131"/>
    <mergeCell ref="B133:I133"/>
    <mergeCell ref="C135:I135"/>
    <mergeCell ref="C150:E150"/>
    <mergeCell ref="F150:I150"/>
    <mergeCell ref="C151:E151"/>
    <mergeCell ref="F151:I151"/>
    <mergeCell ref="C152:E152"/>
    <mergeCell ref="F152:I152"/>
    <mergeCell ref="B154:I154"/>
    <mergeCell ref="C112:E112"/>
    <mergeCell ref="F112:I112"/>
    <mergeCell ref="B114:I114"/>
    <mergeCell ref="C116:I116"/>
    <mergeCell ref="C130:E130"/>
    <mergeCell ref="F130:I130"/>
    <mergeCell ref="C98:I98"/>
    <mergeCell ref="C111:E111"/>
    <mergeCell ref="F111:I111"/>
    <mergeCell ref="C66:E66"/>
    <mergeCell ref="F66:I66"/>
    <mergeCell ref="B68:I68"/>
    <mergeCell ref="C70:I70"/>
    <mergeCell ref="C78:E78"/>
    <mergeCell ref="F78:I78"/>
    <mergeCell ref="B35:I35"/>
    <mergeCell ref="C37:I37"/>
    <mergeCell ref="C47:E47"/>
    <mergeCell ref="F47:I47"/>
    <mergeCell ref="C48:E48"/>
    <mergeCell ref="F48:I48"/>
    <mergeCell ref="C79:E79"/>
    <mergeCell ref="F79:I79"/>
    <mergeCell ref="B96:I96"/>
    <mergeCell ref="C203:E203"/>
    <mergeCell ref="F203:I203"/>
    <mergeCell ref="B251:I251"/>
    <mergeCell ref="C253:I253"/>
    <mergeCell ref="C265:E265"/>
    <mergeCell ref="F265:I265"/>
    <mergeCell ref="C266:E266"/>
    <mergeCell ref="F266:I266"/>
    <mergeCell ref="B2:I2"/>
    <mergeCell ref="C4:I4"/>
    <mergeCell ref="C32:E32"/>
    <mergeCell ref="F32:I32"/>
    <mergeCell ref="C33:E33"/>
    <mergeCell ref="F33:I33"/>
    <mergeCell ref="B181:I181"/>
    <mergeCell ref="C183:I183"/>
    <mergeCell ref="C202:E202"/>
    <mergeCell ref="F202:I202"/>
    <mergeCell ref="B50:I50"/>
    <mergeCell ref="C52:I52"/>
    <mergeCell ref="C64:E64"/>
    <mergeCell ref="F64:I64"/>
    <mergeCell ref="C65:E65"/>
    <mergeCell ref="F65:I6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159"/>
  <sheetViews>
    <sheetView tabSelected="1" topLeftCell="G23" zoomScale="85" zoomScaleNormal="85" workbookViewId="0">
      <selection activeCell="K37" sqref="K37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5" width="16.59765625" customWidth="1"/>
    <col min="16" max="26" width="12.5" hidden="1" customWidth="1"/>
    <col min="27" max="27" width="196.19921875" bestFit="1" customWidth="1"/>
  </cols>
  <sheetData>
    <row r="2" spans="2:27" x14ac:dyDescent="0.4">
      <c r="B2" s="10" t="s">
        <v>194</v>
      </c>
      <c r="C2" s="21" t="s">
        <v>164</v>
      </c>
      <c r="D2" s="21"/>
    </row>
    <row r="3" spans="2:27" x14ac:dyDescent="0.4">
      <c r="B3" s="10" t="s">
        <v>1</v>
      </c>
      <c r="C3" s="5" t="s">
        <v>229</v>
      </c>
      <c r="D3" s="5" t="s">
        <v>169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168</v>
      </c>
      <c r="D4" s="5" t="s">
        <v>170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230</v>
      </c>
      <c r="D5" s="8">
        <v>0</v>
      </c>
      <c r="K5" s="11"/>
      <c r="AA5" t="str">
        <f t="shared" ref="AA5:AA11" si="0">_xlfn.CONCAT(IF(B5=1,"",","),"(",_xlfn.TEXTJOIN(",",TRUE,C5:Z5),")")</f>
        <v>("POLI_SEQ",0)</v>
      </c>
    </row>
    <row r="6" spans="2:27" x14ac:dyDescent="0.4">
      <c r="B6" s="1">
        <v>2</v>
      </c>
      <c r="C6" s="1" t="s">
        <v>231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232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245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292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336</v>
      </c>
      <c r="D10" s="8">
        <v>0</v>
      </c>
      <c r="K10" s="11"/>
      <c r="AA10" t="str">
        <f t="shared" ref="AA10" si="1">_xlfn.CONCAT(IF(B10=1,"",","),"(",_xlfn.TEXTJOIN(",",TRUE,C10:Z10),")")</f>
        <v>,("ROLE_SEQ",0)</v>
      </c>
    </row>
    <row r="11" spans="2:27" x14ac:dyDescent="0.4">
      <c r="B11" s="1">
        <v>7</v>
      </c>
      <c r="C11" s="1" t="s">
        <v>545</v>
      </c>
      <c r="D11" s="8">
        <v>0</v>
      </c>
      <c r="K11" s="11"/>
      <c r="AA11" t="str">
        <f t="shared" si="0"/>
        <v>,("ENT_MARKET_SEQ",0)</v>
      </c>
    </row>
    <row r="12" spans="2:27" x14ac:dyDescent="0.4">
      <c r="AA12" t="s">
        <v>204</v>
      </c>
    </row>
    <row r="13" spans="2:27" x14ac:dyDescent="0.4">
      <c r="B13" s="10" t="s">
        <v>194</v>
      </c>
      <c r="C13" s="21" t="s">
        <v>171</v>
      </c>
      <c r="D13" s="21"/>
      <c r="E13" s="21"/>
      <c r="F13" s="21"/>
      <c r="G13" s="21"/>
      <c r="H13" s="21"/>
      <c r="I13" s="21"/>
    </row>
    <row r="14" spans="2:27" x14ac:dyDescent="0.4">
      <c r="B14" s="10" t="s">
        <v>1</v>
      </c>
      <c r="C14" s="5" t="s">
        <v>178</v>
      </c>
      <c r="D14" s="5" t="s">
        <v>180</v>
      </c>
      <c r="E14" s="5" t="s">
        <v>175</v>
      </c>
      <c r="F14" s="5" t="s">
        <v>268</v>
      </c>
      <c r="G14" s="5" t="s">
        <v>375</v>
      </c>
      <c r="H14" s="5" t="s">
        <v>64</v>
      </c>
      <c r="I14" s="5" t="s">
        <v>66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4" t="str">
        <f>_xlfn.CONCAT("TRUNCATE ",C13,";")</f>
        <v>TRUNCATE TB_POLI;</v>
      </c>
    </row>
    <row r="15" spans="2:27" x14ac:dyDescent="0.4">
      <c r="B15" s="10" t="s">
        <v>3</v>
      </c>
      <c r="C15" s="5" t="s">
        <v>179</v>
      </c>
      <c r="D15" s="5" t="s">
        <v>181</v>
      </c>
      <c r="E15" s="5" t="s">
        <v>176</v>
      </c>
      <c r="F15" s="5" t="s">
        <v>177</v>
      </c>
      <c r="G15" s="5" t="s">
        <v>82</v>
      </c>
      <c r="H15" s="5" t="s">
        <v>189</v>
      </c>
      <c r="I15" s="5" t="s">
        <v>190</v>
      </c>
      <c r="J15" s="11"/>
      <c r="R15" s="12"/>
      <c r="S15" s="12"/>
      <c r="T15" s="12"/>
      <c r="U15" s="12"/>
      <c r="V15" s="12"/>
      <c r="W15" s="12"/>
      <c r="X15" s="12"/>
      <c r="Y15" s="12"/>
      <c r="Z15" s="12"/>
      <c r="AA15" t="str">
        <f>_xlfn.CONCAT("INSERT INTO ",C13, "(", _xlfn.TEXTJOIN(",",TRUE,C14:Z14),") VALUES")</f>
        <v>INSERT INTO TB_POLI(POLI_SEQ,POLI_CODE,POLI_NM,POLI_VAL,RMRK,FST_REG_ID,LT_UPD_ID) VALUES</v>
      </c>
    </row>
    <row r="16" spans="2:27" x14ac:dyDescent="0.4">
      <c r="B16" s="1">
        <v>1</v>
      </c>
      <c r="C16" s="1" t="s">
        <v>195</v>
      </c>
      <c r="D16" s="8" t="s">
        <v>196</v>
      </c>
      <c r="E16" s="1" t="s">
        <v>197</v>
      </c>
      <c r="F16" s="1">
        <v>5</v>
      </c>
      <c r="G16" s="8" t="s">
        <v>198</v>
      </c>
      <c r="H16" s="1" t="s">
        <v>199</v>
      </c>
      <c r="I16" s="1" t="s">
        <v>199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>_xlfn.CONCAT(IF(B16=1,"",","),"(",_xlfn.TEXTJOIN(",",TRUE,C16:Z16),")")</f>
        <v>((SELECT nextval('POLI_SEQ') FROM DUAL),"01","PW_ERR_CNT_LIM",5,"비밀번호 오입력 횟수 제한","SYSTEM","SYSTEM")</v>
      </c>
    </row>
    <row r="17" spans="2:27" x14ac:dyDescent="0.4">
      <c r="B17" s="1">
        <v>2</v>
      </c>
      <c r="C17" s="1" t="s">
        <v>195</v>
      </c>
      <c r="D17" s="8" t="s">
        <v>196</v>
      </c>
      <c r="E17" s="1" t="s">
        <v>200</v>
      </c>
      <c r="F17" s="1">
        <v>7200</v>
      </c>
      <c r="G17" s="1" t="s">
        <v>201</v>
      </c>
      <c r="H17" s="1" t="s">
        <v>199</v>
      </c>
      <c r="I17" s="1" t="s">
        <v>199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ref="AA17:AA18" si="2">_xlfn.CONCAT(IF(B17=1,"",","),"(",_xlfn.TEXTJOIN(",",TRUE,C17:Z17),")")</f>
        <v>,((SELECT nextval('POLI_SEQ') FROM DUAL),"01","SESSION_TIME",7200,"세션유지시간(초단위)","SYSTEM","SYSTEM")</v>
      </c>
    </row>
    <row r="18" spans="2:27" x14ac:dyDescent="0.4">
      <c r="B18" s="1">
        <v>3</v>
      </c>
      <c r="C18" s="1" t="s">
        <v>195</v>
      </c>
      <c r="D18" s="8" t="s">
        <v>196</v>
      </c>
      <c r="E18" s="1" t="s">
        <v>202</v>
      </c>
      <c r="F18" s="1">
        <v>90</v>
      </c>
      <c r="G18" s="1" t="s">
        <v>203</v>
      </c>
      <c r="H18" s="1" t="s">
        <v>199</v>
      </c>
      <c r="I18" s="1" t="s">
        <v>199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t="str">
        <f t="shared" si="2"/>
        <v>,((SELECT nextval('POLI_SEQ') FROM DUAL),"01","PSWD_LIM_DAYS",90,"비밀번호 변경 주기(일)","SYSTEM","SYSTEM")</v>
      </c>
    </row>
    <row r="19" spans="2:27" x14ac:dyDescent="0.4">
      <c r="AA19" t="s">
        <v>204</v>
      </c>
    </row>
    <row r="20" spans="2:27" x14ac:dyDescent="0.4">
      <c r="B20" s="15" t="s">
        <v>194</v>
      </c>
      <c r="C20" s="21" t="s">
        <v>96</v>
      </c>
      <c r="D20" s="21"/>
      <c r="E20" s="21"/>
      <c r="F20" s="21"/>
    </row>
    <row r="21" spans="2:27" x14ac:dyDescent="0.4">
      <c r="B21" s="10" t="s">
        <v>1</v>
      </c>
      <c r="C21" s="5" t="s">
        <v>103</v>
      </c>
      <c r="D21" s="5" t="s">
        <v>98</v>
      </c>
      <c r="E21" s="5" t="s">
        <v>64</v>
      </c>
      <c r="F21" s="5" t="s">
        <v>66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4" t="str">
        <f>_xlfn.CONCAT("TRUNCATE ",C20,";")</f>
        <v>TRUNCATE TB_CODE_GROUP;</v>
      </c>
    </row>
    <row r="22" spans="2:27" x14ac:dyDescent="0.4">
      <c r="B22" s="10" t="s">
        <v>3</v>
      </c>
      <c r="C22" s="16" t="s">
        <v>120</v>
      </c>
      <c r="D22" s="16" t="s">
        <v>121</v>
      </c>
      <c r="E22" s="16" t="s">
        <v>189</v>
      </c>
      <c r="F22" s="16" t="s">
        <v>190</v>
      </c>
      <c r="I22" s="1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t="str">
        <f>_xlfn.CONCAT("INSERT INTO ",C20, "(", _xlfn.TEXTJOIN(",",TRUE,C21:Z21),") VALUES")</f>
        <v>INSERT INTO TB_CODE_GROUP(CODE_GROUP,CODE_GROUP_NM,FST_REG_ID,LT_UPD_ID) VALUES</v>
      </c>
    </row>
    <row r="23" spans="2:27" x14ac:dyDescent="0.4">
      <c r="B23" s="1">
        <v>1</v>
      </c>
      <c r="C23" s="1" t="s">
        <v>205</v>
      </c>
      <c r="D23" s="8" t="s">
        <v>512</v>
      </c>
      <c r="E23" s="1" t="s">
        <v>199</v>
      </c>
      <c r="F23" s="1" t="s">
        <v>199</v>
      </c>
      <c r="I23" s="11"/>
      <c r="AA23" t="str">
        <f>_xlfn.CONCAT(IF(B23=1,"",","),"(",_xlfn.TEXTJOIN(",",TRUE,C23:Z23),")")</f>
        <v>("LOGIN_CODE","로그인 유형 코드","SYSTEM","SYSTEM")</v>
      </c>
    </row>
    <row r="24" spans="2:27" x14ac:dyDescent="0.4">
      <c r="B24" s="1">
        <v>2</v>
      </c>
      <c r="C24" s="1" t="s">
        <v>206</v>
      </c>
      <c r="D24" s="8" t="s">
        <v>513</v>
      </c>
      <c r="E24" s="1" t="s">
        <v>199</v>
      </c>
      <c r="F24" s="1" t="s">
        <v>199</v>
      </c>
      <c r="I24" s="11"/>
      <c r="AA24" t="str">
        <f t="shared" ref="AA24:AA29" si="3">_xlfn.CONCAT(IF(B24=1,"",","),"(",_xlfn.TEXTJOIN(",",TRUE,C24:Z24),")")</f>
        <v>,("LOGIN_INFO_EXCEPT_URI","로그인 정보가 필요없는 URI 코드","SYSTEM","SYSTEM")</v>
      </c>
    </row>
    <row r="25" spans="2:27" x14ac:dyDescent="0.4">
      <c r="B25" s="1">
        <v>3</v>
      </c>
      <c r="C25" s="1" t="s">
        <v>207</v>
      </c>
      <c r="D25" s="8" t="s">
        <v>550</v>
      </c>
      <c r="E25" s="1" t="s">
        <v>199</v>
      </c>
      <c r="F25" s="1" t="s">
        <v>199</v>
      </c>
      <c r="I25" s="11"/>
      <c r="AA25" t="str">
        <f t="shared" ref="AA25:AA28" si="4">_xlfn.CONCAT(IF(B25=1,"",","),"(",_xlfn.TEXTJOIN(",",TRUE,C25:Z25),")")</f>
        <v>,("POLI_CODE","정책 분류코드","SYSTEM","SYSTEM")</v>
      </c>
    </row>
    <row r="26" spans="2:27" x14ac:dyDescent="0.4">
      <c r="B26" s="1">
        <v>4</v>
      </c>
      <c r="C26" s="1" t="s">
        <v>484</v>
      </c>
      <c r="D26" s="8" t="s">
        <v>551</v>
      </c>
      <c r="E26" s="1" t="s">
        <v>199</v>
      </c>
      <c r="F26" s="1" t="s">
        <v>199</v>
      </c>
      <c r="I26" s="11"/>
      <c r="AA26" t="str">
        <f t="shared" si="4"/>
        <v>,("BOARD_FREE_CODE","자유게시판 분류코드","SYSTEM","SYSTEM")</v>
      </c>
    </row>
    <row r="27" spans="2:27" x14ac:dyDescent="0.4">
      <c r="B27" s="1">
        <v>5</v>
      </c>
      <c r="C27" s="1" t="s">
        <v>511</v>
      </c>
      <c r="D27" s="8" t="s">
        <v>552</v>
      </c>
      <c r="E27" s="1" t="s">
        <v>199</v>
      </c>
      <c r="F27" s="1" t="s">
        <v>199</v>
      </c>
      <c r="I27" s="11"/>
      <c r="AA27" t="str">
        <f t="shared" si="4"/>
        <v>,("PLAY_ORDER_CODE","놀이 정렬코드","SYSTEM","SYSTEM")</v>
      </c>
    </row>
    <row r="28" spans="2:27" x14ac:dyDescent="0.4">
      <c r="B28" s="1">
        <v>6</v>
      </c>
      <c r="C28" s="1" t="s">
        <v>538</v>
      </c>
      <c r="D28" s="8" t="s">
        <v>553</v>
      </c>
      <c r="E28" s="1" t="s">
        <v>199</v>
      </c>
      <c r="F28" s="1" t="s">
        <v>199</v>
      </c>
      <c r="I28" s="11"/>
      <c r="AA28" t="str">
        <f t="shared" si="4"/>
        <v>,("MARKET_TYPE_CODE","장터 분류코드","SYSTEM","SYSTEM")</v>
      </c>
    </row>
    <row r="29" spans="2:27" x14ac:dyDescent="0.4">
      <c r="B29" s="1">
        <v>7</v>
      </c>
      <c r="C29" s="1" t="s">
        <v>547</v>
      </c>
      <c r="D29" s="8" t="s">
        <v>554</v>
      </c>
      <c r="E29" s="1" t="s">
        <v>199</v>
      </c>
      <c r="F29" s="1" t="s">
        <v>199</v>
      </c>
      <c r="I29" s="11"/>
      <c r="AA29" t="str">
        <f t="shared" si="3"/>
        <v>,("MARKET_ORDER_CODE","장터 정렬코드","SYSTEM","SYSTEM")</v>
      </c>
    </row>
    <row r="30" spans="2:27" x14ac:dyDescent="0.4">
      <c r="AA30" t="s">
        <v>204</v>
      </c>
    </row>
    <row r="31" spans="2:27" x14ac:dyDescent="0.4">
      <c r="B31" s="10" t="s">
        <v>194</v>
      </c>
      <c r="C31" s="21" t="s">
        <v>101</v>
      </c>
      <c r="D31" s="21"/>
      <c r="E31" s="21"/>
      <c r="F31" s="21"/>
      <c r="G31" s="21"/>
      <c r="H31" s="21"/>
      <c r="I31" s="21"/>
    </row>
    <row r="32" spans="2:27" x14ac:dyDescent="0.4">
      <c r="B32" s="10" t="s">
        <v>1</v>
      </c>
      <c r="C32" s="5" t="s">
        <v>103</v>
      </c>
      <c r="D32" s="5" t="s">
        <v>105</v>
      </c>
      <c r="E32" s="5" t="s">
        <v>191</v>
      </c>
      <c r="F32" s="5" t="s">
        <v>376</v>
      </c>
      <c r="G32" s="5" t="s">
        <v>377</v>
      </c>
      <c r="H32" s="5" t="s">
        <v>64</v>
      </c>
      <c r="I32" s="5" t="s">
        <v>66</v>
      </c>
      <c r="R32" s="13"/>
      <c r="S32" s="13"/>
      <c r="T32" s="13"/>
      <c r="U32" s="13"/>
      <c r="V32" s="13"/>
      <c r="W32" s="13"/>
      <c r="X32" s="13"/>
      <c r="Y32" s="13"/>
      <c r="Z32" s="13"/>
      <c r="AA32" s="14" t="str">
        <f>_xlfn.CONCAT("TRUNCATE ",C31,";")</f>
        <v>TRUNCATE TB_CODE_DETAIL;</v>
      </c>
    </row>
    <row r="33" spans="2:27" x14ac:dyDescent="0.4">
      <c r="B33" s="10" t="s">
        <v>3</v>
      </c>
      <c r="C33" s="5" t="s">
        <v>120</v>
      </c>
      <c r="D33" s="5" t="s">
        <v>193</v>
      </c>
      <c r="E33" s="5" t="s">
        <v>192</v>
      </c>
      <c r="F33" s="5" t="s">
        <v>218</v>
      </c>
      <c r="G33" s="5" t="s">
        <v>124</v>
      </c>
      <c r="H33" s="5" t="s">
        <v>189</v>
      </c>
      <c r="I33" s="5" t="s">
        <v>190</v>
      </c>
      <c r="K33" s="12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t="str">
        <f>_xlfn.CONCAT("INSERT INTO ",C31, "(", _xlfn.TEXTJOIN(",",TRUE,C32:Z32),") VALUES")</f>
        <v>INSERT INTO TB_CODE_DETAIL(CODE_GROUP,CODE_DETAIL,CODE_DETAIL_NM,MODIFY_YN,DETAIL_ORDER,FST_REG_ID,LT_UPD_ID) VALUES</v>
      </c>
    </row>
    <row r="34" spans="2:27" x14ac:dyDescent="0.4">
      <c r="B34" s="1">
        <v>1</v>
      </c>
      <c r="C34" s="1" t="s">
        <v>206</v>
      </c>
      <c r="D34" s="8" t="s">
        <v>196</v>
      </c>
      <c r="E34" s="1" t="s">
        <v>208</v>
      </c>
      <c r="F34" s="1" t="s">
        <v>220</v>
      </c>
      <c r="G34" s="1">
        <v>1</v>
      </c>
      <c r="H34" s="1" t="s">
        <v>199</v>
      </c>
      <c r="I34" s="1" t="s">
        <v>199</v>
      </c>
      <c r="K34" s="11"/>
      <c r="AA34" t="str">
        <f>_xlfn.CONCAT(IF(B34=1,"",","),"(",_xlfn.TEXTJOIN(",",TRUE,C34:Z34),")")</f>
        <v>("LOGIN_INFO_EXCEPT_URI","01","/user/signUp","N",1,"SYSTEM","SYSTEM")</v>
      </c>
    </row>
    <row r="35" spans="2:27" x14ac:dyDescent="0.4">
      <c r="B35" s="1">
        <v>2</v>
      </c>
      <c r="C35" s="1" t="s">
        <v>205</v>
      </c>
      <c r="D35" s="8" t="s">
        <v>196</v>
      </c>
      <c r="E35" s="1" t="s">
        <v>209</v>
      </c>
      <c r="F35" s="1" t="s">
        <v>220</v>
      </c>
      <c r="G35" s="1">
        <v>1</v>
      </c>
      <c r="H35" s="1" t="s">
        <v>199</v>
      </c>
      <c r="I35" s="1" t="s">
        <v>199</v>
      </c>
      <c r="K35" s="11"/>
      <c r="AA35" t="str">
        <f t="shared" ref="AA35:AA62" si="5">_xlfn.CONCAT(IF(B35=1,"",","),"(",_xlfn.TEXTJOIN(",",TRUE,C35:Z35),")")</f>
        <v>,("LOGIN_CODE","01","로그인","N",1,"SYSTEM","SYSTEM")</v>
      </c>
    </row>
    <row r="36" spans="2:27" x14ac:dyDescent="0.4">
      <c r="B36" s="1">
        <v>3</v>
      </c>
      <c r="C36" s="1" t="s">
        <v>205</v>
      </c>
      <c r="D36" s="8" t="s">
        <v>210</v>
      </c>
      <c r="E36" s="1" t="s">
        <v>217</v>
      </c>
      <c r="F36" s="1" t="s">
        <v>220</v>
      </c>
      <c r="G36" s="1">
        <v>2</v>
      </c>
      <c r="H36" s="1" t="s">
        <v>199</v>
      </c>
      <c r="I36" s="1" t="s">
        <v>199</v>
      </c>
      <c r="K36" s="11"/>
      <c r="AA36" t="str">
        <f t="shared" si="5"/>
        <v>,("LOGIN_CODE","02","로그아웃","N",2,"SYSTEM","SYSTEM")</v>
      </c>
    </row>
    <row r="37" spans="2:27" x14ac:dyDescent="0.4">
      <c r="B37" s="1">
        <v>4</v>
      </c>
      <c r="C37" s="1" t="s">
        <v>205</v>
      </c>
      <c r="D37" s="8" t="s">
        <v>211</v>
      </c>
      <c r="E37" s="1" t="s">
        <v>216</v>
      </c>
      <c r="F37" s="1" t="s">
        <v>220</v>
      </c>
      <c r="G37" s="1">
        <v>3</v>
      </c>
      <c r="H37" s="1" t="s">
        <v>199</v>
      </c>
      <c r="I37" s="1" t="s">
        <v>199</v>
      </c>
      <c r="K37" s="11"/>
      <c r="AA37" t="str">
        <f t="shared" si="5"/>
        <v>,("LOGIN_CODE","03","존재하지 않는 아이디","N",3,"SYSTEM","SYSTEM")</v>
      </c>
    </row>
    <row r="38" spans="2:27" x14ac:dyDescent="0.4">
      <c r="B38" s="1">
        <v>5</v>
      </c>
      <c r="C38" s="1" t="s">
        <v>205</v>
      </c>
      <c r="D38" s="8" t="s">
        <v>212</v>
      </c>
      <c r="E38" s="1" t="s">
        <v>215</v>
      </c>
      <c r="F38" s="1" t="s">
        <v>220</v>
      </c>
      <c r="G38" s="1">
        <v>4</v>
      </c>
      <c r="H38" s="1" t="s">
        <v>199</v>
      </c>
      <c r="I38" s="1" t="s">
        <v>199</v>
      </c>
      <c r="K38" s="11"/>
      <c r="AA38" t="str">
        <f t="shared" si="5"/>
        <v>,("LOGIN_CODE","04","비밀번호 오입력","N",4,"SYSTEM","SYSTEM")</v>
      </c>
    </row>
    <row r="39" spans="2:27" x14ac:dyDescent="0.4">
      <c r="B39" s="1">
        <v>6</v>
      </c>
      <c r="C39" s="1" t="s">
        <v>205</v>
      </c>
      <c r="D39" s="8" t="s">
        <v>213</v>
      </c>
      <c r="E39" s="1" t="s">
        <v>214</v>
      </c>
      <c r="F39" s="1" t="s">
        <v>220</v>
      </c>
      <c r="G39" s="1">
        <v>5</v>
      </c>
      <c r="H39" s="1" t="s">
        <v>199</v>
      </c>
      <c r="I39" s="1" t="s">
        <v>199</v>
      </c>
      <c r="K39" s="11"/>
      <c r="AA39" t="str">
        <f t="shared" si="5"/>
        <v>,("LOGIN_CODE","05","비밀번호 오입력 횟수 초과","N",5,"SYSTEM","SYSTEM")</v>
      </c>
    </row>
    <row r="40" spans="2:27" x14ac:dyDescent="0.4">
      <c r="B40" s="1">
        <v>7</v>
      </c>
      <c r="C40" s="1" t="s">
        <v>221</v>
      </c>
      <c r="D40" s="8" t="s">
        <v>196</v>
      </c>
      <c r="E40" s="1" t="s">
        <v>222</v>
      </c>
      <c r="F40" s="1" t="s">
        <v>220</v>
      </c>
      <c r="G40" s="1">
        <v>1</v>
      </c>
      <c r="H40" s="1" t="s">
        <v>199</v>
      </c>
      <c r="I40" s="1" t="s">
        <v>199</v>
      </c>
      <c r="K40" s="11"/>
      <c r="AA40" t="str">
        <f t="shared" si="5"/>
        <v>,("BOARD_CODE","01","공지사항","N",1,"SYSTEM","SYSTEM")</v>
      </c>
    </row>
    <row r="41" spans="2:27" x14ac:dyDescent="0.4">
      <c r="B41" s="1">
        <v>8</v>
      </c>
      <c r="C41" s="1" t="s">
        <v>221</v>
      </c>
      <c r="D41" s="8" t="s">
        <v>210</v>
      </c>
      <c r="E41" s="1" t="s">
        <v>223</v>
      </c>
      <c r="F41" s="1" t="s">
        <v>220</v>
      </c>
      <c r="G41" s="1">
        <v>2</v>
      </c>
      <c r="H41" s="1" t="s">
        <v>199</v>
      </c>
      <c r="I41" s="1" t="s">
        <v>199</v>
      </c>
      <c r="K41" s="11"/>
      <c r="AA41" t="str">
        <f t="shared" si="5"/>
        <v>,("BOARD_CODE","02","자유게시판","N",2,"SYSTEM","SYSTEM")</v>
      </c>
    </row>
    <row r="42" spans="2:27" x14ac:dyDescent="0.4">
      <c r="B42" s="1">
        <v>9</v>
      </c>
      <c r="C42" s="1" t="s">
        <v>221</v>
      </c>
      <c r="D42" s="8" t="s">
        <v>211</v>
      </c>
      <c r="E42" s="1" t="s">
        <v>224</v>
      </c>
      <c r="F42" s="1" t="s">
        <v>220</v>
      </c>
      <c r="G42" s="1">
        <v>3</v>
      </c>
      <c r="H42" s="1" t="s">
        <v>199</v>
      </c>
      <c r="I42" s="1" t="s">
        <v>199</v>
      </c>
      <c r="K42" s="11"/>
      <c r="AA42" t="str">
        <f t="shared" si="5"/>
        <v>,("BOARD_CODE","03","질문게시판","N",3,"SYSTEM","SYSTEM")</v>
      </c>
    </row>
    <row r="43" spans="2:27" x14ac:dyDescent="0.4">
      <c r="B43" s="1">
        <v>10</v>
      </c>
      <c r="C43" s="1" t="s">
        <v>221</v>
      </c>
      <c r="D43" s="8" t="s">
        <v>212</v>
      </c>
      <c r="E43" s="1" t="s">
        <v>225</v>
      </c>
      <c r="F43" s="1" t="s">
        <v>220</v>
      </c>
      <c r="G43" s="1">
        <v>4</v>
      </c>
      <c r="H43" s="1" t="s">
        <v>199</v>
      </c>
      <c r="I43" s="1" t="s">
        <v>199</v>
      </c>
      <c r="K43" s="11"/>
      <c r="AA43" t="str">
        <f t="shared" ref="AA43" si="6">_xlfn.CONCAT(IF(B43=1,"",","),"(",_xlfn.TEXTJOIN(",",TRUE,C43:Z43),")")</f>
        <v>,("BOARD_CODE","04","지역게시판","N",4,"SYSTEM","SYSTEM")</v>
      </c>
    </row>
    <row r="44" spans="2:27" x14ac:dyDescent="0.4">
      <c r="B44" s="1">
        <v>11</v>
      </c>
      <c r="C44" s="1" t="s">
        <v>221</v>
      </c>
      <c r="D44" s="8" t="s">
        <v>213</v>
      </c>
      <c r="E44" s="1" t="s">
        <v>460</v>
      </c>
      <c r="F44" s="1" t="s">
        <v>220</v>
      </c>
      <c r="G44" s="1">
        <v>5</v>
      </c>
      <c r="H44" s="1" t="s">
        <v>199</v>
      </c>
      <c r="I44" s="1" t="s">
        <v>199</v>
      </c>
      <c r="K44" s="11"/>
      <c r="AA44" t="str">
        <f t="shared" si="5"/>
        <v>,("BOARD_CODE","05","놀이","N",5,"SYSTEM","SYSTEM")</v>
      </c>
    </row>
    <row r="45" spans="2:27" x14ac:dyDescent="0.4">
      <c r="B45" s="1">
        <v>12</v>
      </c>
      <c r="C45" s="1" t="s">
        <v>351</v>
      </c>
      <c r="D45" s="8" t="s">
        <v>227</v>
      </c>
      <c r="E45" s="1" t="s">
        <v>303</v>
      </c>
      <c r="F45" s="1" t="s">
        <v>220</v>
      </c>
      <c r="G45" s="1">
        <v>1</v>
      </c>
      <c r="H45" s="1" t="s">
        <v>199</v>
      </c>
      <c r="I45" s="1" t="s">
        <v>199</v>
      </c>
      <c r="K45" s="11"/>
      <c r="AA45" t="str">
        <f t="shared" ref="AA45" si="7">_xlfn.CONCAT(IF(B45=1,"",","),"(",_xlfn.TEXTJOIN(",",TRUE,C45:Z45),")")</f>
        <v>,("REQ_TYPE_CODE","admin","관리자","N",1,"SYSTEM","SYSTEM")</v>
      </c>
    </row>
    <row r="46" spans="2:27" x14ac:dyDescent="0.4">
      <c r="B46" s="1">
        <v>13</v>
      </c>
      <c r="C46" s="1" t="s">
        <v>351</v>
      </c>
      <c r="D46" s="8" t="s">
        <v>294</v>
      </c>
      <c r="E46" s="1" t="s">
        <v>295</v>
      </c>
      <c r="F46" s="1" t="s">
        <v>220</v>
      </c>
      <c r="G46" s="1">
        <v>2</v>
      </c>
      <c r="H46" s="1" t="s">
        <v>199</v>
      </c>
      <c r="I46" s="1" t="s">
        <v>199</v>
      </c>
      <c r="K46" s="11"/>
      <c r="AA46" t="str">
        <f t="shared" ref="AA46:AA51" si="8">_xlfn.CONCAT(IF(B46=1,"",","),"(",_xlfn.TEXTJOIN(",",TRUE,C46:Z46),")")</f>
        <v>,("REQ_TYPE_CODE","info","정보","N",2,"SYSTEM","SYSTEM")</v>
      </c>
    </row>
    <row r="47" spans="2:27" x14ac:dyDescent="0.4">
      <c r="B47" s="1">
        <v>14</v>
      </c>
      <c r="C47" s="1" t="s">
        <v>351</v>
      </c>
      <c r="D47" s="8" t="s">
        <v>315</v>
      </c>
      <c r="E47" s="1" t="s">
        <v>316</v>
      </c>
      <c r="F47" s="1" t="s">
        <v>220</v>
      </c>
      <c r="G47" s="1">
        <v>3</v>
      </c>
      <c r="H47" s="1" t="s">
        <v>199</v>
      </c>
      <c r="I47" s="1" t="s">
        <v>199</v>
      </c>
      <c r="K47" s="11"/>
      <c r="AA47" t="str">
        <f t="shared" ref="AA47" si="9">_xlfn.CONCAT(IF(B47=1,"",","),"(",_xlfn.TEXTJOIN(",",TRUE,C47:Z47),")")</f>
        <v>,("REQ_TYPE_CODE","user","사용자","N",3,"SYSTEM","SYSTEM")</v>
      </c>
    </row>
    <row r="48" spans="2:27" x14ac:dyDescent="0.4">
      <c r="B48" s="1">
        <v>15</v>
      </c>
      <c r="C48" s="1" t="s">
        <v>351</v>
      </c>
      <c r="D48" s="8" t="s">
        <v>297</v>
      </c>
      <c r="E48" s="1" t="s">
        <v>301</v>
      </c>
      <c r="F48" s="1" t="s">
        <v>220</v>
      </c>
      <c r="G48" s="1">
        <v>4</v>
      </c>
      <c r="H48" s="1" t="s">
        <v>199</v>
      </c>
      <c r="I48" s="1" t="s">
        <v>199</v>
      </c>
      <c r="K48" s="11"/>
      <c r="AA48" t="str">
        <f t="shared" si="8"/>
        <v>,("REQ_TYPE_CODE","board","게시판","N",4,"SYSTEM","SYSTEM")</v>
      </c>
    </row>
    <row r="49" spans="2:27" x14ac:dyDescent="0.4">
      <c r="B49" s="1">
        <v>16</v>
      </c>
      <c r="C49" s="1" t="s">
        <v>351</v>
      </c>
      <c r="D49" s="8" t="s">
        <v>298</v>
      </c>
      <c r="E49" s="1" t="s">
        <v>302</v>
      </c>
      <c r="F49" s="1" t="s">
        <v>220</v>
      </c>
      <c r="G49" s="1">
        <v>5</v>
      </c>
      <c r="H49" s="1" t="s">
        <v>199</v>
      </c>
      <c r="I49" s="1" t="s">
        <v>199</v>
      </c>
      <c r="K49" s="11"/>
      <c r="AA49" t="str">
        <f t="shared" ref="AA49" si="10">_xlfn.CONCAT(IF(B49=1,"",","),"(",_xlfn.TEXTJOIN(",",TRUE,C49:Z49),")")</f>
        <v>,("REQ_TYPE_CODE","market","장터","N",5,"SYSTEM","SYSTEM")</v>
      </c>
    </row>
    <row r="50" spans="2:27" x14ac:dyDescent="0.4">
      <c r="B50" s="1">
        <v>17</v>
      </c>
      <c r="C50" s="1" t="s">
        <v>351</v>
      </c>
      <c r="D50" s="8" t="s">
        <v>299</v>
      </c>
      <c r="E50" s="1" t="s">
        <v>305</v>
      </c>
      <c r="F50" s="1" t="s">
        <v>220</v>
      </c>
      <c r="G50" s="1">
        <v>6</v>
      </c>
      <c r="H50" s="1" t="s">
        <v>199</v>
      </c>
      <c r="I50" s="1" t="s">
        <v>199</v>
      </c>
      <c r="K50" s="11"/>
      <c r="AA50" t="str">
        <f t="shared" si="8"/>
        <v>,("REQ_TYPE_CODE","active","활동","N",6,"SYSTEM","SYSTEM")</v>
      </c>
    </row>
    <row r="51" spans="2:27" x14ac:dyDescent="0.4">
      <c r="B51" s="1">
        <v>18</v>
      </c>
      <c r="C51" s="1" t="s">
        <v>351</v>
      </c>
      <c r="D51" s="8" t="s">
        <v>300</v>
      </c>
      <c r="E51" s="1" t="s">
        <v>304</v>
      </c>
      <c r="F51" s="1" t="s">
        <v>220</v>
      </c>
      <c r="G51" s="1">
        <v>7</v>
      </c>
      <c r="H51" s="1" t="s">
        <v>199</v>
      </c>
      <c r="I51" s="1" t="s">
        <v>199</v>
      </c>
      <c r="K51" s="11"/>
      <c r="AA51" t="str">
        <f t="shared" si="8"/>
        <v>,("REQ_TYPE_CODE","sitter","베이비시터","N",7,"SYSTEM","SYSTEM")</v>
      </c>
    </row>
    <row r="52" spans="2:27" x14ac:dyDescent="0.4">
      <c r="B52" s="1">
        <v>19</v>
      </c>
      <c r="C52" s="1" t="s">
        <v>351</v>
      </c>
      <c r="D52" s="8" t="s">
        <v>352</v>
      </c>
      <c r="E52" s="1" t="s">
        <v>353</v>
      </c>
      <c r="F52" s="1" t="s">
        <v>220</v>
      </c>
      <c r="G52" s="1">
        <v>8</v>
      </c>
      <c r="H52" s="1" t="s">
        <v>199</v>
      </c>
      <c r="I52" s="1" t="s">
        <v>199</v>
      </c>
      <c r="K52" s="11"/>
      <c r="AA52" t="str">
        <f t="shared" si="5"/>
        <v>,("REQ_TYPE_CODE","error","오류","N",8,"SYSTEM","SYSTEM")</v>
      </c>
    </row>
    <row r="53" spans="2:27" x14ac:dyDescent="0.4">
      <c r="B53" s="1">
        <v>20</v>
      </c>
      <c r="C53" s="1" t="s">
        <v>484</v>
      </c>
      <c r="D53" s="8" t="s">
        <v>196</v>
      </c>
      <c r="E53" s="1" t="s">
        <v>485</v>
      </c>
      <c r="F53" s="1" t="s">
        <v>220</v>
      </c>
      <c r="G53" s="1">
        <v>1</v>
      </c>
      <c r="H53" s="1" t="s">
        <v>199</v>
      </c>
      <c r="I53" s="1" t="s">
        <v>199</v>
      </c>
      <c r="K53" s="11"/>
      <c r="AA53" t="str">
        <f t="shared" ref="AA53" si="11">_xlfn.CONCAT(IF(B53=1,"",","),"(",_xlfn.TEXTJOIN(",",TRUE,C53:Z53),")")</f>
        <v>,("BOARD_FREE_CODE","01","잡담","N",1,"SYSTEM","SYSTEM")</v>
      </c>
    </row>
    <row r="54" spans="2:27" x14ac:dyDescent="0.4">
      <c r="B54" s="1">
        <v>21</v>
      </c>
      <c r="C54" s="1" t="s">
        <v>484</v>
      </c>
      <c r="D54" s="8" t="s">
        <v>210</v>
      </c>
      <c r="E54" s="1" t="s">
        <v>295</v>
      </c>
      <c r="F54" s="1" t="s">
        <v>220</v>
      </c>
      <c r="G54" s="1">
        <v>2</v>
      </c>
      <c r="H54" s="1" t="s">
        <v>199</v>
      </c>
      <c r="I54" s="1" t="s">
        <v>199</v>
      </c>
      <c r="K54" s="11"/>
      <c r="AA54" t="str">
        <f t="shared" si="5"/>
        <v>,("BOARD_FREE_CODE","02","정보","N",2,"SYSTEM","SYSTEM")</v>
      </c>
    </row>
    <row r="55" spans="2:27" x14ac:dyDescent="0.4">
      <c r="B55" s="1">
        <v>22</v>
      </c>
      <c r="C55" s="1" t="s">
        <v>484</v>
      </c>
      <c r="D55" s="8" t="s">
        <v>211</v>
      </c>
      <c r="E55" s="1" t="s">
        <v>486</v>
      </c>
      <c r="F55" s="1" t="s">
        <v>220</v>
      </c>
      <c r="G55" s="1">
        <v>3</v>
      </c>
      <c r="H55" s="1" t="s">
        <v>199</v>
      </c>
      <c r="I55" s="1" t="s">
        <v>199</v>
      </c>
      <c r="K55" s="11"/>
      <c r="AA55" t="str">
        <f t="shared" si="5"/>
        <v>,("BOARD_FREE_CODE","03","질문","N",3,"SYSTEM","SYSTEM")</v>
      </c>
    </row>
    <row r="56" spans="2:27" x14ac:dyDescent="0.4">
      <c r="B56" s="1">
        <v>23</v>
      </c>
      <c r="C56" s="1" t="s">
        <v>511</v>
      </c>
      <c r="D56" s="8" t="s">
        <v>196</v>
      </c>
      <c r="E56" s="1" t="s">
        <v>514</v>
      </c>
      <c r="F56" s="1" t="s">
        <v>220</v>
      </c>
      <c r="G56" s="1">
        <v>1</v>
      </c>
      <c r="H56" s="1" t="s">
        <v>199</v>
      </c>
      <c r="I56" s="1" t="s">
        <v>199</v>
      </c>
      <c r="K56" s="11"/>
      <c r="AA56" t="str">
        <f t="shared" si="5"/>
        <v>,("PLAY_ORDER_CODE","01","등록일","N",1,"SYSTEM","SYSTEM")</v>
      </c>
    </row>
    <row r="57" spans="2:27" x14ac:dyDescent="0.4">
      <c r="B57" s="1">
        <v>24</v>
      </c>
      <c r="C57" s="1" t="s">
        <v>511</v>
      </c>
      <c r="D57" s="8" t="s">
        <v>210</v>
      </c>
      <c r="E57" s="1" t="s">
        <v>516</v>
      </c>
      <c r="F57" s="1" t="s">
        <v>220</v>
      </c>
      <c r="G57" s="1">
        <v>2</v>
      </c>
      <c r="H57" s="1" t="s">
        <v>199</v>
      </c>
      <c r="I57" s="1" t="s">
        <v>199</v>
      </c>
      <c r="K57" s="11"/>
      <c r="AA57" t="str">
        <f t="shared" si="5"/>
        <v>,("PLAY_ORDER_CODE","02","좋아요","N",2,"SYSTEM","SYSTEM")</v>
      </c>
    </row>
    <row r="58" spans="2:27" x14ac:dyDescent="0.4">
      <c r="B58" s="1">
        <v>25</v>
      </c>
      <c r="C58" s="1" t="s">
        <v>511</v>
      </c>
      <c r="D58" s="8" t="s">
        <v>211</v>
      </c>
      <c r="E58" s="1" t="s">
        <v>515</v>
      </c>
      <c r="F58" s="1" t="s">
        <v>220</v>
      </c>
      <c r="G58" s="1">
        <v>3</v>
      </c>
      <c r="H58" s="1" t="s">
        <v>199</v>
      </c>
      <c r="I58" s="1" t="s">
        <v>199</v>
      </c>
      <c r="K58" s="11"/>
      <c r="AA58" t="str">
        <f t="shared" si="5"/>
        <v>,("PLAY_ORDER_CODE","03","제목","N",3,"SYSTEM","SYSTEM")</v>
      </c>
    </row>
    <row r="59" spans="2:27" x14ac:dyDescent="0.4">
      <c r="B59" s="1">
        <v>26</v>
      </c>
      <c r="C59" s="1" t="s">
        <v>538</v>
      </c>
      <c r="D59" s="8" t="s">
        <v>196</v>
      </c>
      <c r="E59" s="1" t="s">
        <v>539</v>
      </c>
      <c r="F59" s="1" t="s">
        <v>220</v>
      </c>
      <c r="G59" s="1">
        <v>1</v>
      </c>
      <c r="H59" s="1" t="s">
        <v>199</v>
      </c>
      <c r="I59" s="1" t="s">
        <v>199</v>
      </c>
      <c r="K59" s="11"/>
      <c r="AA59" t="str">
        <f t="shared" ref="AA59" si="12">_xlfn.CONCAT(IF(B59=1,"",","),"(",_xlfn.TEXTJOIN(",",TRUE,C59:Z59),")")</f>
        <v>,("MARKET_TYPE_CODE","01","의류","N",1,"SYSTEM","SYSTEM")</v>
      </c>
    </row>
    <row r="60" spans="2:27" x14ac:dyDescent="0.4">
      <c r="B60" s="1">
        <v>27</v>
      </c>
      <c r="C60" s="1" t="s">
        <v>538</v>
      </c>
      <c r="D60" s="8" t="s">
        <v>210</v>
      </c>
      <c r="E60" s="1" t="s">
        <v>540</v>
      </c>
      <c r="F60" s="1" t="s">
        <v>220</v>
      </c>
      <c r="G60" s="1">
        <v>2</v>
      </c>
      <c r="H60" s="1" t="s">
        <v>199</v>
      </c>
      <c r="I60" s="1" t="s">
        <v>199</v>
      </c>
      <c r="K60" s="11"/>
      <c r="AA60" t="str">
        <f t="shared" si="5"/>
        <v>,("MARKET_TYPE_CODE","02","장난감","N",2,"SYSTEM","SYSTEM")</v>
      </c>
    </row>
    <row r="61" spans="2:27" x14ac:dyDescent="0.4">
      <c r="B61" s="1">
        <v>28</v>
      </c>
      <c r="C61" s="1" t="s">
        <v>538</v>
      </c>
      <c r="D61" s="8" t="s">
        <v>211</v>
      </c>
      <c r="E61" s="1" t="s">
        <v>541</v>
      </c>
      <c r="F61" s="1" t="s">
        <v>220</v>
      </c>
      <c r="G61" s="1">
        <v>3</v>
      </c>
      <c r="H61" s="1" t="s">
        <v>199</v>
      </c>
      <c r="I61" s="1" t="s">
        <v>199</v>
      </c>
      <c r="K61" s="11"/>
      <c r="AA61" t="str">
        <f t="shared" si="5"/>
        <v>,("MARKET_TYPE_CODE","03","생활용품","N",3,"SYSTEM","SYSTEM")</v>
      </c>
    </row>
    <row r="62" spans="2:27" x14ac:dyDescent="0.4">
      <c r="B62" s="1">
        <v>29</v>
      </c>
      <c r="C62" s="1" t="s">
        <v>547</v>
      </c>
      <c r="D62" s="8" t="s">
        <v>196</v>
      </c>
      <c r="E62" s="1" t="s">
        <v>514</v>
      </c>
      <c r="F62" s="1" t="s">
        <v>220</v>
      </c>
      <c r="G62" s="1">
        <v>1</v>
      </c>
      <c r="H62" s="1" t="s">
        <v>199</v>
      </c>
      <c r="I62" s="1" t="s">
        <v>199</v>
      </c>
      <c r="K62" s="11"/>
      <c r="AA62" t="str">
        <f t="shared" si="5"/>
        <v>,("MARKET_ORDER_CODE","01","등록일","N",1,"SYSTEM","SYSTEM")</v>
      </c>
    </row>
    <row r="63" spans="2:27" x14ac:dyDescent="0.4">
      <c r="B63" s="1">
        <v>30</v>
      </c>
      <c r="C63" s="1" t="s">
        <v>547</v>
      </c>
      <c r="D63" s="8" t="s">
        <v>210</v>
      </c>
      <c r="E63" s="1" t="s">
        <v>548</v>
      </c>
      <c r="F63" s="1" t="s">
        <v>220</v>
      </c>
      <c r="G63" s="1">
        <v>2</v>
      </c>
      <c r="H63" s="1" t="s">
        <v>199</v>
      </c>
      <c r="I63" s="1" t="s">
        <v>199</v>
      </c>
      <c r="K63" s="11"/>
      <c r="AA63" t="str">
        <f t="shared" ref="AA63" si="13">_xlfn.CONCAT(IF(B63=1,"",","),"(",_xlfn.TEXTJOIN(",",TRUE,C63:Z63),")")</f>
        <v>,("MARKET_ORDER_CODE","02","가격","N",2,"SYSTEM","SYSTEM")</v>
      </c>
    </row>
    <row r="64" spans="2:27" x14ac:dyDescent="0.4">
      <c r="B64" s="1">
        <v>31</v>
      </c>
      <c r="C64" s="1" t="s">
        <v>547</v>
      </c>
      <c r="D64" s="8" t="s">
        <v>211</v>
      </c>
      <c r="E64" s="1" t="s">
        <v>549</v>
      </c>
      <c r="F64" s="1" t="s">
        <v>220</v>
      </c>
      <c r="G64" s="1">
        <v>3</v>
      </c>
      <c r="H64" s="1" t="s">
        <v>199</v>
      </c>
      <c r="I64" s="1" t="s">
        <v>199</v>
      </c>
      <c r="K64" s="11"/>
      <c r="AA64" t="str">
        <f t="shared" ref="AA64" si="14">_xlfn.CONCAT(IF(B64=1,"",","),"(",_xlfn.TEXTJOIN(",",TRUE,C64:Z64),")")</f>
        <v>,("MARKET_ORDER_CODE","03","별점","N",3,"SYSTEM","SYSTEM")</v>
      </c>
    </row>
    <row r="65" spans="2:27" x14ac:dyDescent="0.4">
      <c r="AA65" t="s">
        <v>204</v>
      </c>
    </row>
    <row r="66" spans="2:27" x14ac:dyDescent="0.4">
      <c r="B66" s="10" t="s">
        <v>194</v>
      </c>
      <c r="C66" s="21" t="s">
        <v>37</v>
      </c>
      <c r="D66" s="21"/>
      <c r="E66" s="21"/>
      <c r="F66" s="21"/>
      <c r="G66" s="21"/>
    </row>
    <row r="67" spans="2:27" x14ac:dyDescent="0.4">
      <c r="B67" s="10" t="s">
        <v>1</v>
      </c>
      <c r="C67" s="5" t="s">
        <v>393</v>
      </c>
      <c r="D67" s="5" t="s">
        <v>395</v>
      </c>
      <c r="E67" s="5" t="s">
        <v>397</v>
      </c>
      <c r="F67" s="5" t="s">
        <v>64</v>
      </c>
      <c r="G67" s="5" t="s">
        <v>66</v>
      </c>
      <c r="K67" s="12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4" t="str">
        <f>_xlfn.CONCAT("TRUNCATE ",C66,";")</f>
        <v>TRUNCATE TB_USER;</v>
      </c>
    </row>
    <row r="68" spans="2:27" x14ac:dyDescent="0.4">
      <c r="B68" s="10" t="s">
        <v>3</v>
      </c>
      <c r="C68" s="5" t="s">
        <v>117</v>
      </c>
      <c r="D68" s="5" t="s">
        <v>118</v>
      </c>
      <c r="E68" s="5" t="s">
        <v>271</v>
      </c>
      <c r="F68" s="5" t="s">
        <v>189</v>
      </c>
      <c r="G68" s="5" t="s">
        <v>190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t="str">
        <f>_xlfn.CONCAT("INSERT INTO ",C66, "(", _xlfn.TEXTJOIN(",",TRUE,C67:Z67),") VALUES")</f>
        <v>INSERT INTO TB_USER(USER_ID,USER_PW,USER_NAME,FST_REG_ID,LT_UPD_ID) VALUES</v>
      </c>
    </row>
    <row r="69" spans="2:27" x14ac:dyDescent="0.4">
      <c r="B69" s="1">
        <v>1</v>
      </c>
      <c r="C69" s="1" t="s">
        <v>227</v>
      </c>
      <c r="D69" s="8" t="s">
        <v>228</v>
      </c>
      <c r="E69" s="1" t="s">
        <v>303</v>
      </c>
      <c r="F69" s="1" t="s">
        <v>199</v>
      </c>
      <c r="G69" s="1" t="s">
        <v>199</v>
      </c>
      <c r="K69" s="11"/>
      <c r="AA69" t="str">
        <f t="shared" ref="AA69:AA89" si="15">_xlfn.CONCAT(IF(B69=1,"",","),"(",_xlfn.TEXTJOIN(",",TRUE,C69:Z69),")")</f>
        <v>("admin","SXRLcrGA1f5nK8A5cvZICY86tW2d/Rekkm3lrWEgqJU=","관리자","SYSTEM","SYSTEM")</v>
      </c>
    </row>
    <row r="70" spans="2:27" x14ac:dyDescent="0.4">
      <c r="B70" s="1">
        <v>2</v>
      </c>
      <c r="C70" s="1" t="s">
        <v>409</v>
      </c>
      <c r="D70" s="8" t="s">
        <v>228</v>
      </c>
      <c r="E70" s="1" t="s">
        <v>410</v>
      </c>
      <c r="F70" s="1" t="s">
        <v>199</v>
      </c>
      <c r="G70" s="1" t="s">
        <v>199</v>
      </c>
      <c r="K70" s="11"/>
      <c r="AA70" t="str">
        <f t="shared" si="15"/>
        <v>,("user1","SXRLcrGA1f5nK8A5cvZICY86tW2d/Rekkm3lrWEgqJU=","사용자1","SYSTEM","SYSTEM")</v>
      </c>
    </row>
    <row r="71" spans="2:27" x14ac:dyDescent="0.4">
      <c r="B71" s="1">
        <v>3</v>
      </c>
      <c r="C71" s="1" t="s">
        <v>411</v>
      </c>
      <c r="D71" s="8" t="s">
        <v>228</v>
      </c>
      <c r="E71" s="1" t="s">
        <v>418</v>
      </c>
      <c r="F71" s="1" t="s">
        <v>199</v>
      </c>
      <c r="G71" s="1" t="s">
        <v>199</v>
      </c>
      <c r="K71" s="11"/>
      <c r="AA71" t="str">
        <f t="shared" si="15"/>
        <v>,("user2","SXRLcrGA1f5nK8A5cvZICY86tW2d/Rekkm3lrWEgqJU=","사용자2","SYSTEM","SYSTEM")</v>
      </c>
    </row>
    <row r="72" spans="2:27" x14ac:dyDescent="0.4">
      <c r="B72" s="1">
        <v>4</v>
      </c>
      <c r="C72" s="1" t="s">
        <v>412</v>
      </c>
      <c r="D72" s="8" t="s">
        <v>228</v>
      </c>
      <c r="E72" s="1" t="s">
        <v>419</v>
      </c>
      <c r="F72" s="1" t="s">
        <v>199</v>
      </c>
      <c r="G72" s="1" t="s">
        <v>199</v>
      </c>
      <c r="K72" s="11"/>
      <c r="AA72" t="str">
        <f t="shared" si="15"/>
        <v>,("user3","SXRLcrGA1f5nK8A5cvZICY86tW2d/Rekkm3lrWEgqJU=","사용자3","SYSTEM","SYSTEM")</v>
      </c>
    </row>
    <row r="73" spans="2:27" x14ac:dyDescent="0.4">
      <c r="B73" s="1">
        <v>5</v>
      </c>
      <c r="C73" s="1" t="s">
        <v>413</v>
      </c>
      <c r="D73" s="8" t="s">
        <v>228</v>
      </c>
      <c r="E73" s="1" t="s">
        <v>420</v>
      </c>
      <c r="F73" s="1" t="s">
        <v>199</v>
      </c>
      <c r="G73" s="1" t="s">
        <v>199</v>
      </c>
      <c r="K73" s="11"/>
      <c r="AA73" t="str">
        <f t="shared" si="15"/>
        <v>,("user4","SXRLcrGA1f5nK8A5cvZICY86tW2d/Rekkm3lrWEgqJU=","사용자4","SYSTEM","SYSTEM")</v>
      </c>
    </row>
    <row r="74" spans="2:27" x14ac:dyDescent="0.4">
      <c r="B74" s="1">
        <v>6</v>
      </c>
      <c r="C74" s="1" t="s">
        <v>414</v>
      </c>
      <c r="D74" s="8" t="s">
        <v>228</v>
      </c>
      <c r="E74" s="1" t="s">
        <v>421</v>
      </c>
      <c r="F74" s="1" t="s">
        <v>199</v>
      </c>
      <c r="G74" s="1" t="s">
        <v>199</v>
      </c>
      <c r="K74" s="11"/>
      <c r="AA74" t="str">
        <f t="shared" si="15"/>
        <v>,("user5","SXRLcrGA1f5nK8A5cvZICY86tW2d/Rekkm3lrWEgqJU=","사용자5","SYSTEM","SYSTEM")</v>
      </c>
    </row>
    <row r="75" spans="2:27" x14ac:dyDescent="0.4">
      <c r="B75" s="1">
        <v>7</v>
      </c>
      <c r="C75" s="1" t="s">
        <v>415</v>
      </c>
      <c r="D75" s="8" t="s">
        <v>228</v>
      </c>
      <c r="E75" s="1" t="s">
        <v>422</v>
      </c>
      <c r="F75" s="1" t="s">
        <v>199</v>
      </c>
      <c r="G75" s="1" t="s">
        <v>199</v>
      </c>
      <c r="K75" s="11"/>
      <c r="AA75" t="str">
        <f t="shared" si="15"/>
        <v>,("user6","SXRLcrGA1f5nK8A5cvZICY86tW2d/Rekkm3lrWEgqJU=","사용자6","SYSTEM","SYSTEM")</v>
      </c>
    </row>
    <row r="76" spans="2:27" x14ac:dyDescent="0.4">
      <c r="B76" s="1">
        <v>8</v>
      </c>
      <c r="C76" s="1" t="s">
        <v>416</v>
      </c>
      <c r="D76" s="8" t="s">
        <v>228</v>
      </c>
      <c r="E76" s="1" t="s">
        <v>423</v>
      </c>
      <c r="F76" s="1" t="s">
        <v>199</v>
      </c>
      <c r="G76" s="1" t="s">
        <v>199</v>
      </c>
      <c r="K76" s="11"/>
      <c r="AA76" t="str">
        <f t="shared" si="15"/>
        <v>,("user7","SXRLcrGA1f5nK8A5cvZICY86tW2d/Rekkm3lrWEgqJU=","사용자7","SYSTEM","SYSTEM")</v>
      </c>
    </row>
    <row r="77" spans="2:27" x14ac:dyDescent="0.4">
      <c r="B77" s="1">
        <v>9</v>
      </c>
      <c r="C77" s="1" t="s">
        <v>417</v>
      </c>
      <c r="D77" s="8" t="s">
        <v>228</v>
      </c>
      <c r="E77" s="1" t="s">
        <v>424</v>
      </c>
      <c r="F77" s="1" t="s">
        <v>199</v>
      </c>
      <c r="G77" s="1" t="s">
        <v>199</v>
      </c>
      <c r="K77" s="11"/>
      <c r="AA77" t="str">
        <f t="shared" si="15"/>
        <v>,("user8","SXRLcrGA1f5nK8A5cvZICY86tW2d/Rekkm3lrWEgqJU=","사용자8","SYSTEM","SYSTEM")</v>
      </c>
    </row>
    <row r="78" spans="2:27" x14ac:dyDescent="0.4">
      <c r="B78" s="1">
        <v>10</v>
      </c>
      <c r="C78" s="1" t="s">
        <v>425</v>
      </c>
      <c r="D78" s="8" t="s">
        <v>228</v>
      </c>
      <c r="E78" s="1" t="s">
        <v>436</v>
      </c>
      <c r="F78" s="1" t="s">
        <v>199</v>
      </c>
      <c r="G78" s="1" t="s">
        <v>199</v>
      </c>
      <c r="K78" s="11"/>
      <c r="AA78" t="str">
        <f t="shared" si="15"/>
        <v>,("user9","SXRLcrGA1f5nK8A5cvZICY86tW2d/Rekkm3lrWEgqJU=","사용자9","SYSTEM","SYSTEM")</v>
      </c>
    </row>
    <row r="79" spans="2:27" x14ac:dyDescent="0.4">
      <c r="B79" s="1">
        <v>11</v>
      </c>
      <c r="C79" s="1" t="s">
        <v>426</v>
      </c>
      <c r="D79" s="8" t="s">
        <v>228</v>
      </c>
      <c r="E79" s="1" t="s">
        <v>437</v>
      </c>
      <c r="F79" s="1" t="s">
        <v>199</v>
      </c>
      <c r="G79" s="1" t="s">
        <v>199</v>
      </c>
      <c r="K79" s="11"/>
      <c r="AA79" t="str">
        <f t="shared" si="15"/>
        <v>,("user10","SXRLcrGA1f5nK8A5cvZICY86tW2d/Rekkm3lrWEgqJU=","사용자10","SYSTEM","SYSTEM")</v>
      </c>
    </row>
    <row r="80" spans="2:27" x14ac:dyDescent="0.4">
      <c r="B80" s="1">
        <v>12</v>
      </c>
      <c r="C80" s="1" t="s">
        <v>427</v>
      </c>
      <c r="D80" s="8" t="s">
        <v>228</v>
      </c>
      <c r="E80" s="1" t="s">
        <v>438</v>
      </c>
      <c r="F80" s="1" t="s">
        <v>199</v>
      </c>
      <c r="G80" s="1" t="s">
        <v>199</v>
      </c>
      <c r="K80" s="11"/>
      <c r="AA80" t="str">
        <f t="shared" si="15"/>
        <v>,("user11","SXRLcrGA1f5nK8A5cvZICY86tW2d/Rekkm3lrWEgqJU=","사용자11","SYSTEM","SYSTEM")</v>
      </c>
    </row>
    <row r="81" spans="2:27" x14ac:dyDescent="0.4">
      <c r="B81" s="1">
        <v>13</v>
      </c>
      <c r="C81" s="1" t="s">
        <v>428</v>
      </c>
      <c r="D81" s="8" t="s">
        <v>228</v>
      </c>
      <c r="E81" s="1" t="s">
        <v>439</v>
      </c>
      <c r="F81" s="1" t="s">
        <v>199</v>
      </c>
      <c r="G81" s="1" t="s">
        <v>199</v>
      </c>
      <c r="K81" s="11"/>
      <c r="AA81" t="str">
        <f t="shared" si="15"/>
        <v>,("user12","SXRLcrGA1f5nK8A5cvZICY86tW2d/Rekkm3lrWEgqJU=","사용자12","SYSTEM","SYSTEM")</v>
      </c>
    </row>
    <row r="82" spans="2:27" x14ac:dyDescent="0.4">
      <c r="B82" s="1">
        <v>14</v>
      </c>
      <c r="C82" s="1" t="s">
        <v>429</v>
      </c>
      <c r="D82" s="8" t="s">
        <v>228</v>
      </c>
      <c r="E82" s="1" t="s">
        <v>440</v>
      </c>
      <c r="F82" s="1" t="s">
        <v>199</v>
      </c>
      <c r="G82" s="1" t="s">
        <v>199</v>
      </c>
      <c r="K82" s="11"/>
      <c r="AA82" t="str">
        <f t="shared" si="15"/>
        <v>,("user13","SXRLcrGA1f5nK8A5cvZICY86tW2d/Rekkm3lrWEgqJU=","사용자13","SYSTEM","SYSTEM")</v>
      </c>
    </row>
    <row r="83" spans="2:27" x14ac:dyDescent="0.4">
      <c r="B83" s="1">
        <v>15</v>
      </c>
      <c r="C83" s="1" t="s">
        <v>430</v>
      </c>
      <c r="D83" s="8" t="s">
        <v>228</v>
      </c>
      <c r="E83" s="1" t="s">
        <v>441</v>
      </c>
      <c r="F83" s="1" t="s">
        <v>199</v>
      </c>
      <c r="G83" s="1" t="s">
        <v>199</v>
      </c>
      <c r="K83" s="11"/>
      <c r="AA83" t="str">
        <f t="shared" si="15"/>
        <v>,("user14","SXRLcrGA1f5nK8A5cvZICY86tW2d/Rekkm3lrWEgqJU=","사용자14","SYSTEM","SYSTEM")</v>
      </c>
    </row>
    <row r="84" spans="2:27" x14ac:dyDescent="0.4">
      <c r="B84" s="1">
        <v>16</v>
      </c>
      <c r="C84" s="1" t="s">
        <v>431</v>
      </c>
      <c r="D84" s="8" t="s">
        <v>228</v>
      </c>
      <c r="E84" s="1" t="s">
        <v>442</v>
      </c>
      <c r="F84" s="1" t="s">
        <v>199</v>
      </c>
      <c r="G84" s="1" t="s">
        <v>199</v>
      </c>
      <c r="K84" s="11"/>
      <c r="AA84" t="str">
        <f t="shared" si="15"/>
        <v>,("user15","SXRLcrGA1f5nK8A5cvZICY86tW2d/Rekkm3lrWEgqJU=","사용자15","SYSTEM","SYSTEM")</v>
      </c>
    </row>
    <row r="85" spans="2:27" x14ac:dyDescent="0.4">
      <c r="B85" s="1">
        <v>17</v>
      </c>
      <c r="C85" s="1" t="s">
        <v>432</v>
      </c>
      <c r="D85" s="8" t="s">
        <v>228</v>
      </c>
      <c r="E85" s="1" t="s">
        <v>443</v>
      </c>
      <c r="F85" s="1" t="s">
        <v>199</v>
      </c>
      <c r="G85" s="1" t="s">
        <v>199</v>
      </c>
      <c r="K85" s="11"/>
      <c r="AA85" t="str">
        <f t="shared" si="15"/>
        <v>,("user16","SXRLcrGA1f5nK8A5cvZICY86tW2d/Rekkm3lrWEgqJU=","사용자16","SYSTEM","SYSTEM")</v>
      </c>
    </row>
    <row r="86" spans="2:27" x14ac:dyDescent="0.4">
      <c r="B86" s="1">
        <v>18</v>
      </c>
      <c r="C86" s="1" t="s">
        <v>433</v>
      </c>
      <c r="D86" s="8" t="s">
        <v>228</v>
      </c>
      <c r="E86" s="1" t="s">
        <v>444</v>
      </c>
      <c r="F86" s="1" t="s">
        <v>199</v>
      </c>
      <c r="G86" s="1" t="s">
        <v>199</v>
      </c>
      <c r="K86" s="11"/>
      <c r="AA86" t="str">
        <f t="shared" si="15"/>
        <v>,("user17","SXRLcrGA1f5nK8A5cvZICY86tW2d/Rekkm3lrWEgqJU=","사용자17","SYSTEM","SYSTEM")</v>
      </c>
    </row>
    <row r="87" spans="2:27" x14ac:dyDescent="0.4">
      <c r="B87" s="1">
        <v>19</v>
      </c>
      <c r="C87" s="1" t="s">
        <v>434</v>
      </c>
      <c r="D87" s="8" t="s">
        <v>228</v>
      </c>
      <c r="E87" s="1" t="s">
        <v>445</v>
      </c>
      <c r="F87" s="1" t="s">
        <v>199</v>
      </c>
      <c r="G87" s="1" t="s">
        <v>199</v>
      </c>
      <c r="K87" s="11"/>
      <c r="AA87" t="str">
        <f t="shared" si="15"/>
        <v>,("user18","SXRLcrGA1f5nK8A5cvZICY86tW2d/Rekkm3lrWEgqJU=","사용자18","SYSTEM","SYSTEM")</v>
      </c>
    </row>
    <row r="88" spans="2:27" x14ac:dyDescent="0.4">
      <c r="B88" s="1">
        <v>20</v>
      </c>
      <c r="C88" s="1" t="s">
        <v>435</v>
      </c>
      <c r="D88" s="8" t="s">
        <v>228</v>
      </c>
      <c r="E88" s="1" t="s">
        <v>446</v>
      </c>
      <c r="F88" s="1" t="s">
        <v>199</v>
      </c>
      <c r="G88" s="1" t="s">
        <v>199</v>
      </c>
      <c r="K88" s="11"/>
      <c r="AA88" t="str">
        <f t="shared" si="15"/>
        <v>,("user19","SXRLcrGA1f5nK8A5cvZICY86tW2d/Rekkm3lrWEgqJU=","사용자19","SYSTEM","SYSTEM")</v>
      </c>
    </row>
    <row r="89" spans="2:27" x14ac:dyDescent="0.4">
      <c r="B89" s="1">
        <v>20</v>
      </c>
      <c r="C89" s="1" t="s">
        <v>447</v>
      </c>
      <c r="D89" s="8" t="s">
        <v>228</v>
      </c>
      <c r="E89" s="1" t="s">
        <v>448</v>
      </c>
      <c r="F89" s="1" t="s">
        <v>199</v>
      </c>
      <c r="G89" s="1" t="s">
        <v>199</v>
      </c>
      <c r="K89" s="11"/>
      <c r="AA89" t="str">
        <f t="shared" si="15"/>
        <v>,("user20","SXRLcrGA1f5nK8A5cvZICY86tW2d/Rekkm3lrWEgqJU=","사용자20","SYSTEM","SYSTEM")</v>
      </c>
    </row>
    <row r="90" spans="2:27" x14ac:dyDescent="0.4">
      <c r="AA90" t="s">
        <v>204</v>
      </c>
    </row>
    <row r="91" spans="2:27" x14ac:dyDescent="0.4">
      <c r="B91" s="10" t="s">
        <v>194</v>
      </c>
      <c r="C91" s="27" t="s">
        <v>248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</row>
    <row r="92" spans="2:27" x14ac:dyDescent="0.4">
      <c r="B92" s="10" t="s">
        <v>1</v>
      </c>
      <c r="C92" s="5" t="s">
        <v>290</v>
      </c>
      <c r="D92" s="5" t="s">
        <v>379</v>
      </c>
      <c r="E92" s="5" t="s">
        <v>252</v>
      </c>
      <c r="F92" s="5" t="s">
        <v>380</v>
      </c>
      <c r="G92" s="5" t="s">
        <v>381</v>
      </c>
      <c r="H92" s="5" t="s">
        <v>382</v>
      </c>
      <c r="I92" s="5" t="s">
        <v>383</v>
      </c>
      <c r="J92" s="5" t="s">
        <v>399</v>
      </c>
      <c r="K92" s="5" t="s">
        <v>384</v>
      </c>
      <c r="L92" s="5" t="s">
        <v>401</v>
      </c>
      <c r="M92" s="5" t="s">
        <v>502</v>
      </c>
      <c r="N92" s="5" t="s">
        <v>286</v>
      </c>
      <c r="O92" s="5" t="s">
        <v>287</v>
      </c>
      <c r="R92" s="13"/>
      <c r="S92" s="13"/>
      <c r="T92" s="13"/>
      <c r="U92" s="13"/>
      <c r="V92" s="13"/>
      <c r="W92" s="13"/>
      <c r="X92" s="13"/>
      <c r="Y92" s="13"/>
      <c r="Z92" s="13"/>
      <c r="AA92" s="14" t="str">
        <f>_xlfn.CONCAT("TRUNCATE ",C91,";")</f>
        <v>TRUNCATE TB_MNU;</v>
      </c>
    </row>
    <row r="93" spans="2:27" x14ac:dyDescent="0.4">
      <c r="B93" s="10" t="s">
        <v>3</v>
      </c>
      <c r="C93" s="5" t="s">
        <v>291</v>
      </c>
      <c r="D93" s="5" t="s">
        <v>251</v>
      </c>
      <c r="E93" s="5" t="s">
        <v>253</v>
      </c>
      <c r="F93" s="5" t="s">
        <v>255</v>
      </c>
      <c r="G93" s="5" t="s">
        <v>256</v>
      </c>
      <c r="H93" s="5" t="s">
        <v>257</v>
      </c>
      <c r="I93" s="5" t="s">
        <v>453</v>
      </c>
      <c r="J93" s="5" t="s">
        <v>259</v>
      </c>
      <c r="K93" s="5" t="s">
        <v>260</v>
      </c>
      <c r="L93" s="5" t="s">
        <v>261</v>
      </c>
      <c r="M93" s="5" t="s">
        <v>503</v>
      </c>
      <c r="N93" s="5" t="s">
        <v>288</v>
      </c>
      <c r="O93" s="5" t="s">
        <v>289</v>
      </c>
      <c r="R93" s="13"/>
      <c r="S93" s="13"/>
      <c r="T93" s="13"/>
      <c r="U93" s="13"/>
      <c r="V93" s="13"/>
      <c r="W93" s="13"/>
      <c r="X93" s="13"/>
      <c r="Y93" s="13"/>
      <c r="Z93" s="13"/>
      <c r="AA93" t="str">
        <f>_xlfn.CONCAT("INSERT INTO ",C91, "(", _xlfn.TEXTJOIN(",",TRUE,C92:Z92),") VALUES")</f>
        <v>INSERT INTO TB_MNU(MNU_SEQ,URL,MNU_NM,TOP_URL,UPPER_URL,OPEN_YN,AUTH_YN,MNU_LV,INFO,MNU_ORDER,MNU_ICON,FST_REG_ID,LT_UPD_ID) VALUES</v>
      </c>
    </row>
    <row r="94" spans="2:27" x14ac:dyDescent="0.4">
      <c r="B94" s="1">
        <v>1</v>
      </c>
      <c r="C94" s="1" t="s">
        <v>293</v>
      </c>
      <c r="D94" s="8" t="s">
        <v>227</v>
      </c>
      <c r="E94" s="1" t="s">
        <v>303</v>
      </c>
      <c r="F94" s="8" t="s">
        <v>311</v>
      </c>
      <c r="G94" s="8" t="s">
        <v>474</v>
      </c>
      <c r="H94" s="1" t="s">
        <v>258</v>
      </c>
      <c r="I94" s="1" t="s">
        <v>258</v>
      </c>
      <c r="J94" s="1">
        <v>1</v>
      </c>
      <c r="K94" s="1" t="s">
        <v>310</v>
      </c>
      <c r="L94" s="1">
        <v>1</v>
      </c>
      <c r="M94" s="1" t="s">
        <v>504</v>
      </c>
      <c r="N94" s="1" t="s">
        <v>199</v>
      </c>
      <c r="O94" s="1" t="s">
        <v>199</v>
      </c>
      <c r="AA94" t="str">
        <f t="shared" ref="AA94:AA115" si="16">_xlfn.CONCAT(IF(B94=1,"",","),"(",_xlfn.TEXTJOIN(",",TRUE,C94:Z94),")")</f>
        <v>((SELECT nextval('MNU_SEQ') FROM DUAL),"admin","관리자","admin/adminHome","#","Y","Y",1,"관리자 관련 대메뉴",1,"fa-gear","SYSTEM","SYSTEM")</v>
      </c>
    </row>
    <row r="95" spans="2:27" x14ac:dyDescent="0.4">
      <c r="B95" s="1">
        <v>2</v>
      </c>
      <c r="C95" s="1" t="s">
        <v>293</v>
      </c>
      <c r="D95" s="8" t="s">
        <v>311</v>
      </c>
      <c r="E95" s="1" t="s">
        <v>312</v>
      </c>
      <c r="F95" s="8" t="s">
        <v>311</v>
      </c>
      <c r="G95" s="8" t="s">
        <v>227</v>
      </c>
      <c r="H95" s="1" t="s">
        <v>258</v>
      </c>
      <c r="I95" s="1" t="s">
        <v>258</v>
      </c>
      <c r="J95" s="1">
        <v>2</v>
      </c>
      <c r="K95" s="1" t="s">
        <v>344</v>
      </c>
      <c r="L95" s="1">
        <v>1</v>
      </c>
      <c r="M95" s="1" t="s">
        <v>510</v>
      </c>
      <c r="N95" s="1" t="s">
        <v>199</v>
      </c>
      <c r="O95" s="1" t="s">
        <v>199</v>
      </c>
      <c r="AA95" t="str">
        <f t="shared" si="16"/>
        <v>,((SELECT nextval('MNU_SEQ') FROM DUAL),"admin/adminHome","관리자홈","admin/adminHome","admin","Y","Y",2,"관리자가 사이트 환황을 조회할 수 있는 메뉴입니다.",1,null,"SYSTEM","SYSTEM")</v>
      </c>
    </row>
    <row r="96" spans="2:27" x14ac:dyDescent="0.4">
      <c r="B96" s="1">
        <v>3</v>
      </c>
      <c r="C96" s="1" t="s">
        <v>293</v>
      </c>
      <c r="D96" s="8" t="s">
        <v>313</v>
      </c>
      <c r="E96" s="1" t="s">
        <v>314</v>
      </c>
      <c r="F96" s="8" t="s">
        <v>311</v>
      </c>
      <c r="G96" s="8" t="s">
        <v>227</v>
      </c>
      <c r="H96" s="1" t="s">
        <v>258</v>
      </c>
      <c r="I96" s="1" t="s">
        <v>258</v>
      </c>
      <c r="J96" s="1">
        <v>2</v>
      </c>
      <c r="K96" s="1" t="s">
        <v>345</v>
      </c>
      <c r="L96" s="1">
        <v>2</v>
      </c>
      <c r="M96" s="1" t="s">
        <v>510</v>
      </c>
      <c r="N96" s="1" t="s">
        <v>199</v>
      </c>
      <c r="O96" s="1" t="s">
        <v>199</v>
      </c>
      <c r="AA96" t="str">
        <f t="shared" ref="AA96:AA99" si="17">_xlfn.CONCAT(IF(B96=1,"",","),"(",_xlfn.TEXTJOIN(",",TRUE,C96:Z96),")")</f>
        <v>,((SELECT nextval('MNU_SEQ') FROM DUAL),"admin/loginLog","접속기록조회","admin/adminHome","admin","Y","Y",2,"관리자가 사용자의 접속 기록을 조회할 수 있는 메뉴입니다.",2,null,"SYSTEM","SYSTEM")</v>
      </c>
    </row>
    <row r="97" spans="2:27" x14ac:dyDescent="0.4">
      <c r="B97" s="1">
        <v>4</v>
      </c>
      <c r="C97" s="1" t="s">
        <v>293</v>
      </c>
      <c r="D97" s="8" t="s">
        <v>348</v>
      </c>
      <c r="E97" s="1" t="s">
        <v>349</v>
      </c>
      <c r="F97" s="8" t="s">
        <v>311</v>
      </c>
      <c r="G97" s="8" t="s">
        <v>227</v>
      </c>
      <c r="H97" s="1" t="s">
        <v>258</v>
      </c>
      <c r="I97" s="1" t="s">
        <v>258</v>
      </c>
      <c r="J97" s="1">
        <v>2</v>
      </c>
      <c r="K97" s="1" t="s">
        <v>350</v>
      </c>
      <c r="L97" s="1">
        <v>3</v>
      </c>
      <c r="M97" s="1" t="s">
        <v>510</v>
      </c>
      <c r="N97" s="1" t="s">
        <v>199</v>
      </c>
      <c r="O97" s="1" t="s">
        <v>199</v>
      </c>
      <c r="AA97" t="str">
        <f>_xlfn.CONCAT(IF(B97=1,"",","),"(",_xlfn.TEXTJOIN(",",TRUE,C97:Z97),")")</f>
        <v>,((SELECT nextval('MNU_SEQ') FROM DUAL),"admin/requestLog","요청기록조회","admin/adminHome","admin","Y","Y",2,"관리자가 서버에 발생한 요청 기록을 조회할 수 있는 메뉴입니다.",3,null,"SYSTEM","SYSTEM")</v>
      </c>
    </row>
    <row r="98" spans="2:27" x14ac:dyDescent="0.4">
      <c r="B98" s="1">
        <v>5</v>
      </c>
      <c r="C98" s="1" t="s">
        <v>293</v>
      </c>
      <c r="D98" s="8" t="s">
        <v>402</v>
      </c>
      <c r="E98" s="1" t="s">
        <v>403</v>
      </c>
      <c r="F98" s="8" t="s">
        <v>311</v>
      </c>
      <c r="G98" s="8" t="s">
        <v>227</v>
      </c>
      <c r="H98" s="1" t="s">
        <v>258</v>
      </c>
      <c r="I98" s="1" t="s">
        <v>258</v>
      </c>
      <c r="J98" s="1">
        <v>2</v>
      </c>
      <c r="K98" s="1" t="s">
        <v>451</v>
      </c>
      <c r="L98" s="1">
        <v>4</v>
      </c>
      <c r="M98" s="1" t="s">
        <v>510</v>
      </c>
      <c r="N98" s="1" t="s">
        <v>199</v>
      </c>
      <c r="O98" s="1" t="s">
        <v>199</v>
      </c>
      <c r="AA98" t="str">
        <f t="shared" ref="AA98" si="18">_xlfn.CONCAT(IF(B98=1,"",","),"(",_xlfn.TEXTJOIN(",",TRUE,C98:Z98),")")</f>
        <v>,((SELECT nextval('MNU_SEQ') FROM DUAL),"admin/manageRole","권한그룹 관리","admin/adminHome","admin","Y","Y",2,"관리자가 권한그룹 정보를 조회 및 관리할 수 있는 메뉴입니다.",4,null,"SYSTEM","SYSTEM")</v>
      </c>
    </row>
    <row r="99" spans="2:27" x14ac:dyDescent="0.4">
      <c r="B99" s="1">
        <v>5</v>
      </c>
      <c r="C99" s="1" t="s">
        <v>293</v>
      </c>
      <c r="D99" s="8" t="s">
        <v>475</v>
      </c>
      <c r="E99" s="1" t="s">
        <v>476</v>
      </c>
      <c r="F99" s="8" t="s">
        <v>311</v>
      </c>
      <c r="G99" s="8" t="s">
        <v>227</v>
      </c>
      <c r="H99" s="1" t="s">
        <v>258</v>
      </c>
      <c r="I99" s="1" t="s">
        <v>258</v>
      </c>
      <c r="J99" s="1">
        <v>2</v>
      </c>
      <c r="K99" s="1" t="s">
        <v>477</v>
      </c>
      <c r="L99" s="1">
        <v>5</v>
      </c>
      <c r="M99" s="1" t="s">
        <v>510</v>
      </c>
      <c r="N99" s="1" t="s">
        <v>199</v>
      </c>
      <c r="O99" s="1" t="s">
        <v>199</v>
      </c>
      <c r="AA99" t="str">
        <f t="shared" si="17"/>
        <v>,((SELECT nextval('MNU_SEQ') FROM DUAL),"admin/manageAuth","권한 관리","admin/adminHome","admin","Y","Y",2,"관리자가 권한 정보를 조회 및 관리할 수 있는 메뉴입니다.",5,null,"SYSTEM","SYSTEM")</v>
      </c>
    </row>
    <row r="100" spans="2:27" x14ac:dyDescent="0.4">
      <c r="B100" s="1">
        <v>6</v>
      </c>
      <c r="C100" s="1" t="s">
        <v>293</v>
      </c>
      <c r="D100" s="8" t="s">
        <v>449</v>
      </c>
      <c r="E100" s="1" t="s">
        <v>450</v>
      </c>
      <c r="F100" s="8" t="s">
        <v>311</v>
      </c>
      <c r="G100" s="8" t="s">
        <v>227</v>
      </c>
      <c r="H100" s="1" t="s">
        <v>258</v>
      </c>
      <c r="I100" s="1" t="s">
        <v>258</v>
      </c>
      <c r="J100" s="1">
        <v>2</v>
      </c>
      <c r="K100" s="1" t="s">
        <v>452</v>
      </c>
      <c r="L100" s="1">
        <v>6</v>
      </c>
      <c r="M100" s="1" t="s">
        <v>510</v>
      </c>
      <c r="N100" s="1" t="s">
        <v>199</v>
      </c>
      <c r="O100" s="1" t="s">
        <v>199</v>
      </c>
      <c r="AA100" t="str">
        <f t="shared" ref="AA100" si="19">_xlfn.CONCAT(IF(B100=1,"",","),"(",_xlfn.TEXTJOIN(",",TRUE,C100:Z100),")")</f>
        <v>,((SELECT nextval('MNU_SEQ') FROM DUAL),"admin/manageMnu","메뉴 관리","admin/adminHome","admin","Y","Y",2,"관리자가 메뉴 정보를 조회 및 관리할 수 있는 메뉴입니다.",6,null,"SYSTEM","SYSTEM")</v>
      </c>
    </row>
    <row r="101" spans="2:27" x14ac:dyDescent="0.4">
      <c r="B101" s="1">
        <v>7</v>
      </c>
      <c r="C101" s="1" t="s">
        <v>293</v>
      </c>
      <c r="D101" s="8" t="s">
        <v>297</v>
      </c>
      <c r="E101" s="1" t="s">
        <v>301</v>
      </c>
      <c r="F101" s="8" t="s">
        <v>480</v>
      </c>
      <c r="G101" s="8" t="s">
        <v>474</v>
      </c>
      <c r="H101" s="1" t="s">
        <v>258</v>
      </c>
      <c r="I101" s="1" t="s">
        <v>258</v>
      </c>
      <c r="J101" s="1">
        <v>1</v>
      </c>
      <c r="K101" s="1" t="s">
        <v>306</v>
      </c>
      <c r="L101" s="1">
        <v>2</v>
      </c>
      <c r="M101" s="1" t="s">
        <v>505</v>
      </c>
      <c r="N101" s="1" t="s">
        <v>199</v>
      </c>
      <c r="O101" s="1" t="s">
        <v>199</v>
      </c>
      <c r="AA101" t="str">
        <f t="shared" si="16"/>
        <v>,((SELECT nextval('MNU_SEQ') FROM DUAL),"board","게시판","board/freeBoard","#","Y","Y",1,"게시판 관련 대메뉴",2,"fa-comment","SYSTEM","SYSTEM")</v>
      </c>
    </row>
    <row r="102" spans="2:27" s="20" customFormat="1" x14ac:dyDescent="0.4">
      <c r="B102" s="1">
        <v>8</v>
      </c>
      <c r="C102" s="18" t="s">
        <v>293</v>
      </c>
      <c r="D102" s="19" t="s">
        <v>480</v>
      </c>
      <c r="E102" s="18" t="s">
        <v>223</v>
      </c>
      <c r="F102" s="8" t="s">
        <v>480</v>
      </c>
      <c r="G102" s="19" t="s">
        <v>297</v>
      </c>
      <c r="H102" s="18" t="s">
        <v>258</v>
      </c>
      <c r="I102" s="18" t="s">
        <v>220</v>
      </c>
      <c r="J102" s="18">
        <v>2</v>
      </c>
      <c r="K102" s="18" t="s">
        <v>546</v>
      </c>
      <c r="L102" s="18">
        <v>1</v>
      </c>
      <c r="M102" s="1" t="s">
        <v>510</v>
      </c>
      <c r="N102" s="18" t="s">
        <v>199</v>
      </c>
      <c r="O102" s="18" t="s">
        <v>199</v>
      </c>
      <c r="AA102" s="20" t="str">
        <f t="shared" si="16"/>
        <v>,((SELECT nextval('MNU_SEQ') FROM DUAL),"board/freeBoard","자유게시판","board/freeBoard","board","Y","N",2,"자유로운 주제로 이야기를 나눌 수 있는 게시판입니다.",1,null,"SYSTEM","SYSTEM")</v>
      </c>
    </row>
    <row r="103" spans="2:27" s="20" customFormat="1" x14ac:dyDescent="0.4">
      <c r="B103" s="1">
        <v>9</v>
      </c>
      <c r="C103" s="18" t="s">
        <v>293</v>
      </c>
      <c r="D103" s="19" t="s">
        <v>481</v>
      </c>
      <c r="E103" s="18" t="s">
        <v>224</v>
      </c>
      <c r="F103" s="8" t="s">
        <v>480</v>
      </c>
      <c r="G103" s="19" t="s">
        <v>297</v>
      </c>
      <c r="H103" s="18" t="s">
        <v>220</v>
      </c>
      <c r="I103" s="18" t="s">
        <v>220</v>
      </c>
      <c r="J103" s="18">
        <v>2</v>
      </c>
      <c r="K103" s="18" t="s">
        <v>454</v>
      </c>
      <c r="L103" s="18">
        <v>2</v>
      </c>
      <c r="M103" s="1" t="s">
        <v>510</v>
      </c>
      <c r="N103" s="18" t="s">
        <v>199</v>
      </c>
      <c r="O103" s="18" t="s">
        <v>199</v>
      </c>
      <c r="AA103" s="20" t="str">
        <f t="shared" si="16"/>
        <v>,((SELECT nextval('MNU_SEQ') FROM DUAL),"board/qnaBoard","질문게시판","board/freeBoard","board","N","N",2,"육아 관련 질문 혹은 팁을 나눌 수 있는 게시판입니다.",2,null,"SYSTEM","SYSTEM")</v>
      </c>
    </row>
    <row r="104" spans="2:27" s="20" customFormat="1" x14ac:dyDescent="0.4">
      <c r="B104" s="1">
        <v>10</v>
      </c>
      <c r="C104" s="18" t="s">
        <v>293</v>
      </c>
      <c r="D104" s="19" t="s">
        <v>482</v>
      </c>
      <c r="E104" s="18" t="s">
        <v>225</v>
      </c>
      <c r="F104" s="8" t="s">
        <v>480</v>
      </c>
      <c r="G104" s="19" t="s">
        <v>297</v>
      </c>
      <c r="H104" s="18" t="s">
        <v>220</v>
      </c>
      <c r="I104" s="18" t="s">
        <v>220</v>
      </c>
      <c r="J104" s="18">
        <v>2</v>
      </c>
      <c r="K104" s="18" t="s">
        <v>455</v>
      </c>
      <c r="L104" s="18">
        <v>3</v>
      </c>
      <c r="M104" s="1" t="s">
        <v>510</v>
      </c>
      <c r="N104" s="18" t="s">
        <v>199</v>
      </c>
      <c r="O104" s="18" t="s">
        <v>199</v>
      </c>
      <c r="AA104" s="20" t="str">
        <f t="shared" ref="AA104:AA107" si="20">_xlfn.CONCAT(IF(B104=1,"",","),"(",_xlfn.TEXTJOIN(",",TRUE,C104:Z104),")")</f>
        <v>,((SELECT nextval('MNU_SEQ') FROM DUAL),"board/villageBoard","지역게시판","board/freeBoard","board","N","N",2,"지역 주민들 끼리 교류할 수 있는 게시판입니다.",3,null,"SYSTEM","SYSTEM")</v>
      </c>
    </row>
    <row r="105" spans="2:27" x14ac:dyDescent="0.4">
      <c r="B105" s="1">
        <v>11</v>
      </c>
      <c r="C105" s="1" t="s">
        <v>293</v>
      </c>
      <c r="D105" s="8" t="s">
        <v>298</v>
      </c>
      <c r="E105" s="1" t="s">
        <v>302</v>
      </c>
      <c r="F105" s="8" t="s">
        <v>537</v>
      </c>
      <c r="G105" s="8" t="s">
        <v>474</v>
      </c>
      <c r="H105" s="1" t="s">
        <v>258</v>
      </c>
      <c r="I105" s="1" t="s">
        <v>258</v>
      </c>
      <c r="J105" s="1">
        <v>1</v>
      </c>
      <c r="K105" s="1" t="s">
        <v>307</v>
      </c>
      <c r="L105" s="1">
        <v>3</v>
      </c>
      <c r="M105" s="1" t="s">
        <v>506</v>
      </c>
      <c r="N105" s="1" t="s">
        <v>199</v>
      </c>
      <c r="O105" s="1" t="s">
        <v>199</v>
      </c>
      <c r="AA105" t="str">
        <f t="shared" si="20"/>
        <v>,((SELECT nextval('MNU_SEQ') FROM DUAL),"market","장터","market/enterprise","#","Y","Y",1,"장터 관련 대메뉴",3,"fa-store","SYSTEM","SYSTEM")</v>
      </c>
    </row>
    <row r="106" spans="2:27" x14ac:dyDescent="0.4">
      <c r="B106" s="1">
        <v>12</v>
      </c>
      <c r="C106" s="1" t="s">
        <v>293</v>
      </c>
      <c r="D106" s="8" t="s">
        <v>537</v>
      </c>
      <c r="E106" s="1" t="s">
        <v>479</v>
      </c>
      <c r="F106" s="8" t="s">
        <v>537</v>
      </c>
      <c r="G106" s="8" t="s">
        <v>298</v>
      </c>
      <c r="H106" s="1" t="s">
        <v>258</v>
      </c>
      <c r="I106" s="1" t="s">
        <v>220</v>
      </c>
      <c r="J106" s="1">
        <v>2</v>
      </c>
      <c r="K106" s="1" t="s">
        <v>458</v>
      </c>
      <c r="L106" s="1">
        <v>1</v>
      </c>
      <c r="M106" s="1" t="s">
        <v>510</v>
      </c>
      <c r="N106" s="1" t="s">
        <v>199</v>
      </c>
      <c r="O106" s="1" t="s">
        <v>199</v>
      </c>
      <c r="AA106" t="str">
        <f>_xlfn.CONCAT(IF(B106=1,"",","),"(",_xlfn.TEXTJOIN(",",TRUE,C106:Z106),")")</f>
        <v>,((SELECT nextval('MNU_SEQ') FROM DUAL),"market/enterprise","기업장터","market/enterprise","market","Y","N",2,"기업에서 생산한 물품을 사고 팔 수 있는 메뉴입니다.",1,null,"SYSTEM","SYSTEM")</v>
      </c>
    </row>
    <row r="107" spans="2:27" x14ac:dyDescent="0.4">
      <c r="B107" s="1">
        <v>13</v>
      </c>
      <c r="C107" s="1" t="s">
        <v>293</v>
      </c>
      <c r="D107" s="8" t="s">
        <v>456</v>
      </c>
      <c r="E107" s="1" t="s">
        <v>478</v>
      </c>
      <c r="F107" s="8" t="s">
        <v>537</v>
      </c>
      <c r="G107" s="8" t="s">
        <v>298</v>
      </c>
      <c r="H107" s="1" t="s">
        <v>220</v>
      </c>
      <c r="I107" s="1" t="s">
        <v>220</v>
      </c>
      <c r="J107" s="1">
        <v>2</v>
      </c>
      <c r="K107" s="1" t="s">
        <v>457</v>
      </c>
      <c r="L107" s="1">
        <v>2</v>
      </c>
      <c r="M107" s="1" t="s">
        <v>510</v>
      </c>
      <c r="N107" s="1" t="s">
        <v>199</v>
      </c>
      <c r="O107" s="1" t="s">
        <v>199</v>
      </c>
      <c r="AA107" t="str">
        <f t="shared" si="20"/>
        <v>,((SELECT nextval('MNU_SEQ') FROM DUAL),"market/used","중고장터","market/enterprise","market","N","N",2,"중고 물품을 사고 팔 수 있는 메뉴입니다.",2,null,"SYSTEM","SYSTEM")</v>
      </c>
    </row>
    <row r="108" spans="2:27" x14ac:dyDescent="0.4">
      <c r="B108" s="1">
        <v>14</v>
      </c>
      <c r="C108" s="1" t="s">
        <v>293</v>
      </c>
      <c r="D108" s="8" t="s">
        <v>299</v>
      </c>
      <c r="E108" s="1" t="s">
        <v>305</v>
      </c>
      <c r="F108" s="8" t="s">
        <v>459</v>
      </c>
      <c r="G108" s="8" t="s">
        <v>474</v>
      </c>
      <c r="H108" s="1" t="s">
        <v>258</v>
      </c>
      <c r="I108" s="1" t="s">
        <v>258</v>
      </c>
      <c r="J108" s="1">
        <v>1</v>
      </c>
      <c r="K108" s="1" t="s">
        <v>308</v>
      </c>
      <c r="L108" s="1">
        <v>4</v>
      </c>
      <c r="M108" s="1" t="s">
        <v>507</v>
      </c>
      <c r="N108" s="1" t="s">
        <v>199</v>
      </c>
      <c r="O108" s="1" t="s">
        <v>199</v>
      </c>
      <c r="AA108" t="str">
        <f t="shared" ref="AA108:AA110" si="21">_xlfn.CONCAT(IF(B108=1,"",","),"(",_xlfn.TEXTJOIN(",",TRUE,C108:Z108),")")</f>
        <v>,((SELECT nextval('MNU_SEQ') FROM DUAL),"active","활동","active/play","#","Y","Y",1,"활동 관련 대메뉴",4,"fa-ice-cream","SYSTEM","SYSTEM")</v>
      </c>
    </row>
    <row r="109" spans="2:27" x14ac:dyDescent="0.4">
      <c r="B109" s="1">
        <v>15</v>
      </c>
      <c r="C109" s="1" t="s">
        <v>293</v>
      </c>
      <c r="D109" s="8" t="s">
        <v>459</v>
      </c>
      <c r="E109" s="1" t="s">
        <v>460</v>
      </c>
      <c r="F109" s="8" t="s">
        <v>459</v>
      </c>
      <c r="G109" s="8" t="s">
        <v>299</v>
      </c>
      <c r="H109" s="1" t="s">
        <v>258</v>
      </c>
      <c r="I109" s="1" t="s">
        <v>220</v>
      </c>
      <c r="J109" s="1">
        <v>2</v>
      </c>
      <c r="K109" s="1" t="s">
        <v>461</v>
      </c>
      <c r="L109" s="1">
        <v>1</v>
      </c>
      <c r="M109" s="1" t="s">
        <v>510</v>
      </c>
      <c r="N109" s="1" t="s">
        <v>199</v>
      </c>
      <c r="O109" s="1" t="s">
        <v>199</v>
      </c>
      <c r="AA109" t="str">
        <f t="shared" ref="AA109" si="22">_xlfn.CONCAT(IF(B109=1,"",","),"(",_xlfn.TEXTJOIN(",",TRUE,C109:Z109),")")</f>
        <v>,((SELECT nextval('MNU_SEQ') FROM DUAL),"active/play","놀이","active/play","active","Y","N",2,"아이와 함께할 수 있는 놀이 정보를 나누는 메뉴입니다.",1,null,"SYSTEM","SYSTEM")</v>
      </c>
    </row>
    <row r="110" spans="2:27" x14ac:dyDescent="0.4">
      <c r="B110" s="1">
        <v>16</v>
      </c>
      <c r="C110" s="1" t="s">
        <v>293</v>
      </c>
      <c r="D110" s="8" t="s">
        <v>462</v>
      </c>
      <c r="E110" s="1" t="s">
        <v>464</v>
      </c>
      <c r="F110" s="8" t="s">
        <v>459</v>
      </c>
      <c r="G110" s="8" t="s">
        <v>299</v>
      </c>
      <c r="H110" s="1" t="s">
        <v>220</v>
      </c>
      <c r="I110" s="1" t="s">
        <v>258</v>
      </c>
      <c r="J110" s="1">
        <v>2</v>
      </c>
      <c r="K110" s="1" t="s">
        <v>466</v>
      </c>
      <c r="L110" s="1">
        <v>2</v>
      </c>
      <c r="M110" s="1" t="s">
        <v>510</v>
      </c>
      <c r="N110" s="1" t="s">
        <v>199</v>
      </c>
      <c r="O110" s="1" t="s">
        <v>199</v>
      </c>
      <c r="AA110" t="str">
        <f t="shared" si="21"/>
        <v>,((SELECT nextval('MNU_SEQ') FROM DUAL),"active/cook","요리","active/play","active","N","Y",2,"아이와 함께할 수 있는 요리 정보를 나누는 메뉴입니다.",2,null,"SYSTEM","SYSTEM")</v>
      </c>
    </row>
    <row r="111" spans="2:27" x14ac:dyDescent="0.4">
      <c r="B111" s="1">
        <v>17</v>
      </c>
      <c r="C111" s="1" t="s">
        <v>293</v>
      </c>
      <c r="D111" s="8" t="s">
        <v>463</v>
      </c>
      <c r="E111" s="1" t="s">
        <v>465</v>
      </c>
      <c r="F111" s="8" t="s">
        <v>459</v>
      </c>
      <c r="G111" s="8" t="s">
        <v>299</v>
      </c>
      <c r="H111" s="1" t="s">
        <v>220</v>
      </c>
      <c r="I111" s="1" t="s">
        <v>258</v>
      </c>
      <c r="J111" s="1">
        <v>2</v>
      </c>
      <c r="K111" s="1" t="s">
        <v>467</v>
      </c>
      <c r="L111" s="1">
        <v>3</v>
      </c>
      <c r="M111" s="1" t="s">
        <v>510</v>
      </c>
      <c r="N111" s="1" t="s">
        <v>199</v>
      </c>
      <c r="O111" s="1" t="s">
        <v>199</v>
      </c>
      <c r="AA111" t="str">
        <f t="shared" si="16"/>
        <v>,((SELECT nextval('MNU_SEQ') FROM DUAL),"active/picnic","소풍","active/play","active","N","Y",2,"아이와 함께할 수 있는 관광 정보를 나누는 메뉴입니다.",3,null,"SYSTEM","SYSTEM")</v>
      </c>
    </row>
    <row r="112" spans="2:27" x14ac:dyDescent="0.4">
      <c r="B112" s="1">
        <v>18</v>
      </c>
      <c r="C112" s="1" t="s">
        <v>293</v>
      </c>
      <c r="D112" s="8" t="s">
        <v>300</v>
      </c>
      <c r="E112" s="1" t="s">
        <v>304</v>
      </c>
      <c r="F112" s="8" t="s">
        <v>468</v>
      </c>
      <c r="G112" s="8" t="s">
        <v>474</v>
      </c>
      <c r="H112" s="1" t="s">
        <v>220</v>
      </c>
      <c r="I112" s="1" t="s">
        <v>258</v>
      </c>
      <c r="J112" s="1">
        <v>1</v>
      </c>
      <c r="K112" s="1" t="s">
        <v>309</v>
      </c>
      <c r="L112" s="1">
        <v>5</v>
      </c>
      <c r="M112" s="1" t="s">
        <v>508</v>
      </c>
      <c r="N112" s="1" t="s">
        <v>199</v>
      </c>
      <c r="O112" s="1" t="s">
        <v>199</v>
      </c>
      <c r="AA112" t="str">
        <f t="shared" ref="AA112:AA113" si="23">_xlfn.CONCAT(IF(B112=1,"",","),"(",_xlfn.TEXTJOIN(",",TRUE,C112:Z112),")")</f>
        <v>,((SELECT nextval('MNU_SEQ') FROM DUAL),"sitter","베이비시터","sitter/customer","#","N","Y",1,"베이비시터 관련 대메뉴",5,"fa-baby-carriage","SYSTEM","SYSTEM")</v>
      </c>
    </row>
    <row r="113" spans="2:27" x14ac:dyDescent="0.4">
      <c r="B113" s="1">
        <v>19</v>
      </c>
      <c r="C113" s="1" t="s">
        <v>293</v>
      </c>
      <c r="D113" s="8" t="s">
        <v>468</v>
      </c>
      <c r="E113" s="1" t="s">
        <v>469</v>
      </c>
      <c r="F113" s="8" t="s">
        <v>468</v>
      </c>
      <c r="G113" s="8" t="s">
        <v>300</v>
      </c>
      <c r="H113" s="1" t="s">
        <v>220</v>
      </c>
      <c r="I113" s="1" t="s">
        <v>258</v>
      </c>
      <c r="J113" s="1">
        <v>2</v>
      </c>
      <c r="K113" s="1" t="s">
        <v>470</v>
      </c>
      <c r="L113" s="1">
        <v>1</v>
      </c>
      <c r="M113" s="1" t="s">
        <v>510</v>
      </c>
      <c r="N113" s="1" t="s">
        <v>199</v>
      </c>
      <c r="O113" s="1" t="s">
        <v>199</v>
      </c>
      <c r="AA113" t="str">
        <f t="shared" si="23"/>
        <v>,((SELECT nextval('MNU_SEQ') FROM DUAL),"sitter/customer","돌봐주세요","sitter/customer","sitter","N","Y",2,"돌봄 서비스를 요청할 수 있는 메뉴입니다.",1,null,"SYSTEM","SYSTEM")</v>
      </c>
    </row>
    <row r="114" spans="2:27" x14ac:dyDescent="0.4">
      <c r="B114" s="1">
        <v>20</v>
      </c>
      <c r="C114" s="1" t="s">
        <v>293</v>
      </c>
      <c r="D114" s="8" t="s">
        <v>471</v>
      </c>
      <c r="E114" s="1" t="s">
        <v>472</v>
      </c>
      <c r="F114" s="8" t="s">
        <v>468</v>
      </c>
      <c r="G114" s="8" t="s">
        <v>300</v>
      </c>
      <c r="H114" s="1" t="s">
        <v>220</v>
      </c>
      <c r="I114" s="1" t="s">
        <v>258</v>
      </c>
      <c r="J114" s="1">
        <v>2</v>
      </c>
      <c r="K114" s="1" t="s">
        <v>473</v>
      </c>
      <c r="L114" s="1">
        <v>2</v>
      </c>
      <c r="M114" s="1" t="s">
        <v>510</v>
      </c>
      <c r="N114" s="1" t="s">
        <v>199</v>
      </c>
      <c r="O114" s="1" t="s">
        <v>199</v>
      </c>
      <c r="AA114" t="str">
        <f t="shared" si="16"/>
        <v>,((SELECT nextval('MNU_SEQ') FROM DUAL),"sitter/service","돌봐줄게요","sitter/customer","sitter","N","Y",2,"돌봄 서비스를 제공할 수 있는 메뉴입니다.",2,null,"SYSTEM","SYSTEM")</v>
      </c>
    </row>
    <row r="115" spans="2:27" x14ac:dyDescent="0.4">
      <c r="B115" s="1">
        <v>21</v>
      </c>
      <c r="C115" s="1" t="s">
        <v>293</v>
      </c>
      <c r="D115" s="8" t="s">
        <v>294</v>
      </c>
      <c r="E115" s="1" t="s">
        <v>295</v>
      </c>
      <c r="F115" s="8" t="s">
        <v>320</v>
      </c>
      <c r="G115" s="8" t="s">
        <v>474</v>
      </c>
      <c r="H115" s="1" t="s">
        <v>258</v>
      </c>
      <c r="I115" s="1" t="s">
        <v>258</v>
      </c>
      <c r="J115" s="1">
        <v>1</v>
      </c>
      <c r="K115" s="1" t="s">
        <v>296</v>
      </c>
      <c r="L115" s="1">
        <v>6</v>
      </c>
      <c r="M115" s="1" t="s">
        <v>509</v>
      </c>
      <c r="N115" s="1" t="s">
        <v>199</v>
      </c>
      <c r="O115" s="1" t="s">
        <v>199</v>
      </c>
      <c r="AA115" t="str">
        <f t="shared" si="16"/>
        <v>,((SELECT nextval('MNU_SEQ') FROM DUAL),"info","정보","info/notice","#","Y","Y",1,"정보 관련 대메뉴",6,"fa-circle-info","SYSTEM","SYSTEM")</v>
      </c>
    </row>
    <row r="116" spans="2:27" x14ac:dyDescent="0.4">
      <c r="B116" s="1">
        <v>22</v>
      </c>
      <c r="C116" s="1" t="s">
        <v>293</v>
      </c>
      <c r="D116" s="8" t="s">
        <v>320</v>
      </c>
      <c r="E116" s="1" t="s">
        <v>222</v>
      </c>
      <c r="F116" s="8" t="s">
        <v>320</v>
      </c>
      <c r="G116" s="8" t="s">
        <v>294</v>
      </c>
      <c r="H116" s="1" t="s">
        <v>258</v>
      </c>
      <c r="I116" s="1" t="s">
        <v>220</v>
      </c>
      <c r="J116" s="1">
        <v>2</v>
      </c>
      <c r="K116" s="1" t="s">
        <v>346</v>
      </c>
      <c r="L116" s="1">
        <v>1</v>
      </c>
      <c r="M116" s="1" t="s">
        <v>510</v>
      </c>
      <c r="N116" s="1" t="s">
        <v>199</v>
      </c>
      <c r="O116" s="1" t="s">
        <v>199</v>
      </c>
      <c r="AA116" t="str">
        <f t="shared" ref="AA116:AA118" si="24">_xlfn.CONCAT(IF(B116=1,"",","),"(",_xlfn.TEXTJOIN(",",TRUE,C116:Z116),")")</f>
        <v>,((SELECT nextval('MNU_SEQ') FROM DUAL),"info/notice","공지사항","info/notice","info","Y","N",2,"공지사항 목록을 조회하는 메뉴입니다.",1,null,"SYSTEM","SYSTEM")</v>
      </c>
    </row>
    <row r="117" spans="2:27" x14ac:dyDescent="0.4">
      <c r="B117" s="1">
        <v>23</v>
      </c>
      <c r="C117" s="1" t="s">
        <v>293</v>
      </c>
      <c r="D117" s="8" t="s">
        <v>315</v>
      </c>
      <c r="E117" s="1" t="s">
        <v>316</v>
      </c>
      <c r="F117" s="8" t="s">
        <v>317</v>
      </c>
      <c r="G117" s="8" t="s">
        <v>474</v>
      </c>
      <c r="H117" s="1" t="s">
        <v>220</v>
      </c>
      <c r="I117" s="1" t="s">
        <v>258</v>
      </c>
      <c r="J117" s="1">
        <v>1</v>
      </c>
      <c r="K117" s="1" t="s">
        <v>319</v>
      </c>
      <c r="L117" s="1">
        <v>7</v>
      </c>
      <c r="M117" s="1" t="s">
        <v>510</v>
      </c>
      <c r="N117" s="1" t="s">
        <v>199</v>
      </c>
      <c r="O117" s="1" t="s">
        <v>199</v>
      </c>
      <c r="AA117" t="str">
        <f t="shared" si="24"/>
        <v>,((SELECT nextval('MNU_SEQ') FROM DUAL),"user","사용자","user/signUp","#","N","Y",1,"사용자 관련 대메뉴",7,null,"SYSTEM","SYSTEM")</v>
      </c>
    </row>
    <row r="118" spans="2:27" x14ac:dyDescent="0.4">
      <c r="B118" s="1">
        <v>24</v>
      </c>
      <c r="C118" s="1" t="s">
        <v>293</v>
      </c>
      <c r="D118" s="8" t="s">
        <v>317</v>
      </c>
      <c r="E118" s="1" t="s">
        <v>318</v>
      </c>
      <c r="F118" s="8" t="s">
        <v>317</v>
      </c>
      <c r="G118" s="8" t="s">
        <v>315</v>
      </c>
      <c r="H118" s="1" t="s">
        <v>220</v>
      </c>
      <c r="I118" s="1" t="s">
        <v>220</v>
      </c>
      <c r="J118" s="1">
        <v>2</v>
      </c>
      <c r="K118" s="1" t="s">
        <v>347</v>
      </c>
      <c r="L118" s="1">
        <v>1</v>
      </c>
      <c r="M118" s="1" t="s">
        <v>510</v>
      </c>
      <c r="N118" s="1" t="s">
        <v>199</v>
      </c>
      <c r="O118" s="1" t="s">
        <v>199</v>
      </c>
      <c r="AA118" t="str">
        <f t="shared" si="24"/>
        <v>,((SELECT nextval('MNU_SEQ') FROM DUAL),"user/signUp","회원가입","user/signUp","user","N","N",2,"신규 사용자의 회원가입을 위한  메뉴입니다.",1,null,"SYSTEM","SYSTEM")</v>
      </c>
    </row>
    <row r="119" spans="2:27" x14ac:dyDescent="0.4">
      <c r="AA119" t="s">
        <v>204</v>
      </c>
    </row>
    <row r="120" spans="2:27" x14ac:dyDescent="0.4">
      <c r="B120" s="10" t="s">
        <v>194</v>
      </c>
      <c r="C120" s="21" t="s">
        <v>321</v>
      </c>
      <c r="D120" s="21"/>
      <c r="E120" s="21"/>
      <c r="F120" s="21"/>
      <c r="G120" s="21"/>
      <c r="H120" s="21"/>
    </row>
    <row r="121" spans="2:27" x14ac:dyDescent="0.4">
      <c r="B121" s="10" t="s">
        <v>1</v>
      </c>
      <c r="C121" s="10" t="s">
        <v>322</v>
      </c>
      <c r="D121" s="10" t="s">
        <v>323</v>
      </c>
      <c r="E121" s="10" t="s">
        <v>400</v>
      </c>
      <c r="F121" s="10" t="s">
        <v>404</v>
      </c>
      <c r="G121" s="10" t="s">
        <v>286</v>
      </c>
      <c r="H121" s="5" t="s">
        <v>287</v>
      </c>
      <c r="K121" s="13"/>
      <c r="L121" s="13"/>
      <c r="M121" s="13"/>
      <c r="N121" s="13"/>
      <c r="O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4" t="str">
        <f>_xlfn.CONCAT("TRUNCATE ",C120,";")</f>
        <v>TRUNCATE TB_ROLE;</v>
      </c>
    </row>
    <row r="122" spans="2:27" x14ac:dyDescent="0.4">
      <c r="B122" s="10" t="s">
        <v>3</v>
      </c>
      <c r="C122" s="10" t="s">
        <v>324</v>
      </c>
      <c r="D122" s="10" t="s">
        <v>325</v>
      </c>
      <c r="E122" s="10" t="s">
        <v>327</v>
      </c>
      <c r="F122" s="10" t="s">
        <v>328</v>
      </c>
      <c r="G122" s="10" t="s">
        <v>288</v>
      </c>
      <c r="H122" s="5" t="s">
        <v>289</v>
      </c>
      <c r="K122" s="13"/>
      <c r="L122" s="13"/>
      <c r="M122" s="13"/>
      <c r="N122" s="13"/>
      <c r="O122" s="13"/>
      <c r="R122" s="13"/>
      <c r="S122" s="13"/>
      <c r="T122" s="13"/>
      <c r="U122" s="13"/>
      <c r="V122" s="13"/>
      <c r="W122" s="13"/>
      <c r="X122" s="13"/>
      <c r="Y122" s="13"/>
      <c r="Z122" s="13"/>
      <c r="AA122" t="str">
        <f>_xlfn.CONCAT("INSERT INTO ",C120, "(", _xlfn.TEXTJOIN(",",TRUE,C121:Z121),") VALUES")</f>
        <v>INSERT INTO TB_ROLE(ROLE_SEQ,ROLE_NM,ROLE_ORDER,RMRK,FST_REG_ID,LT_UPD_ID) VALUES</v>
      </c>
    </row>
    <row r="123" spans="2:27" x14ac:dyDescent="0.4">
      <c r="B123" s="1">
        <v>1</v>
      </c>
      <c r="C123" s="1" t="s">
        <v>333</v>
      </c>
      <c r="D123" s="8" t="s">
        <v>316</v>
      </c>
      <c r="E123" s="1">
        <v>1</v>
      </c>
      <c r="F123" s="1" t="s">
        <v>405</v>
      </c>
      <c r="G123" s="1" t="s">
        <v>199</v>
      </c>
      <c r="H123" s="1" t="s">
        <v>199</v>
      </c>
      <c r="AA123" t="str">
        <f t="shared" ref="AA123:AA127" si="25">_xlfn.CONCAT(IF(B123=1,"",","),"(",_xlfn.TEXTJOIN(",",TRUE,C123:Z123),")")</f>
        <v>((SELECT nextval('ROLE_SEQ') FROM DUAL),"사용자",1,"시스템 사용자의 기본 권한","SYSTEM","SYSTEM")</v>
      </c>
    </row>
    <row r="124" spans="2:27" x14ac:dyDescent="0.4">
      <c r="B124" s="1">
        <v>2</v>
      </c>
      <c r="C124" s="1" t="s">
        <v>333</v>
      </c>
      <c r="D124" s="8" t="s">
        <v>342</v>
      </c>
      <c r="E124" s="1">
        <v>2</v>
      </c>
      <c r="F124" s="1" t="s">
        <v>406</v>
      </c>
      <c r="G124" s="1" t="s">
        <v>199</v>
      </c>
      <c r="H124" s="1" t="s">
        <v>199</v>
      </c>
      <c r="AA124" t="str">
        <f t="shared" ref="AA124" si="26">_xlfn.CONCAT(IF(B124=1,"",","),"(",_xlfn.TEXTJOIN(",",TRUE,C124:Z124),")")</f>
        <v>,((SELECT nextval('ROLE_SEQ') FROM DUAL),"게스트",2,"프로젝트 열람을 위한 권한","SYSTEM","SYSTEM")</v>
      </c>
    </row>
    <row r="125" spans="2:27" x14ac:dyDescent="0.4">
      <c r="B125" s="1">
        <v>2</v>
      </c>
      <c r="C125" s="1" t="s">
        <v>333</v>
      </c>
      <c r="D125" s="8" t="s">
        <v>303</v>
      </c>
      <c r="E125" s="1">
        <v>3</v>
      </c>
      <c r="F125" s="1" t="s">
        <v>407</v>
      </c>
      <c r="G125" s="1" t="s">
        <v>199</v>
      </c>
      <c r="H125" s="1" t="s">
        <v>199</v>
      </c>
      <c r="AA125" t="str">
        <f t="shared" si="25"/>
        <v>,((SELECT nextval('ROLE_SEQ') FROM DUAL),"관리자",3,"시스템 관리자 권한","SYSTEM","SYSTEM")</v>
      </c>
    </row>
    <row r="126" spans="2:27" x14ac:dyDescent="0.4">
      <c r="B126" s="1">
        <v>3</v>
      </c>
      <c r="C126" s="1" t="s">
        <v>333</v>
      </c>
      <c r="D126" s="8" t="s">
        <v>334</v>
      </c>
      <c r="E126" s="1">
        <v>4</v>
      </c>
      <c r="F126" s="1" t="s">
        <v>408</v>
      </c>
      <c r="G126" s="1" t="s">
        <v>199</v>
      </c>
      <c r="H126" s="1" t="s">
        <v>199</v>
      </c>
      <c r="AA126" t="str">
        <f t="shared" si="25"/>
        <v>,((SELECT nextval('ROLE_SEQ') FROM DUAL),"시터",4,"사용자 중 시터로 활동하기 위한 권한","SYSTEM","SYSTEM")</v>
      </c>
    </row>
    <row r="127" spans="2:27" x14ac:dyDescent="0.4">
      <c r="B127" s="1">
        <v>4</v>
      </c>
      <c r="C127" s="1" t="s">
        <v>333</v>
      </c>
      <c r="D127" s="8" t="s">
        <v>335</v>
      </c>
      <c r="E127" s="1">
        <v>5</v>
      </c>
      <c r="F127" s="1" t="s">
        <v>522</v>
      </c>
      <c r="G127" s="1" t="s">
        <v>199</v>
      </c>
      <c r="H127" s="1" t="s">
        <v>199</v>
      </c>
      <c r="AA127" t="str">
        <f t="shared" si="25"/>
        <v>,((SELECT nextval('ROLE_SEQ') FROM DUAL),"판매기업",5,"장터 기업 권한","SYSTEM","SYSTEM")</v>
      </c>
    </row>
    <row r="128" spans="2:27" x14ac:dyDescent="0.4">
      <c r="AA128" t="s">
        <v>204</v>
      </c>
    </row>
    <row r="129" spans="2:27" x14ac:dyDescent="0.4">
      <c r="B129" s="10" t="s">
        <v>194</v>
      </c>
      <c r="C129" s="21" t="s">
        <v>329</v>
      </c>
      <c r="D129" s="21"/>
      <c r="E129" s="21"/>
    </row>
    <row r="130" spans="2:27" x14ac:dyDescent="0.4">
      <c r="B130" s="10" t="s">
        <v>1</v>
      </c>
      <c r="C130" s="10" t="s">
        <v>393</v>
      </c>
      <c r="D130" s="10" t="s">
        <v>322</v>
      </c>
      <c r="E130" s="10" t="s">
        <v>286</v>
      </c>
      <c r="F130" s="13"/>
      <c r="K130" s="13"/>
      <c r="L130" s="13"/>
      <c r="M130" s="13"/>
      <c r="N130" s="13"/>
      <c r="O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4" t="str">
        <f>_xlfn.CONCAT("TRUNCATE ",C129,";")</f>
        <v>TRUNCATE TB_USER_ROLE_MAP;</v>
      </c>
    </row>
    <row r="131" spans="2:27" x14ac:dyDescent="0.4">
      <c r="B131" s="10" t="s">
        <v>3</v>
      </c>
      <c r="C131" s="10" t="s">
        <v>117</v>
      </c>
      <c r="D131" s="10" t="s">
        <v>324</v>
      </c>
      <c r="E131" s="10" t="s">
        <v>288</v>
      </c>
      <c r="F131" s="13"/>
      <c r="K131" s="13"/>
      <c r="L131" s="13"/>
      <c r="M131" s="13"/>
      <c r="N131" s="13"/>
      <c r="O131" s="13"/>
      <c r="R131" s="13"/>
      <c r="S131" s="13"/>
      <c r="T131" s="13"/>
      <c r="U131" s="13"/>
      <c r="V131" s="13"/>
      <c r="W131" s="13"/>
      <c r="X131" s="13"/>
      <c r="Y131" s="13"/>
      <c r="Z131" s="13"/>
      <c r="AA131" t="str">
        <f>_xlfn.CONCAT("INSERT INTO ",C129, "(", _xlfn.TEXTJOIN(",",TRUE,C130:Z130),") VALUES")</f>
        <v>INSERT INTO TB_USER_ROLE_MAP(USER_ID,ROLE_SEQ,FST_REG_ID) VALUES</v>
      </c>
    </row>
    <row r="132" spans="2:27" x14ac:dyDescent="0.4">
      <c r="B132" s="1">
        <v>1</v>
      </c>
      <c r="C132" s="1" t="s">
        <v>227</v>
      </c>
      <c r="D132" s="8">
        <v>3</v>
      </c>
      <c r="E132" s="1" t="s">
        <v>199</v>
      </c>
      <c r="AA132" t="str">
        <f t="shared" ref="AA132:AA152" si="27">_xlfn.CONCAT(IF(B132=1,"",","),"(",_xlfn.TEXTJOIN(",",TRUE,C132:Z132),")")</f>
        <v>("admin",3,"SYSTEM")</v>
      </c>
    </row>
    <row r="133" spans="2:27" x14ac:dyDescent="0.4">
      <c r="B133" s="1">
        <v>2</v>
      </c>
      <c r="C133" s="1" t="s">
        <v>409</v>
      </c>
      <c r="D133" s="8">
        <v>1</v>
      </c>
      <c r="E133" s="1" t="s">
        <v>199</v>
      </c>
      <c r="AA133" t="str">
        <f t="shared" si="27"/>
        <v>,("user1",1,"SYSTEM")</v>
      </c>
    </row>
    <row r="134" spans="2:27" x14ac:dyDescent="0.4">
      <c r="B134" s="1">
        <v>3</v>
      </c>
      <c r="C134" s="1" t="s">
        <v>411</v>
      </c>
      <c r="D134" s="8">
        <v>1</v>
      </c>
      <c r="E134" s="1" t="s">
        <v>199</v>
      </c>
      <c r="AA134" t="str">
        <f t="shared" si="27"/>
        <v>,("user2",1,"SYSTEM")</v>
      </c>
    </row>
    <row r="135" spans="2:27" x14ac:dyDescent="0.4">
      <c r="B135" s="1">
        <v>4</v>
      </c>
      <c r="C135" s="1" t="s">
        <v>412</v>
      </c>
      <c r="D135" s="8">
        <v>1</v>
      </c>
      <c r="E135" s="1" t="s">
        <v>199</v>
      </c>
      <c r="AA135" t="str">
        <f t="shared" si="27"/>
        <v>,("user3",1,"SYSTEM")</v>
      </c>
    </row>
    <row r="136" spans="2:27" x14ac:dyDescent="0.4">
      <c r="B136" s="1">
        <v>5</v>
      </c>
      <c r="C136" s="1" t="s">
        <v>413</v>
      </c>
      <c r="D136" s="8">
        <v>1</v>
      </c>
      <c r="E136" s="1" t="s">
        <v>199</v>
      </c>
      <c r="AA136" t="str">
        <f t="shared" si="27"/>
        <v>,("user4",1,"SYSTEM")</v>
      </c>
    </row>
    <row r="137" spans="2:27" x14ac:dyDescent="0.4">
      <c r="B137" s="1">
        <v>6</v>
      </c>
      <c r="C137" s="1" t="s">
        <v>414</v>
      </c>
      <c r="D137" s="8">
        <v>1</v>
      </c>
      <c r="E137" s="1" t="s">
        <v>199</v>
      </c>
      <c r="AA137" t="str">
        <f t="shared" si="27"/>
        <v>,("user5",1,"SYSTEM")</v>
      </c>
    </row>
    <row r="138" spans="2:27" x14ac:dyDescent="0.4">
      <c r="B138" s="1">
        <v>7</v>
      </c>
      <c r="C138" s="1" t="s">
        <v>415</v>
      </c>
      <c r="D138" s="8">
        <v>1</v>
      </c>
      <c r="E138" s="1" t="s">
        <v>199</v>
      </c>
      <c r="AA138" t="str">
        <f t="shared" si="27"/>
        <v>,("user6",1,"SYSTEM")</v>
      </c>
    </row>
    <row r="139" spans="2:27" x14ac:dyDescent="0.4">
      <c r="B139" s="1">
        <v>8</v>
      </c>
      <c r="C139" s="1" t="s">
        <v>416</v>
      </c>
      <c r="D139" s="8">
        <v>1</v>
      </c>
      <c r="E139" s="1" t="s">
        <v>199</v>
      </c>
      <c r="AA139" t="str">
        <f t="shared" si="27"/>
        <v>,("user7",1,"SYSTEM")</v>
      </c>
    </row>
    <row r="140" spans="2:27" x14ac:dyDescent="0.4">
      <c r="B140" s="1">
        <v>9</v>
      </c>
      <c r="C140" s="1" t="s">
        <v>417</v>
      </c>
      <c r="D140" s="8">
        <v>1</v>
      </c>
      <c r="E140" s="1" t="s">
        <v>199</v>
      </c>
      <c r="AA140" t="str">
        <f t="shared" si="27"/>
        <v>,("user8",1,"SYSTEM")</v>
      </c>
    </row>
    <row r="141" spans="2:27" x14ac:dyDescent="0.4">
      <c r="B141" s="1">
        <v>10</v>
      </c>
      <c r="C141" s="1" t="s">
        <v>425</v>
      </c>
      <c r="D141" s="8">
        <v>1</v>
      </c>
      <c r="E141" s="1" t="s">
        <v>199</v>
      </c>
      <c r="AA141" t="str">
        <f t="shared" si="27"/>
        <v>,("user9",1,"SYSTEM")</v>
      </c>
    </row>
    <row r="142" spans="2:27" x14ac:dyDescent="0.4">
      <c r="B142" s="1">
        <v>11</v>
      </c>
      <c r="C142" s="1" t="s">
        <v>426</v>
      </c>
      <c r="D142" s="8">
        <v>1</v>
      </c>
      <c r="E142" s="1" t="s">
        <v>199</v>
      </c>
      <c r="AA142" t="str">
        <f t="shared" si="27"/>
        <v>,("user10",1,"SYSTEM")</v>
      </c>
    </row>
    <row r="143" spans="2:27" x14ac:dyDescent="0.4">
      <c r="B143" s="1">
        <v>12</v>
      </c>
      <c r="C143" s="1" t="s">
        <v>427</v>
      </c>
      <c r="D143" s="8">
        <v>1</v>
      </c>
      <c r="E143" s="1" t="s">
        <v>199</v>
      </c>
      <c r="AA143" t="str">
        <f t="shared" si="27"/>
        <v>,("user11",1,"SYSTEM")</v>
      </c>
    </row>
    <row r="144" spans="2:27" x14ac:dyDescent="0.4">
      <c r="B144" s="1">
        <v>13</v>
      </c>
      <c r="C144" s="1" t="s">
        <v>428</v>
      </c>
      <c r="D144" s="8">
        <v>1</v>
      </c>
      <c r="E144" s="1" t="s">
        <v>199</v>
      </c>
      <c r="AA144" t="str">
        <f t="shared" si="27"/>
        <v>,("user12",1,"SYSTEM")</v>
      </c>
    </row>
    <row r="145" spans="2:27" x14ac:dyDescent="0.4">
      <c r="B145" s="1">
        <v>14</v>
      </c>
      <c r="C145" s="1" t="s">
        <v>429</v>
      </c>
      <c r="D145" s="8">
        <v>1</v>
      </c>
      <c r="E145" s="1" t="s">
        <v>199</v>
      </c>
      <c r="AA145" t="str">
        <f t="shared" si="27"/>
        <v>,("user13",1,"SYSTEM")</v>
      </c>
    </row>
    <row r="146" spans="2:27" x14ac:dyDescent="0.4">
      <c r="B146" s="1">
        <v>15</v>
      </c>
      <c r="C146" s="1" t="s">
        <v>430</v>
      </c>
      <c r="D146" s="8">
        <v>1</v>
      </c>
      <c r="E146" s="1" t="s">
        <v>199</v>
      </c>
      <c r="AA146" t="str">
        <f t="shared" si="27"/>
        <v>,("user14",1,"SYSTEM")</v>
      </c>
    </row>
    <row r="147" spans="2:27" x14ac:dyDescent="0.4">
      <c r="B147" s="1">
        <v>16</v>
      </c>
      <c r="C147" s="1" t="s">
        <v>431</v>
      </c>
      <c r="D147" s="8">
        <v>1</v>
      </c>
      <c r="E147" s="1" t="s">
        <v>199</v>
      </c>
      <c r="AA147" t="str">
        <f t="shared" si="27"/>
        <v>,("user15",1,"SYSTEM")</v>
      </c>
    </row>
    <row r="148" spans="2:27" x14ac:dyDescent="0.4">
      <c r="B148" s="1">
        <v>17</v>
      </c>
      <c r="C148" s="1" t="s">
        <v>432</v>
      </c>
      <c r="D148" s="8">
        <v>1</v>
      </c>
      <c r="E148" s="1" t="s">
        <v>199</v>
      </c>
      <c r="AA148" t="str">
        <f t="shared" si="27"/>
        <v>,("user16",1,"SYSTEM")</v>
      </c>
    </row>
    <row r="149" spans="2:27" x14ac:dyDescent="0.4">
      <c r="B149" s="1">
        <v>18</v>
      </c>
      <c r="C149" s="1" t="s">
        <v>433</v>
      </c>
      <c r="D149" s="8">
        <v>1</v>
      </c>
      <c r="E149" s="1" t="s">
        <v>199</v>
      </c>
      <c r="AA149" t="str">
        <f t="shared" si="27"/>
        <v>,("user17",1,"SYSTEM")</v>
      </c>
    </row>
    <row r="150" spans="2:27" x14ac:dyDescent="0.4">
      <c r="B150" s="1">
        <v>19</v>
      </c>
      <c r="C150" s="1" t="s">
        <v>434</v>
      </c>
      <c r="D150" s="8">
        <v>1</v>
      </c>
      <c r="E150" s="1" t="s">
        <v>199</v>
      </c>
      <c r="AA150" t="str">
        <f t="shared" si="27"/>
        <v>,("user18",1,"SYSTEM")</v>
      </c>
    </row>
    <row r="151" spans="2:27" x14ac:dyDescent="0.4">
      <c r="B151" s="1">
        <v>20</v>
      </c>
      <c r="C151" s="1" t="s">
        <v>435</v>
      </c>
      <c r="D151" s="8">
        <v>1</v>
      </c>
      <c r="E151" s="1" t="s">
        <v>199</v>
      </c>
      <c r="AA151" t="str">
        <f t="shared" si="27"/>
        <v>,("user19",1,"SYSTEM")</v>
      </c>
    </row>
    <row r="152" spans="2:27" x14ac:dyDescent="0.4">
      <c r="B152" s="1">
        <v>21</v>
      </c>
      <c r="C152" s="1" t="s">
        <v>447</v>
      </c>
      <c r="D152" s="8">
        <v>1</v>
      </c>
      <c r="E152" s="1" t="s">
        <v>199</v>
      </c>
      <c r="AA152" t="str">
        <f t="shared" si="27"/>
        <v>,("user20",1,"SYSTEM")</v>
      </c>
    </row>
    <row r="153" spans="2:27" x14ac:dyDescent="0.4">
      <c r="AA153" t="s">
        <v>204</v>
      </c>
    </row>
    <row r="154" spans="2:27" x14ac:dyDescent="0.4">
      <c r="B154" s="17" t="s">
        <v>194</v>
      </c>
      <c r="C154" s="27" t="s">
        <v>337</v>
      </c>
      <c r="D154" s="28"/>
      <c r="E154" s="28"/>
      <c r="F154" s="28"/>
      <c r="G154" s="28"/>
      <c r="H154" s="28"/>
    </row>
    <row r="155" spans="2:27" x14ac:dyDescent="0.4">
      <c r="B155" s="17" t="s">
        <v>1</v>
      </c>
      <c r="C155" s="17" t="s">
        <v>290</v>
      </c>
      <c r="D155" s="17" t="s">
        <v>322</v>
      </c>
      <c r="E155" s="17" t="s">
        <v>354</v>
      </c>
      <c r="F155" s="17" t="s">
        <v>356</v>
      </c>
      <c r="G155" s="17" t="s">
        <v>286</v>
      </c>
      <c r="H155" s="17" t="s">
        <v>287</v>
      </c>
      <c r="K155" s="13"/>
      <c r="L155" s="13"/>
      <c r="M155" s="13"/>
      <c r="N155" s="13"/>
      <c r="O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4" t="str">
        <f>_xlfn.CONCAT("TRUNCATE ",C154,";")</f>
        <v>TRUNCATE TB_AUTH;</v>
      </c>
    </row>
    <row r="156" spans="2:27" x14ac:dyDescent="0.4">
      <c r="B156" s="17" t="s">
        <v>3</v>
      </c>
      <c r="C156" s="17" t="s">
        <v>291</v>
      </c>
      <c r="D156" s="17" t="s">
        <v>324</v>
      </c>
      <c r="E156" s="17" t="s">
        <v>355</v>
      </c>
      <c r="F156" s="17" t="s">
        <v>357</v>
      </c>
      <c r="G156" s="17" t="s">
        <v>288</v>
      </c>
      <c r="H156" s="17" t="s">
        <v>289</v>
      </c>
      <c r="K156" s="13"/>
      <c r="L156" s="13"/>
      <c r="M156" s="13"/>
      <c r="N156" s="13"/>
      <c r="O156" s="13"/>
      <c r="R156" s="13"/>
      <c r="S156" s="13"/>
      <c r="T156" s="13"/>
      <c r="U156" s="13"/>
      <c r="V156" s="13"/>
      <c r="W156" s="13"/>
      <c r="X156" s="13"/>
      <c r="Y156" s="13"/>
      <c r="Z156" s="13"/>
      <c r="AA156" t="str">
        <f>_xlfn.CONCAT("INSERT INTO ",C154, "(", _xlfn.TEXTJOIN(",",TRUE,C155:Z155),")")</f>
        <v>INSERT INTO TB_AUTH(MNU_SEQ,ROLE_SEQ,AUTH_GRADE,AUTH_NM,FST_REG_ID,LT_UPD_ID)</v>
      </c>
    </row>
    <row r="157" spans="2:27" x14ac:dyDescent="0.4">
      <c r="B157" s="1">
        <v>1</v>
      </c>
      <c r="C157" s="1" t="s">
        <v>290</v>
      </c>
      <c r="D157" s="8">
        <v>3</v>
      </c>
      <c r="E157" s="1">
        <v>2</v>
      </c>
      <c r="F157" s="1" t="s">
        <v>341</v>
      </c>
      <c r="G157" s="1" t="s">
        <v>199</v>
      </c>
      <c r="H157" s="1" t="s">
        <v>199</v>
      </c>
      <c r="AA157" t="str">
        <f>_xlfn.CONCAT(IF(B157&lt;&gt;1,"UNION ALL ",""),"SELECT ",_xlfn.TEXTJOIN(",",TRUE,C157:Z157)," FROM ", $C$159)</f>
        <v>SELECT MNU_SEQ,3,2,"읽기/쓰기","SYSTEM","SYSTEM" FROM TB_MNU</v>
      </c>
    </row>
    <row r="158" spans="2:27" x14ac:dyDescent="0.4">
      <c r="B158" s="1">
        <v>2</v>
      </c>
      <c r="C158" s="1" t="s">
        <v>290</v>
      </c>
      <c r="D158" s="8">
        <v>1</v>
      </c>
      <c r="E158" s="1">
        <v>1</v>
      </c>
      <c r="F158" s="1" t="s">
        <v>340</v>
      </c>
      <c r="G158" s="1" t="s">
        <v>199</v>
      </c>
      <c r="H158" s="1" t="s">
        <v>199</v>
      </c>
      <c r="AA158" t="str">
        <f>_xlfn.CONCAT(IF(B158&lt;&gt;1,"UNION ALL ",""),"SELECT ",_xlfn.TEXTJOIN(",",TRUE,C158:Z158)," FROM ", $C$159)</f>
        <v>UNION ALL SELECT MNU_SEQ,1,1,"읽기","SYSTEM","SYSTEM" FROM TB_MNU</v>
      </c>
    </row>
    <row r="159" spans="2:27" x14ac:dyDescent="0.4">
      <c r="B159" s="17" t="s">
        <v>343</v>
      </c>
      <c r="C159" s="21" t="s">
        <v>248</v>
      </c>
      <c r="D159" s="21"/>
      <c r="E159" s="21"/>
      <c r="F159" s="21"/>
      <c r="G159" s="21"/>
      <c r="H159" s="21"/>
      <c r="AA159" t="s">
        <v>204</v>
      </c>
    </row>
  </sheetData>
  <mergeCells count="10">
    <mergeCell ref="C159:H159"/>
    <mergeCell ref="C66:G66"/>
    <mergeCell ref="C120:H120"/>
    <mergeCell ref="C129:E129"/>
    <mergeCell ref="C91:O91"/>
    <mergeCell ref="C2:D2"/>
    <mergeCell ref="C13:I13"/>
    <mergeCell ref="C31:I31"/>
    <mergeCell ref="C20:F20"/>
    <mergeCell ref="C154:H154"/>
  </mergeCells>
  <phoneticPr fontId="1" type="noConversion"/>
  <conditionalFormatting sqref="B94:O118">
    <cfRule type="expression" dxfId="2" priority="1">
      <formula>$J94 = 1</formula>
    </cfRule>
  </conditionalFormatting>
  <conditionalFormatting sqref="F132:F152">
    <cfRule type="expression" dxfId="1" priority="3">
      <formula>$J132 = 1</formula>
    </cfRule>
  </conditionalFormatting>
  <conditionalFormatting sqref="H123:H127">
    <cfRule type="expression" dxfId="0" priority="4">
      <formula>$J123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106</v>
      </c>
      <c r="D9" s="1" t="s">
        <v>140</v>
      </c>
      <c r="E9" s="1" t="s">
        <v>107</v>
      </c>
      <c r="F9" s="4" t="s">
        <v>159</v>
      </c>
      <c r="G9" s="1"/>
    </row>
    <row r="10" spans="2:7" x14ac:dyDescent="0.4">
      <c r="B10" s="1" t="s">
        <v>26</v>
      </c>
      <c r="C10" s="1" t="s">
        <v>262</v>
      </c>
      <c r="D10" s="1" t="s">
        <v>263</v>
      </c>
      <c r="E10" s="1" t="s">
        <v>264</v>
      </c>
      <c r="F10" s="4" t="s">
        <v>265</v>
      </c>
      <c r="G10" s="1"/>
    </row>
    <row r="11" spans="2:7" x14ac:dyDescent="0.4">
      <c r="B11" s="1" t="s">
        <v>26</v>
      </c>
      <c r="C11" s="1" t="s">
        <v>358</v>
      </c>
      <c r="D11" s="1" t="s">
        <v>359</v>
      </c>
      <c r="E11" s="1" t="s">
        <v>360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2023-12-20T01:01:50Z</dcterms:modified>
</cp:coreProperties>
</file>