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1BA6FA22-E311-4256-B6F2-C5F55EEEEC82}" xr6:coauthVersionLast="47" xr6:coauthVersionMax="47" xr10:uidLastSave="{00000000-0000-0000-0000-000000000000}"/>
  <bookViews>
    <workbookView xWindow="-28920" yWindow="-120" windowWidth="29040" windowHeight="15840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2" l="1"/>
  <c r="AA54" i="2"/>
  <c r="AA53" i="2"/>
  <c r="AA52" i="2"/>
  <c r="AA25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4" i="2"/>
  <c r="AA50" i="2"/>
  <c r="AA51" i="2"/>
  <c r="AA55" i="2"/>
  <c r="AA89" i="2"/>
  <c r="AA104" i="2"/>
  <c r="AA103" i="2"/>
  <c r="AA100" i="2"/>
  <c r="AA101" i="2"/>
  <c r="AA99" i="2"/>
  <c r="AA97" i="2"/>
  <c r="AA96" i="2"/>
  <c r="AA94" i="2"/>
  <c r="AA93" i="2"/>
  <c r="AA95" i="2"/>
  <c r="AA91" i="2"/>
  <c r="AA142" i="2"/>
  <c r="AA131" i="2"/>
  <c r="AA130" i="2"/>
  <c r="AA129" i="2"/>
  <c r="AA128" i="2"/>
  <c r="AA127" i="2"/>
  <c r="AA126" i="2"/>
  <c r="AA125" i="2"/>
  <c r="AA124" i="2"/>
  <c r="AA139" i="2"/>
  <c r="AA138" i="2"/>
  <c r="AA137" i="2"/>
  <c r="AA136" i="2"/>
  <c r="AA135" i="2"/>
  <c r="AA134" i="2"/>
  <c r="AA133" i="2"/>
  <c r="AA132" i="2"/>
  <c r="AA143" i="2"/>
  <c r="AA141" i="2"/>
  <c r="AA140" i="2"/>
  <c r="AA79" i="2"/>
  <c r="AA76" i="2"/>
  <c r="AA75" i="2"/>
  <c r="AA74" i="2"/>
  <c r="AA68" i="2"/>
  <c r="AA67" i="2"/>
  <c r="AA66" i="2"/>
  <c r="AA65" i="2"/>
  <c r="AA64" i="2"/>
  <c r="AA63" i="2"/>
  <c r="AA62" i="2"/>
  <c r="AA61" i="2"/>
  <c r="AA72" i="2"/>
  <c r="AA71" i="2"/>
  <c r="AA70" i="2"/>
  <c r="AA69" i="2"/>
  <c r="AA73" i="2"/>
  <c r="AA77" i="2"/>
  <c r="AA78" i="2"/>
  <c r="AA90" i="2"/>
  <c r="K240" i="4"/>
  <c r="J240" i="4"/>
  <c r="AA48" i="2"/>
  <c r="AA46" i="2"/>
  <c r="AA47" i="2"/>
  <c r="AA42" i="2"/>
  <c r="AA43" i="2"/>
  <c r="AA44" i="2"/>
  <c r="AA45" i="2"/>
  <c r="AA149" i="2"/>
  <c r="AA148" i="2"/>
  <c r="AA123" i="2"/>
  <c r="AA146" i="2"/>
  <c r="AA121" i="2"/>
  <c r="AA112" i="2"/>
  <c r="AA58" i="2"/>
  <c r="AA29" i="2"/>
  <c r="AA20" i="2"/>
  <c r="AA13" i="2"/>
  <c r="AA3" i="2"/>
  <c r="AA83" i="2"/>
  <c r="AA109" i="2"/>
  <c r="AA60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47" i="2"/>
  <c r="AA115" i="2"/>
  <c r="AA41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22" i="2"/>
  <c r="AA113" i="2"/>
  <c r="AA84" i="2"/>
  <c r="AA59" i="2"/>
  <c r="AA30" i="2"/>
  <c r="AA21" i="2"/>
  <c r="AA14" i="2"/>
  <c r="AA4" i="2"/>
  <c r="AA9" i="2"/>
  <c r="AA118" i="2"/>
  <c r="AA117" i="2"/>
  <c r="AA116" i="2"/>
  <c r="AA114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06" i="2"/>
  <c r="AA108" i="2"/>
  <c r="AA107" i="2"/>
  <c r="AA86" i="2"/>
  <c r="AA87" i="2"/>
  <c r="AA105" i="2"/>
  <c r="AA85" i="2"/>
  <c r="AA92" i="2"/>
  <c r="AA98" i="2"/>
  <c r="AA102" i="2"/>
  <c r="AA8" i="2"/>
  <c r="K185" i="4"/>
  <c r="J185" i="4"/>
  <c r="AA88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K203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0" i="2"/>
  <c r="AA32" i="2"/>
  <c r="AA33" i="2"/>
  <c r="AA34" i="2"/>
  <c r="AA35" i="2"/>
  <c r="AA36" i="2"/>
  <c r="AA37" i="2"/>
  <c r="AA38" i="2"/>
  <c r="AA39" i="2"/>
  <c r="AA49" i="2"/>
  <c r="AA31" i="2"/>
  <c r="AA23" i="2"/>
  <c r="AA26" i="2"/>
  <c r="AA22" i="2"/>
  <c r="AA16" i="2"/>
  <c r="AA17" i="2"/>
  <c r="AA15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<sst xmlns="http://schemas.openxmlformats.org/spreadsheetml/2006/main" count="1984" uniqueCount="527">
  <si>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</si>
  <si>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</si>
  <si>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</si>
  <si>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</si>
  <si>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</si>
  <si>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</si>
  <si>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</si>
  <si>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</si>
  <si>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</si>
  <si>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</si>
  <si>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</si>
  <si>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</si>
  <si>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</si>
  <si>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</si>
  <si>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</si>
  <si>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</si>
  <si>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</si>
  <si>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</si>
  <si>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</si>
  <si>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</si>
  <si>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</si>
  <si>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</si>
  <si>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</si>
  <si>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</si>
  <si>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</si>
  <si>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</si>
  <si>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</si>
  <si>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</si>
  <si>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</si>
  <si>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</si>
  <si>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</si>
  <si>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</si>
  <si>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</si>
  <si>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</si>
  <si>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</si>
  <si>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</si>
  <si>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</si>
  <si>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</si>
  <si>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</si>
  <si>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</si>
  <si>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</si>
  <si>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</si>
  <si>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</si>
  <si>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</si>
  <si>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</si>
  <si>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</si>
  <si>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</si>
  <si>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</si>
  <si>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</si>
  <si>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</si>
  <si>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</si>
  <si>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</si>
  <si>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</si>
  <si>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</si>
  <si>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</si>
  <si>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</si>
  <si>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</si>
  <si>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</si>
  <si>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</si>
  <si>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</si>
  <si>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</si>
  <si>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</si>
  <si>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</si>
  <si>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</si>
  <si>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</si>
  <si>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</si>
  <si>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</si>
  <si>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</si>
  <si>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</si>
  <si>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</si>
  <si>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</si>
  <si>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</si>
  <si>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</si>
  <si>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</si>
  <si>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</si>
  <si>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</si>
  <si>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</si>
  <si>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</si>
  <si>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</si>
  <si>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</si>
  <si>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</si>
  <si>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</si>
  <si>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</si>
  <si>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</si>
  <si>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</si>
  <si>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</si>
  <si>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</si>
  <si>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</si>
  <si>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</si>
  <si>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</si>
  <si>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</si>
  <si>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</si>
  <si>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</si>
  <si>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</si>
  <si>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</si>
  <si>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</si>
  <si>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</si>
  <si>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</si>
  <si>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</si>
  <si>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</si>
  <si>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</si>
  <si>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</si>
  <si>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</si>
  <si>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</si>
  <si>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</si>
  <si>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</si>
  <si>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</si>
  <si>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</si>
  <si>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</si>
  <si>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</si>
  <si>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</si>
  <si>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</si>
  <si>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</si>
  <si>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</si>
  <si>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</si>
  <si>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</si>
  <si>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</si>
  <si>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</si>
  <si>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</si>
  <si>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</si>
  <si>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</si>
  <si>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</si>
  <si>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</si>
  <si>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</si>
  <si>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</si>
  <si>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</si>
  <si>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</si>
  <si>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</si>
  <si>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</si>
  <si>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</si>
  <si>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</si>
  <si>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</si>
  <si>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</si>
  <si>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</si>
  <si>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</si>
  <si>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</si>
  <si>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</si>
  <si>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</si>
  <si>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</si>
  <si>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</si>
  <si>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</si>
  <si>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</si>
  <si>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</si>
  <si>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</si>
  <si>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</si>
  <si>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</si>
  <si>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</si>
  <si>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</si>
  <si>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</si>
  <si>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</si>
  <si>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</si>
  <si>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</si>
  <si>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</si>
  <si>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</si>
  <si>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</si>
  <si>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</si>
  <si>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</si>
  <si>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</si>
  <si>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</si>
  <si>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</si>
  <si>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</si>
  <si>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</si>
  <si>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</si>
  <si>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</si>
  <si>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</si>
  <si>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</si>
  <si>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</si>
  <si>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</si>
  <si>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</si>
  <si>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</si>
  <si>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</si>
  <si>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</si>
  <si>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</si>
  <si>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</si>
  <si>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</si>
  <si>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</si>
  <si>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</si>
  <si>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</si>
  <si>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</si>
  <si>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</si>
  <si>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</si>
  <si>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</si>
  <si>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</si>
  <si>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</si>
  <si>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</si>
  <si>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</si>
  <si>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</si>
  <si>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</si>
  <si>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</si>
  <si>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</si>
  <si>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</si>
  <si>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</si>
  <si>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</si>
  <si>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</si>
  <si>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</si>
  <si>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</si>
  <si>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</si>
  <si>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</si>
  <si>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</si>
  <si>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</si>
  <si>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</si>
  <si>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</si>
  <si>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</si>
  <si>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</si>
  <si>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</si>
  <si>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</si>
  <si>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</si>
  <si>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</si>
  <si>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</si>
  <si>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</si>
  <si>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</si>
  <si>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</si>
  <si>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</si>
  <si>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</si>
  <si>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</si>
  <si>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</si>
  <si>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</si>
  <si>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</si>
  <si>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</si>
  <si>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</si>
  <si>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</si>
  <si>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</si>
  <si>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</si>
  <si>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</si>
  <si>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</si>
  <si>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</si>
  <si>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</si>
  <si>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</si>
  <si>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</si>
  <si>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</si>
  <si>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</si>
  <si>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</si>
  <si>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</si>
  <si>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</si>
  <si>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</si>
  <si>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</si>
  <si>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</si>
  <si>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</si>
  <si>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</si>
  <si>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</si>
  <si>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</si>
  <si>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</si>
  <si>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</si>
  <si>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</si>
  <si>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</si>
  <si>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</si>
  <si>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</si>
  <si>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</si>
  <si>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</si>
  <si>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</si>
  <si>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</si>
  <si>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</si>
  <si>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</si>
  <si>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</si>
  <si>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</si>
  <si>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</si>
  <si>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</si>
  <si>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</si>
  <si>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</si>
  <si>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</si>
  <si>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</si>
  <si>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</si>
  <si>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</si>
  <si>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</si>
  <si>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</si>
  <si>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</si>
  <si>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</si>
  <si>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</si>
  <si>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</si>
  <si>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</si>
  <si>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</si>
  <si>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</si>
  <si>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</si>
  <si>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</si>
  <si>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</si>
  <si>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</si>
  <si>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</si>
  <si>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</si>
  <si>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</si>
  <si>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</si>
  <si>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</si>
  <si>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</si>
  <si>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</si>
  <si>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</si>
  <si>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</si>
  <si>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</si>
  <si>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</si>
  <si>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</si>
  <si>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</si>
  <si>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</si>
  <si>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</si>
  <si>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</si>
  <si>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</si>
  <si>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</si>
  <si>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</si>
  <si>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</si>
  <si>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</si>
  <si>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</si>
  <si>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</si>
  <si>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</si>
  <si>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</si>
  <si>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</si>
  <si>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</si>
  <si>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</si>
  <si>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</si>
  <si>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</si>
  <si>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</si>
  <si>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</si>
  <si>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</si>
  <si>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</si>
  <si>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</si>
  <si>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</si>
  <si>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</si>
  <si>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</si>
  <si>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</si>
  <si>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</si>
  <si>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</si>
  <si>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</si>
  <si>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</si>
  <si>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</si>
  <si>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</si>
  <si>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</si>
  <si>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</si>
  <si>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</si>
  <si>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</si>
  <si>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</si>
  <si>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</si>
  <si>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</si>
  <si>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</si>
  <si>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</si>
  <si>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</si>
  <si>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</si>
  <si>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</si>
  <si>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</si>
  <si>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</si>
  <si>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</si>
  <si>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</si>
  <si>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</si>
  <si>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</si>
  <si>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</si>
  <si>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</si>
  <si>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</si>
  <si>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</si>
  <si>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</si>
  <si>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</si>
  <si>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</si>
  <si>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</si>
  <si>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</si>
  <si>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</si>
  <si>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</si>
  <si>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</si>
  <si>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</si>
  <si>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</si>
  <si>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</si>
  <si>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</si>
  <si>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</si>
  <si>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</si>
  <si>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</si>
  <si>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</si>
  <si>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</si>
  <si>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</si>
  <si>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</si>
  <si>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</si>
  <si>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</si>
  <si>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</si>
  <si>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</si>
  <si>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</si>
  <si>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</si>
  <si>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</si>
  <si>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</si>
  <si>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</si>
  <si>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</si>
  <si>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</si>
  <si>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</si>
  <si>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</si>
  <si>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</si>
  <si>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</si>
  <si>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</si>
  <si>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</si>
  <si>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</si>
  <si>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</si>
  <si>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</si>
  <si>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</si>
  <si>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</si>
  <si>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</si>
  <si>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</si>
  <si>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</si>
  <si>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</si>
  <si>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</si>
  <si>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</si>
  <si>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</si>
  <si>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</si>
  <si>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</si>
  <si>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</si>
  <si>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</si>
  <si>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</si>
  <si>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</si>
  <si>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</si>
  <si>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</si>
  <si>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</si>
  <si>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</si>
  <si>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</si>
  <si>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</si>
  <si>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</si>
  <si>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</si>
  <si>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</si>
  <si>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</si>
  <si>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</si>
  <si>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</si>
  <si>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</si>
  <si>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</si>
  <si>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</si>
  <si>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</si>
  <si>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</si>
  <si>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</si>
  <si>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</si>
  <si>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</si>
  <si>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</si>
  <si>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</si>
  <si>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</si>
  <si>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</si>
  <si>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</si>
  <si>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</si>
  <si>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</si>
  <si>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</si>
  <si>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</si>
  <si>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</si>
  <si>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</si>
  <si>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</si>
  <si>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</si>
  <si>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</si>
  <si>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</si>
  <si>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</si>
  <si>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</si>
  <si>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</si>
  <si>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</si>
  <si>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</si>
  <si>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</si>
  <si>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</si>
  <si>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</si>
  <si>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</si>
  <si>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</si>
  <si>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</si>
  <si>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</si>
  <si>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</si>
  <si>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</si>
  <si>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</si>
  <si>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</si>
  <si>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</si>
  <si>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</si>
  <si>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</si>
  <si>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</si>
  <si>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</si>
  <si>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</si>
  <si>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</si>
  <si>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</si>
  <si>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</si>
  <si>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</si>
  <si>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</si>
  <si>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</si>
  <si>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</si>
  <si>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</si>
  <si>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</si>
  <si>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</si>
  <si>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</si>
  <si>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</si>
  <si>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</si>
  <si>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</si>
  <si>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</si>
  <si>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</si>
  <si>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</si>
  <si>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</si>
  <si>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</si>
  <si>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</si>
  <si>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</si>
  <si>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</si>
  <si>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</si>
  <si>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</si>
  <si>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</si>
  <si>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</si>
  <si>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</si>
  <si>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</si>
  <si>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</si>
  <si>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</si>
  <si>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</si>
  <si>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</si>
  <si>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</si>
  <si>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</si>
  <si>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</si>
  <si>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</si>
  <si>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</si>
  <si>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</si>
  <si>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</si>
  <si>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</si>
  <si>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</si>
  <si>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</si>
  <si>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</si>
  <si>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</si>
  <si>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</si>
  <si>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</si>
  <si>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</si>
  <si>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</si>
  <si>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</si>
  <si>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</si>
  <si>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</si>
  <si>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</si>
  <si>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</si>
  <si>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</si>
  <si>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</si>
  <si>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</si>
  <si>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</si>
  <si>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</si>
  <si>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</si>
  <si>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</si>
  <si>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</si>
  <si>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</si>
  <si>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</si>
  <si>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</si>
  <si>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</si>
  <si>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"놀이 정렬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</si>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</sst>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67"/>
  <sheetViews>
    <sheetView tabSelected="1" topLeftCell="A128" zoomScale="85" zoomScaleNormal="85" workbookViewId="0">
      <selection activeCell="J154" sqref="J154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>
      <c r="B2" s="21" t="s">
        <v>28</v>
      </c>
      <c r="C2" s="22"/>
      <c r="D2" s="22"/>
      <c r="E2" s="22"/>
      <c r="F2" s="22"/>
      <c r="G2" s="22"/>
      <c r="H2" s="22"/>
      <c r="I2" s="23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395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397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398</v>
      </c>
      <c r="D8" s="1" t="s">
        <v>272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365</v>
      </c>
      <c r="D9" s="1" t="s">
        <v>273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366</v>
      </c>
      <c r="D10" s="1" t="s">
        <v>274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367</v>
      </c>
      <c r="D11" s="1" t="s">
        <v>275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368</v>
      </c>
      <c r="D12" s="1" t="s">
        <v>276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369</v>
      </c>
      <c r="D13" s="1" t="s">
        <v>277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370</v>
      </c>
      <c r="D14" s="1" t="s">
        <v>278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399</v>
      </c>
      <c r="D15" s="1" t="s">
        <v>279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371</v>
      </c>
      <c r="D16" s="1" t="s">
        <v>280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372</v>
      </c>
      <c r="D17" s="1" t="s">
        <v>281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>
      <c r="B18" s="4">
        <v>13</v>
      </c>
      <c r="C18" s="1" t="s">
        <v>373</v>
      </c>
      <c r="D18" s="1" t="s">
        <v>282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374</v>
      </c>
      <c r="D19" s="1" t="s">
        <v>283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375</v>
      </c>
      <c r="D20" s="1" t="s">
        <v>284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285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376</v>
      </c>
      <c r="D22" s="1" t="s">
        <v>271</v>
      </c>
      <c r="E22" s="4" t="s">
        <v>266</v>
      </c>
      <c r="F22" s="4"/>
      <c r="G22" s="1" t="s">
        <v>44</v>
      </c>
      <c r="H22" s="1" t="s">
        <v>91</v>
      </c>
      <c r="I22" s="1" t="s">
        <v>271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376</v>
      </c>
      <c r="D41" s="1" t="s">
        <v>286</v>
      </c>
      <c r="E41" s="4" t="s">
        <v>266</v>
      </c>
      <c r="F41" s="4"/>
      <c r="G41" s="1" t="s">
        <v>44</v>
      </c>
      <c r="H41" s="1" t="s">
        <v>91</v>
      </c>
      <c r="I41" s="1" t="s">
        <v>286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377</v>
      </c>
      <c r="D57" s="1" t="s">
        <v>220</v>
      </c>
      <c r="E57" s="4" t="s">
        <v>23</v>
      </c>
      <c r="F57" s="4"/>
      <c r="G57" s="1" t="s">
        <v>44</v>
      </c>
      <c r="H57" s="1"/>
      <c r="I57" s="1" t="s">
        <v>220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378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>
      <c r="B69" s="6" t="s">
        <v>3</v>
      </c>
      <c r="C69" s="4" t="s">
        <v>108</v>
      </c>
      <c r="D69" s="6" t="s">
        <v>1</v>
      </c>
      <c r="E69" s="4" t="s">
        <v>248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395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379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>
      <c r="B82" s="6" t="s">
        <v>3</v>
      </c>
      <c r="C82" s="4" t="s">
        <v>234</v>
      </c>
      <c r="D82" s="6" t="s">
        <v>1</v>
      </c>
      <c r="E82" s="4" t="s">
        <v>247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4" t="s">
        <v>235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236</v>
      </c>
      <c r="D85" s="1" t="s">
        <v>237</v>
      </c>
      <c r="E85" s="4" t="s">
        <v>104</v>
      </c>
      <c r="F85" s="4">
        <v>1</v>
      </c>
      <c r="G85" s="1" t="s">
        <v>42</v>
      </c>
      <c r="H85" s="1"/>
      <c r="I85" s="1" t="s">
        <v>237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238</v>
      </c>
      <c r="D86" s="1" t="s">
        <v>239</v>
      </c>
      <c r="E86" s="4" t="s">
        <v>57</v>
      </c>
      <c r="F86" s="4"/>
      <c r="G86" s="1" t="s">
        <v>44</v>
      </c>
      <c r="H86" s="1" t="s">
        <v>93</v>
      </c>
      <c r="I86" s="1" t="s">
        <v>239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395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379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392</v>
      </c>
      <c r="D89" s="1" t="s">
        <v>240</v>
      </c>
      <c r="E89" s="4" t="s">
        <v>242</v>
      </c>
      <c r="F89" s="4"/>
      <c r="G89" s="1" t="s">
        <v>44</v>
      </c>
      <c r="H89" s="1" t="s">
        <v>91</v>
      </c>
      <c r="I89" s="1" t="s">
        <v>240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393</v>
      </c>
      <c r="D90" s="1" t="s">
        <v>241</v>
      </c>
      <c r="E90" s="4" t="s">
        <v>243</v>
      </c>
      <c r="F90" s="4"/>
      <c r="G90" s="1" t="s">
        <v>44</v>
      </c>
      <c r="H90" s="1" t="s">
        <v>91</v>
      </c>
      <c r="I90" s="1" t="s">
        <v>241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244</v>
      </c>
      <c r="D91" s="1" t="s">
        <v>245</v>
      </c>
      <c r="E91" s="4" t="s">
        <v>24</v>
      </c>
      <c r="F91" s="4"/>
      <c r="G91" s="1" t="s">
        <v>44</v>
      </c>
      <c r="H91" s="1" t="s">
        <v>91</v>
      </c>
      <c r="I91" s="1" t="s">
        <v>245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494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387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487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492</v>
      </c>
      <c r="D104" s="1" t="s">
        <v>493</v>
      </c>
      <c r="E104" s="4" t="s">
        <v>55</v>
      </c>
      <c r="F104" s="4"/>
      <c r="G104" s="1" t="s">
        <v>44</v>
      </c>
      <c r="H104" s="1" t="s">
        <v>92</v>
      </c>
      <c r="I104" s="1" t="s">
        <v>493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391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5" t="s">
        <v>45</v>
      </c>
      <c r="D111" s="25"/>
      <c r="E111" s="25"/>
      <c r="F111" s="25" t="s">
        <v>46</v>
      </c>
      <c r="G111" s="25"/>
      <c r="H111" s="25"/>
      <c r="I111" s="25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6" t="str">
        <f>_xlfn.CONCAT("PK_",C97)</f>
        <v>PK_TB_BOARD_FREE</v>
      </c>
      <c r="D112" s="26"/>
      <c r="E112" s="26"/>
      <c r="F112" s="26" t="str">
        <f>C100</f>
        <v>BOARD_SEQ</v>
      </c>
      <c r="G112" s="26"/>
      <c r="H112" s="26"/>
      <c r="I112" s="26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1" t="s">
        <v>28</v>
      </c>
      <c r="C114" s="22"/>
      <c r="D114" s="22"/>
      <c r="E114" s="22"/>
      <c r="F114" s="22"/>
      <c r="G114" s="22"/>
      <c r="H114" s="22"/>
      <c r="I114" s="23"/>
    </row>
    <row r="115" spans="2:11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4" t="s">
        <v>134</v>
      </c>
      <c r="D116" s="24"/>
      <c r="E116" s="24"/>
      <c r="F116" s="24"/>
      <c r="G116" s="24"/>
      <c r="H116" s="24"/>
      <c r="I116" s="24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386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387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388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389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390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391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5" t="s">
        <v>45</v>
      </c>
      <c r="D130" s="25"/>
      <c r="E130" s="25"/>
      <c r="F130" s="25" t="s">
        <v>46</v>
      </c>
      <c r="G130" s="25"/>
      <c r="H130" s="25"/>
      <c r="I130" s="25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6" t="str">
        <f>_xlfn.CONCAT("PK_",C115)</f>
        <v>PK_TB_BOARD_NOTICE</v>
      </c>
      <c r="D131" s="26"/>
      <c r="E131" s="26"/>
      <c r="F131" s="26" t="str">
        <f>C118</f>
        <v>BOARD_SEQ</v>
      </c>
      <c r="G131" s="26"/>
      <c r="H131" s="26"/>
      <c r="I131" s="26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1" t="s">
        <v>28</v>
      </c>
      <c r="C133" s="22"/>
      <c r="D133" s="22"/>
      <c r="E133" s="22"/>
      <c r="F133" s="22"/>
      <c r="G133" s="22"/>
      <c r="H133" s="22"/>
      <c r="I133" s="23"/>
    </row>
    <row r="134" spans="2:11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4" t="s">
        <v>149</v>
      </c>
      <c r="D135" s="24"/>
      <c r="E135" s="24"/>
      <c r="F135" s="24"/>
      <c r="G135" s="24"/>
      <c r="H135" s="24"/>
      <c r="I135" s="24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158</v>
      </c>
      <c r="D138" s="1" t="s">
        <v>227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227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523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>
      <c r="B140" s="4">
        <v>4</v>
      </c>
      <c r="C140" s="1" t="s">
        <v>525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526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524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5" t="s">
        <v>45</v>
      </c>
      <c r="D150" s="25"/>
      <c r="E150" s="25"/>
      <c r="F150" s="25" t="s">
        <v>46</v>
      </c>
      <c r="G150" s="25"/>
      <c r="H150" s="25"/>
      <c r="I150" s="25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6" t="str">
        <f>_xlfn.CONCAT("PK_",C134)</f>
        <v>PK_TB_ATCFILE</v>
      </c>
      <c r="D151" s="26"/>
      <c r="E151" s="26"/>
      <c r="F151" s="26" t="str">
        <f>C137</f>
        <v>BOARD_SEQ</v>
      </c>
      <c r="G151" s="26"/>
      <c r="H151" s="26"/>
      <c r="I151" s="26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6" t="str">
        <f>_xlfn.CONCAT("PK_",C134)</f>
        <v>PK_TB_ATCFILE</v>
      </c>
      <c r="D152" s="26"/>
      <c r="E152" s="26"/>
      <c r="F152" s="26" t="str">
        <f>C138</f>
        <v>ATCFILE_NUM</v>
      </c>
      <c r="G152" s="26"/>
      <c r="H152" s="26"/>
      <c r="I152" s="26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1" t="s">
        <v>28</v>
      </c>
      <c r="C154" s="22"/>
      <c r="D154" s="22"/>
      <c r="E154" s="22"/>
      <c r="F154" s="22"/>
      <c r="G154" s="22"/>
      <c r="H154" s="22"/>
      <c r="I154" s="23"/>
    </row>
    <row r="155" spans="2:11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4" t="s">
        <v>166</v>
      </c>
      <c r="D156" s="24"/>
      <c r="E156" s="24"/>
      <c r="F156" s="24"/>
      <c r="G156" s="24"/>
      <c r="H156" s="24"/>
      <c r="I156" s="24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5" t="s">
        <v>45</v>
      </c>
      <c r="D161" s="25"/>
      <c r="E161" s="25"/>
      <c r="F161" s="25" t="s">
        <v>46</v>
      </c>
      <c r="G161" s="25"/>
      <c r="H161" s="25"/>
      <c r="I161" s="25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6" t="str">
        <f>_xlfn.CONCAT("PK_",C155)</f>
        <v>PK_TB_SEQUENCE</v>
      </c>
      <c r="D162" s="26"/>
      <c r="E162" s="26"/>
      <c r="F162" s="26" t="str">
        <f>C158</f>
        <v>SEQ_NM</v>
      </c>
      <c r="G162" s="26"/>
      <c r="H162" s="26"/>
      <c r="I162" s="26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1" t="s">
        <v>28</v>
      </c>
      <c r="C164" s="22"/>
      <c r="D164" s="22"/>
      <c r="E164" s="22"/>
      <c r="F164" s="22"/>
      <c r="G164" s="22"/>
      <c r="H164" s="22"/>
      <c r="I164" s="23"/>
    </row>
    <row r="165" spans="2:11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4" t="s">
        <v>173</v>
      </c>
      <c r="D166" s="24"/>
      <c r="E166" s="24"/>
      <c r="F166" s="24"/>
      <c r="G166" s="24"/>
      <c r="H166" s="24"/>
      <c r="I166" s="24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269</v>
      </c>
      <c r="D171" s="1" t="s">
        <v>255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376</v>
      </c>
      <c r="D172" s="1" t="s">
        <v>270</v>
      </c>
      <c r="E172" s="4" t="s">
        <v>266</v>
      </c>
      <c r="F172" s="4"/>
      <c r="G172" s="1" t="s">
        <v>43</v>
      </c>
      <c r="H172" s="1" t="s">
        <v>91</v>
      </c>
      <c r="I172" s="1" t="s">
        <v>270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5" t="s">
        <v>45</v>
      </c>
      <c r="D178" s="25"/>
      <c r="E178" s="25"/>
      <c r="F178" s="25" t="s">
        <v>46</v>
      </c>
      <c r="G178" s="25"/>
      <c r="H178" s="25"/>
      <c r="I178" s="25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6" t="str">
        <f>_xlfn.CONCAT("PK_",C165)</f>
        <v>PK_TB_POLI</v>
      </c>
      <c r="D179" s="26"/>
      <c r="E179" s="26"/>
      <c r="F179" s="26" t="str">
        <f>C168</f>
        <v>POLI_SEQ</v>
      </c>
      <c r="G179" s="26"/>
      <c r="H179" s="26"/>
      <c r="I179" s="26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1" t="s">
        <v>28</v>
      </c>
      <c r="C181" s="22"/>
      <c r="D181" s="22"/>
      <c r="E181" s="22"/>
      <c r="F181" s="22"/>
      <c r="G181" s="22"/>
      <c r="H181" s="22"/>
      <c r="I181" s="23"/>
    </row>
    <row r="182" spans="2:11">
      <c r="B182" s="6" t="s">
        <v>3</v>
      </c>
      <c r="C182" s="4" t="s">
        <v>249</v>
      </c>
      <c r="D182" s="6" t="s">
        <v>1</v>
      </c>
      <c r="E182" s="4" t="s">
        <v>250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4" t="s">
        <v>251</v>
      </c>
      <c r="D183" s="24"/>
      <c r="E183" s="24"/>
      <c r="F183" s="24"/>
      <c r="G183" s="24"/>
      <c r="H183" s="24"/>
      <c r="I183" s="24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291</v>
      </c>
      <c r="D185" s="1" t="s">
        <v>292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292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380</v>
      </c>
      <c r="D186" s="1" t="s">
        <v>252</v>
      </c>
      <c r="E186" s="4" t="s">
        <v>242</v>
      </c>
      <c r="F186" s="4"/>
      <c r="G186" s="1" t="s">
        <v>41</v>
      </c>
      <c r="H186" s="1" t="s">
        <v>91</v>
      </c>
      <c r="I186" s="1" t="s">
        <v>252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253</v>
      </c>
      <c r="D187" s="1" t="s">
        <v>254</v>
      </c>
      <c r="E187" s="4" t="s">
        <v>99</v>
      </c>
      <c r="F187" s="4"/>
      <c r="G187" s="1" t="s">
        <v>43</v>
      </c>
      <c r="H187" s="1"/>
      <c r="I187" s="1" t="s">
        <v>254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381</v>
      </c>
      <c r="D188" s="1" t="s">
        <v>256</v>
      </c>
      <c r="E188" s="4" t="s">
        <v>242</v>
      </c>
      <c r="G188" s="1" t="s">
        <v>43</v>
      </c>
      <c r="H188" s="1" t="s">
        <v>91</v>
      </c>
      <c r="I188" s="1" t="s">
        <v>256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506</v>
      </c>
      <c r="D189" s="1" t="s">
        <v>257</v>
      </c>
      <c r="E189" s="4" t="s">
        <v>242</v>
      </c>
      <c r="F189" s="4"/>
      <c r="G189" s="1" t="s">
        <v>43</v>
      </c>
      <c r="H189" s="1" t="s">
        <v>91</v>
      </c>
      <c r="I189" s="1" t="s">
        <v>257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383</v>
      </c>
      <c r="D190" s="1" t="s">
        <v>258</v>
      </c>
      <c r="E190" s="4" t="s">
        <v>23</v>
      </c>
      <c r="F190" s="4"/>
      <c r="G190" s="1" t="s">
        <v>43</v>
      </c>
      <c r="H190" s="1" t="s">
        <v>259</v>
      </c>
      <c r="I190" s="1" t="s">
        <v>258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384</v>
      </c>
      <c r="D191" s="1" t="s">
        <v>455</v>
      </c>
      <c r="E191" s="4" t="s">
        <v>23</v>
      </c>
      <c r="F191" s="4"/>
      <c r="G191" s="1" t="s">
        <v>43</v>
      </c>
      <c r="H191" s="1" t="s">
        <v>259</v>
      </c>
      <c r="I191" s="1" t="s">
        <v>455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400</v>
      </c>
      <c r="D192" s="1" t="s">
        <v>260</v>
      </c>
      <c r="E192" s="4" t="s">
        <v>268</v>
      </c>
      <c r="F192" s="4"/>
      <c r="G192" s="1" t="s">
        <v>43</v>
      </c>
      <c r="H192" s="1" t="s">
        <v>91</v>
      </c>
      <c r="I192" s="1" t="s">
        <v>260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385</v>
      </c>
      <c r="D193" s="1" t="s">
        <v>261</v>
      </c>
      <c r="E193" s="4" t="s">
        <v>52</v>
      </c>
      <c r="F193" s="4"/>
      <c r="G193" s="1" t="s">
        <v>43</v>
      </c>
      <c r="H193" s="1" t="s">
        <v>91</v>
      </c>
      <c r="I193" s="1" t="s">
        <v>261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402</v>
      </c>
      <c r="D194" s="1" t="s">
        <v>262</v>
      </c>
      <c r="E194" s="4" t="s">
        <v>159</v>
      </c>
      <c r="F194" s="4"/>
      <c r="G194" s="1" t="s">
        <v>43</v>
      </c>
      <c r="H194" s="1" t="s">
        <v>91</v>
      </c>
      <c r="I194" s="1" t="s">
        <v>262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376</v>
      </c>
      <c r="D195" s="1" t="s">
        <v>267</v>
      </c>
      <c r="E195" s="4" t="s">
        <v>266</v>
      </c>
      <c r="F195" s="4"/>
      <c r="G195" s="1" t="s">
        <v>43</v>
      </c>
      <c r="H195" s="1" t="s">
        <v>91</v>
      </c>
      <c r="I195" s="1" t="s">
        <v>267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507</v>
      </c>
      <c r="D196" s="1" t="s">
        <v>508</v>
      </c>
      <c r="E196" s="4" t="s">
        <v>58</v>
      </c>
      <c r="F196" s="4"/>
      <c r="G196" s="1" t="s">
        <v>43</v>
      </c>
      <c r="H196" s="1" t="s">
        <v>91</v>
      </c>
      <c r="I196" s="1" t="s">
        <v>508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>
      <c r="J201" t="str">
        <f>_xlfn.CONCAT(") COMMENT '",E182,"';")</f>
        <v>) COMMENT '메뉴';</v>
      </c>
      <c r="K201" t="str">
        <f>_xlfn.CONCAT(");")</f>
        <v>);</v>
      </c>
    </row>
    <row r="202" spans="2:11">
      <c r="B202" s="6" t="s">
        <v>32</v>
      </c>
      <c r="C202" s="25" t="s">
        <v>45</v>
      </c>
      <c r="D202" s="25"/>
      <c r="E202" s="25"/>
      <c r="F202" s="25" t="s">
        <v>46</v>
      </c>
      <c r="G202" s="25"/>
      <c r="H202" s="25"/>
      <c r="I202" s="25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>
      <c r="B203" s="4">
        <v>1</v>
      </c>
      <c r="C203" s="26" t="str">
        <f>_xlfn.CONCAT("PK_",C182)</f>
        <v>PK_TB_MNU</v>
      </c>
      <c r="D203" s="26"/>
      <c r="E203" s="26"/>
      <c r="F203" s="26" t="str">
        <f>C185</f>
        <v>MNU_SEQ</v>
      </c>
      <c r="G203" s="26"/>
      <c r="H203" s="26"/>
      <c r="I203" s="26"/>
      <c r="J203" t="str">
        <f>_xlfn.CONCAT(IF(B203=1,"",", "),F203)</f>
        <v>MNU_SEQ</v>
      </c>
      <c r="K203" t="str">
        <f>_xlfn.CONCAT(IF(B203=1,"",", "),F203)</f>
        <v>MNU_SEQ</v>
      </c>
    </row>
    <row r="204" spans="2:11">
      <c r="J204" t="str">
        <f>_xlfn.CONCAT(");")</f>
        <v>);</v>
      </c>
      <c r="K204" t="str">
        <f>_xlfn.CONCAT(");")</f>
        <v>);</v>
      </c>
    </row>
    <row r="205" spans="2:11">
      <c r="B205" s="21" t="s">
        <v>28</v>
      </c>
      <c r="C205" s="22"/>
      <c r="D205" s="22"/>
      <c r="E205" s="22"/>
      <c r="F205" s="22"/>
      <c r="G205" s="22"/>
      <c r="H205" s="22"/>
      <c r="I205" s="23"/>
    </row>
    <row r="206" spans="2:11">
      <c r="B206" s="6" t="s">
        <v>3</v>
      </c>
      <c r="C206" s="4" t="s">
        <v>322</v>
      </c>
      <c r="D206" s="6" t="s">
        <v>1</v>
      </c>
      <c r="E206" s="4" t="s">
        <v>327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>
      <c r="B207" s="6" t="s">
        <v>31</v>
      </c>
      <c r="C207" s="24" t="s">
        <v>332</v>
      </c>
      <c r="D207" s="24"/>
      <c r="E207" s="24"/>
      <c r="F207" s="24"/>
      <c r="G207" s="24"/>
      <c r="H207" s="24"/>
      <c r="I207" s="24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>
      <c r="B209" s="4">
        <v>1</v>
      </c>
      <c r="C209" s="1" t="s">
        <v>323</v>
      </c>
      <c r="D209" s="1" t="s">
        <v>325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325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>
      <c r="B210" s="4">
        <v>2</v>
      </c>
      <c r="C210" s="1" t="s">
        <v>324</v>
      </c>
      <c r="D210" s="1" t="s">
        <v>326</v>
      </c>
      <c r="E210" s="4" t="s">
        <v>99</v>
      </c>
      <c r="F210" s="4"/>
      <c r="G210" s="1" t="s">
        <v>43</v>
      </c>
      <c r="H210" s="1" t="s">
        <v>91</v>
      </c>
      <c r="I210" s="1" t="s">
        <v>326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>
      <c r="B211" s="4">
        <v>3</v>
      </c>
      <c r="C211" s="1" t="s">
        <v>401</v>
      </c>
      <c r="D211" s="1" t="s">
        <v>328</v>
      </c>
      <c r="E211" s="4" t="s">
        <v>159</v>
      </c>
      <c r="F211" s="4"/>
      <c r="G211" s="1" t="s">
        <v>43</v>
      </c>
      <c r="H211" s="1"/>
      <c r="I211" s="1" t="s">
        <v>328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>
      <c r="B212" s="4">
        <v>4</v>
      </c>
      <c r="C212" s="1" t="s">
        <v>376</v>
      </c>
      <c r="D212" s="1" t="s">
        <v>329</v>
      </c>
      <c r="E212" s="4" t="s">
        <v>266</v>
      </c>
      <c r="G212" s="1" t="s">
        <v>43</v>
      </c>
      <c r="H212" s="1" t="s">
        <v>91</v>
      </c>
      <c r="I212" s="1" t="s">
        <v>329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>
      <c r="J217" t="str">
        <f>_xlfn.CONCAT(") COMMENT '",E206,"';")</f>
        <v>) COMMENT '권한그룹';</v>
      </c>
      <c r="K217" t="str">
        <f>_xlfn.CONCAT(");")</f>
        <v>);</v>
      </c>
    </row>
    <row r="218" spans="2:11">
      <c r="B218" s="6" t="s">
        <v>32</v>
      </c>
      <c r="C218" s="25" t="s">
        <v>45</v>
      </c>
      <c r="D218" s="25"/>
      <c r="E218" s="25"/>
      <c r="F218" s="25" t="s">
        <v>46</v>
      </c>
      <c r="G218" s="25"/>
      <c r="H218" s="25"/>
      <c r="I218" s="25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>
      <c r="B219" s="4">
        <v>1</v>
      </c>
      <c r="C219" s="26" t="str">
        <f>_xlfn.CONCAT("PK_",C206)</f>
        <v>PK_TB_ROLE</v>
      </c>
      <c r="D219" s="26"/>
      <c r="E219" s="26"/>
      <c r="F219" s="26" t="str">
        <f>C209</f>
        <v>ROLE_SEQ</v>
      </c>
      <c r="G219" s="26"/>
      <c r="H219" s="26"/>
      <c r="I219" s="26"/>
      <c r="J219" t="str">
        <f>_xlfn.CONCAT(IF(B219=1,"",", "),F219)</f>
        <v>ROLE_SEQ</v>
      </c>
      <c r="K219" t="str">
        <f>_xlfn.CONCAT(IF(B219=1,"",", "),F219)</f>
        <v>ROLE_SEQ</v>
      </c>
    </row>
    <row r="220" spans="2:11">
      <c r="J220" t="str">
        <f>_xlfn.CONCAT(");")</f>
        <v>);</v>
      </c>
      <c r="K220" t="str">
        <f>_xlfn.CONCAT(");")</f>
        <v>);</v>
      </c>
    </row>
    <row r="221" spans="2:11">
      <c r="B221" s="21" t="s">
        <v>28</v>
      </c>
      <c r="C221" s="22"/>
      <c r="D221" s="22"/>
      <c r="E221" s="22"/>
      <c r="F221" s="22"/>
      <c r="G221" s="22"/>
      <c r="H221" s="22"/>
      <c r="I221" s="23"/>
    </row>
    <row r="222" spans="2:11">
      <c r="B222" s="6" t="s">
        <v>3</v>
      </c>
      <c r="C222" s="4" t="s">
        <v>330</v>
      </c>
      <c r="D222" s="6" t="s">
        <v>1</v>
      </c>
      <c r="E222" s="4" t="s">
        <v>331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>
      <c r="B223" s="6" t="s">
        <v>31</v>
      </c>
      <c r="C223" s="24" t="s">
        <v>333</v>
      </c>
      <c r="D223" s="24"/>
      <c r="E223" s="24"/>
      <c r="F223" s="24"/>
      <c r="G223" s="24"/>
      <c r="H223" s="24"/>
      <c r="I223" s="24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>
      <c r="B225" s="4">
        <v>1</v>
      </c>
      <c r="C225" s="1" t="s">
        <v>395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>
      <c r="B226" s="4">
        <v>2</v>
      </c>
      <c r="C226" s="1" t="s">
        <v>323</v>
      </c>
      <c r="D226" s="1" t="s">
        <v>325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325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>
      <c r="B230" s="6" t="s">
        <v>32</v>
      </c>
      <c r="C230" s="25" t="s">
        <v>45</v>
      </c>
      <c r="D230" s="25"/>
      <c r="E230" s="25"/>
      <c r="F230" s="25" t="s">
        <v>46</v>
      </c>
      <c r="G230" s="25"/>
      <c r="H230" s="25"/>
      <c r="I230" s="25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>
      <c r="B231" s="4">
        <v>1</v>
      </c>
      <c r="C231" s="26" t="str">
        <f>_xlfn.CONCAT("PK_",C222)</f>
        <v>PK_TB_USER_ROLE_MAP</v>
      </c>
      <c r="D231" s="26"/>
      <c r="E231" s="26"/>
      <c r="F231" s="26" t="str">
        <f>C225</f>
        <v>USER_ID</v>
      </c>
      <c r="G231" s="26"/>
      <c r="H231" s="26"/>
      <c r="I231" s="26"/>
      <c r="J231" t="str">
        <f>_xlfn.CONCAT(IF(B231=1,"",", "),F231)</f>
        <v>USER_ID</v>
      </c>
      <c r="K231" t="str">
        <f>_xlfn.CONCAT(IF(B231=1,"",", "),F231)</f>
        <v>USER_ID</v>
      </c>
    </row>
    <row r="232" spans="2:11">
      <c r="B232" s="4">
        <v>2</v>
      </c>
      <c r="C232" s="26" t="str">
        <f>_xlfn.CONCAT("PK_",C222)</f>
        <v>PK_TB_USER_ROLE_MAP</v>
      </c>
      <c r="D232" s="26"/>
      <c r="E232" s="26"/>
      <c r="F232" s="26" t="str">
        <f>C226</f>
        <v>ROLE_SEQ</v>
      </c>
      <c r="G232" s="26"/>
      <c r="H232" s="26"/>
      <c r="I232" s="26"/>
      <c r="J232" t="str">
        <f>_xlfn.CONCAT(IF(B232=1,"",", "),F232)</f>
        <v>, ROLE_SEQ</v>
      </c>
      <c r="K232" t="str">
        <f>_xlfn.CONCAT(IF(B232=1,"",", "),F232)</f>
        <v>, ROLE_SEQ</v>
      </c>
    </row>
    <row r="233" spans="2:11">
      <c r="J233" t="str">
        <f>_xlfn.CONCAT(");")</f>
        <v>);</v>
      </c>
      <c r="K233" t="str">
        <f>_xlfn.CONCAT(");")</f>
        <v>);</v>
      </c>
    </row>
    <row r="234" spans="2:11">
      <c r="B234" s="21" t="s">
        <v>28</v>
      </c>
      <c r="C234" s="22"/>
      <c r="D234" s="22"/>
      <c r="E234" s="22"/>
      <c r="F234" s="22"/>
      <c r="G234" s="22"/>
      <c r="H234" s="22"/>
      <c r="I234" s="23"/>
    </row>
    <row r="235" spans="2:11">
      <c r="B235" s="6" t="s">
        <v>3</v>
      </c>
      <c r="C235" s="4" t="s">
        <v>338</v>
      </c>
      <c r="D235" s="6" t="s">
        <v>1</v>
      </c>
      <c r="E235" s="4" t="s">
        <v>339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>
      <c r="B236" s="6" t="s">
        <v>31</v>
      </c>
      <c r="C236" s="24" t="s">
        <v>340</v>
      </c>
      <c r="D236" s="24"/>
      <c r="E236" s="24"/>
      <c r="F236" s="24"/>
      <c r="G236" s="24"/>
      <c r="H236" s="24"/>
      <c r="I236" s="24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>
      <c r="B238" s="4">
        <v>1</v>
      </c>
      <c r="C238" s="1" t="s">
        <v>291</v>
      </c>
      <c r="D238" s="1" t="s">
        <v>292</v>
      </c>
      <c r="E238" s="4" t="s">
        <v>104</v>
      </c>
      <c r="F238" s="4">
        <v>1</v>
      </c>
      <c r="G238" s="1" t="s">
        <v>41</v>
      </c>
      <c r="H238" s="1"/>
      <c r="I238" s="1" t="s">
        <v>292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>
      <c r="B239" s="4">
        <v>2</v>
      </c>
      <c r="C239" s="1" t="s">
        <v>323</v>
      </c>
      <c r="D239" s="1" t="s">
        <v>325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325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>
      <c r="B240" s="4">
        <v>3</v>
      </c>
      <c r="C240" s="1" t="s">
        <v>355</v>
      </c>
      <c r="D240" s="1" t="s">
        <v>356</v>
      </c>
      <c r="E240" s="4" t="s">
        <v>268</v>
      </c>
      <c r="F240" s="4"/>
      <c r="G240" s="1" t="s">
        <v>43</v>
      </c>
      <c r="H240" s="1" t="s">
        <v>91</v>
      </c>
      <c r="I240" s="1" t="s">
        <v>363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>
      <c r="B241" s="4">
        <v>4</v>
      </c>
      <c r="C241" s="1" t="s">
        <v>357</v>
      </c>
      <c r="D241" s="1" t="s">
        <v>358</v>
      </c>
      <c r="E241" s="4" t="s">
        <v>362</v>
      </c>
      <c r="F241" s="4"/>
      <c r="G241" s="1" t="s">
        <v>43</v>
      </c>
      <c r="H241" s="1" t="s">
        <v>91</v>
      </c>
      <c r="I241" s="1" t="s">
        <v>364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289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>
      <c r="J246" t="str">
        <f>_xlfn.CONCAT(") COMMENT '",E235,"';")</f>
        <v>) COMMENT '권한';</v>
      </c>
      <c r="K246" t="str">
        <f>_xlfn.CONCAT(");")</f>
        <v>);</v>
      </c>
    </row>
    <row r="247" spans="2:11">
      <c r="B247" s="6" t="s">
        <v>32</v>
      </c>
      <c r="C247" s="25" t="s">
        <v>45</v>
      </c>
      <c r="D247" s="25"/>
      <c r="E247" s="25"/>
      <c r="F247" s="25" t="s">
        <v>46</v>
      </c>
      <c r="G247" s="25"/>
      <c r="H247" s="25"/>
      <c r="I247" s="25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>
      <c r="B248" s="4">
        <v>1</v>
      </c>
      <c r="C248" s="26" t="str">
        <f>_xlfn.CONCAT("PK_",C235)</f>
        <v>PK_TB_AUTH</v>
      </c>
      <c r="D248" s="26"/>
      <c r="E248" s="26"/>
      <c r="F248" s="26" t="str">
        <f>C238</f>
        <v>MNU_SEQ</v>
      </c>
      <c r="G248" s="26"/>
      <c r="H248" s="26"/>
      <c r="I248" s="26"/>
      <c r="J248" t="str">
        <f>_xlfn.CONCAT(IF(B248=1,"",", "),F248)</f>
        <v>MNU_SEQ</v>
      </c>
      <c r="K248" t="str">
        <f>_xlfn.CONCAT(IF(B248=1,"",", "),F248)</f>
        <v>MNU_SEQ</v>
      </c>
    </row>
    <row r="249" spans="2:11">
      <c r="B249" s="4">
        <v>2</v>
      </c>
      <c r="C249" s="26" t="str">
        <f>_xlfn.CONCAT("PK_",C235)</f>
        <v>PK_TB_AUTH</v>
      </c>
      <c r="D249" s="26"/>
      <c r="E249" s="26"/>
      <c r="F249" s="26" t="str">
        <f>C239</f>
        <v>ROLE_SEQ</v>
      </c>
      <c r="G249" s="26"/>
      <c r="H249" s="26"/>
      <c r="I249" s="26"/>
      <c r="J249" t="str">
        <f>_xlfn.CONCAT(IF(B249=1,"",", "),F249)</f>
        <v>, ROLE_SEQ</v>
      </c>
      <c r="K249" t="str">
        <f>_xlfn.CONCAT(IF(B249=1,"",", "),F249)</f>
        <v>, ROLE_SEQ</v>
      </c>
    </row>
    <row r="250" spans="2:11">
      <c r="J250" t="str">
        <f>_xlfn.CONCAT(");")</f>
        <v>);</v>
      </c>
      <c r="K250" t="str">
        <f>_xlfn.CONCAT(");")</f>
        <v>);</v>
      </c>
    </row>
    <row r="251" spans="2:11">
      <c r="B251" s="21" t="s">
        <v>28</v>
      </c>
      <c r="C251" s="22"/>
      <c r="D251" s="22"/>
      <c r="E251" s="22"/>
      <c r="F251" s="22"/>
      <c r="G251" s="22"/>
      <c r="H251" s="22"/>
      <c r="I251" s="23"/>
    </row>
    <row r="252" spans="2:11">
      <c r="B252" s="6" t="s">
        <v>3</v>
      </c>
      <c r="C252" s="4" t="s">
        <v>495</v>
      </c>
      <c r="D252" s="6" t="s">
        <v>1</v>
      </c>
      <c r="E252" s="4" t="s">
        <v>496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>
      <c r="B253" s="6" t="s">
        <v>31</v>
      </c>
      <c r="C253" s="24" t="s">
        <v>497</v>
      </c>
      <c r="D253" s="24"/>
      <c r="E253" s="24"/>
      <c r="F253" s="24"/>
      <c r="G253" s="24"/>
      <c r="H253" s="24"/>
      <c r="I253" s="24"/>
      <c r="J253" t="str">
        <f>_xlfn.CONCAT("CREATE TABLE ",C252)</f>
        <v>CREATE TABLE TB_PLAY</v>
      </c>
    </row>
    <row r="254" spans="2:11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>
      <c r="B256" s="4">
        <v>2</v>
      </c>
      <c r="C256" s="1" t="s">
        <v>494</v>
      </c>
      <c r="D256" s="1" t="s">
        <v>499</v>
      </c>
      <c r="E256" s="4" t="s">
        <v>362</v>
      </c>
      <c r="F256" s="4"/>
      <c r="G256" s="1" t="s">
        <v>44</v>
      </c>
      <c r="H256" s="1"/>
      <c r="I256" s="1" t="s">
        <v>499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>
      <c r="B257" s="4">
        <v>3</v>
      </c>
      <c r="C257" s="1" t="s">
        <v>504</v>
      </c>
      <c r="D257" s="1" t="s">
        <v>498</v>
      </c>
      <c r="E257" s="4" t="s">
        <v>362</v>
      </c>
      <c r="F257" s="4"/>
      <c r="G257" s="1" t="s">
        <v>44</v>
      </c>
      <c r="H257" s="1"/>
      <c r="I257" s="1" t="s">
        <v>498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>
      <c r="B258" s="4">
        <v>4</v>
      </c>
      <c r="C258" s="1" t="s">
        <v>501</v>
      </c>
      <c r="D258" s="1" t="s">
        <v>500</v>
      </c>
      <c r="E258" s="4" t="s">
        <v>243</v>
      </c>
      <c r="F258" s="4"/>
      <c r="G258" s="1" t="s">
        <v>44</v>
      </c>
      <c r="H258" s="1"/>
      <c r="I258" s="1" t="s">
        <v>500</v>
      </c>
      <c r="J258" t="str">
        <f t="shared" si="45"/>
        <v>, CN LONGTEXT NULL COMMENT '상세내용'</v>
      </c>
    </row>
    <row r="259" spans="2:10">
      <c r="B259" s="4">
        <v>5</v>
      </c>
      <c r="C259" s="1" t="s">
        <v>492</v>
      </c>
      <c r="D259" s="1" t="s">
        <v>502</v>
      </c>
      <c r="E259" s="4" t="s">
        <v>503</v>
      </c>
      <c r="F259" s="4"/>
      <c r="G259" s="1" t="s">
        <v>44</v>
      </c>
      <c r="H259" s="8" t="s">
        <v>505</v>
      </c>
      <c r="I259" s="1" t="s">
        <v>502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289</v>
      </c>
      <c r="J260" t="str">
        <f t="shared" si="45"/>
        <v>, FST_REG_ID VARCHAR(20) NOT NULL COMMENT '최초등록자아이디'</v>
      </c>
    </row>
    <row r="261" spans="2:10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>
      <c r="J264" t="str">
        <f>_xlfn.CONCAT(") COMMENT '",E252,"';")</f>
        <v>) COMMENT '놀이';</v>
      </c>
    </row>
    <row r="265" spans="2:10">
      <c r="B265" s="6" t="s">
        <v>32</v>
      </c>
      <c r="C265" s="25" t="s">
        <v>45</v>
      </c>
      <c r="D265" s="25"/>
      <c r="E265" s="25"/>
      <c r="F265" s="25" t="s">
        <v>46</v>
      </c>
      <c r="G265" s="25"/>
      <c r="H265" s="25"/>
      <c r="I265" s="25"/>
      <c r="J265" t="str">
        <f>_xlfn.CONCAT("ALTER TABLE ",C252," ADD CONSTRAINT ",C266," PRIMARY KEY (")</f>
        <v>ALTER TABLE TB_PLAY ADD CONSTRAINT PK_BOARD_SEQ PRIMARY KEY (</v>
      </c>
    </row>
    <row r="266" spans="2:10">
      <c r="B266" s="4">
        <v>1</v>
      </c>
      <c r="C266" s="26" t="str">
        <f>_xlfn.CONCAT("PK_",C255)</f>
        <v>PK_BOARD_SEQ</v>
      </c>
      <c r="D266" s="26"/>
      <c r="E266" s="26"/>
      <c r="F266" s="26" t="str">
        <f>C255</f>
        <v>BOARD_SEQ</v>
      </c>
      <c r="G266" s="26"/>
      <c r="H266" s="26"/>
      <c r="I266" s="26"/>
      <c r="J266" t="str">
        <f>_xlfn.CONCAT(IF(B266=1,"",", "),F266)</f>
        <v>BOARD_SEQ</v>
      </c>
    </row>
    <row r="267" spans="2:10">
      <c r="J267" t="str">
        <f>_xlfn.CONCAT(");")</f>
        <v>);</v>
      </c>
    </row>
  </sheetData>
  <mergeCells count="98">
    <mergeCell ref="C249:E249"/>
    <mergeCell ref="F249:I249"/>
    <mergeCell ref="B234:I234"/>
    <mergeCell ref="C236:I236"/>
    <mergeCell ref="C247:E247"/>
    <mergeCell ref="F247:I247"/>
    <mergeCell ref="C248:E248"/>
    <mergeCell ref="F248:I248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C203:E203"/>
    <mergeCell ref="F203:I203"/>
    <mergeCell ref="B251:I251"/>
    <mergeCell ref="C253:I253"/>
    <mergeCell ref="C265:E265"/>
    <mergeCell ref="F265:I265"/>
    <mergeCell ref="C266:E266"/>
    <mergeCell ref="F266:I26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0"/>
  <sheetViews>
    <sheetView topLeftCell="A28" zoomScale="85" zoomScaleNormal="85" workbookViewId="0">
      <selection activeCell="D41" sqref="D41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>
      <c r="B2" s="10" t="s">
        <v>194</v>
      </c>
      <c r="C2" s="26" t="s">
        <v>164</v>
      </c>
      <c r="D2" s="26"/>
    </row>
    <row r="3" spans="2:27">
      <c r="B3" s="10" t="s">
        <v>1</v>
      </c>
      <c r="C3" s="5" t="s">
        <v>230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231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>
      <c r="B6" s="1">
        <v>2</v>
      </c>
      <c r="C6" s="1" t="s">
        <v>232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233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246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293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337</v>
      </c>
      <c r="D10" s="8">
        <v>0</v>
      </c>
      <c r="K10" s="11"/>
      <c r="AA10" t="str">
        <f t="shared" si="0"/>
        <v>,("ROLE_SEQ",0)</v>
      </c>
    </row>
    <row r="11" spans="2:27">
      <c r="AA11" t="s">
        <v>204</v>
      </c>
    </row>
    <row r="12" spans="2:27">
      <c r="B12" s="10" t="s">
        <v>194</v>
      </c>
      <c r="C12" s="26" t="s">
        <v>171</v>
      </c>
      <c r="D12" s="26"/>
      <c r="E12" s="26"/>
      <c r="F12" s="26"/>
      <c r="G12" s="26"/>
      <c r="H12" s="26"/>
      <c r="I12" s="26"/>
    </row>
    <row r="13" spans="2:27">
      <c r="B13" s="10" t="s">
        <v>1</v>
      </c>
      <c r="C13" s="5" t="s">
        <v>178</v>
      </c>
      <c r="D13" s="5" t="s">
        <v>180</v>
      </c>
      <c r="E13" s="5" t="s">
        <v>175</v>
      </c>
      <c r="F13" s="5" t="s">
        <v>269</v>
      </c>
      <c r="G13" s="5" t="s">
        <v>376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>
      <c r="B14" s="10" t="s">
        <v>3</v>
      </c>
      <c r="C14" s="5" t="s">
        <v>179</v>
      </c>
      <c r="D14" s="5" t="s">
        <v>181</v>
      </c>
      <c r="E14" s="5" t="s">
        <v>176</v>
      </c>
      <c r="F14" s="5" t="s">
        <v>177</v>
      </c>
      <c r="G14" s="5" t="s">
        <v>82</v>
      </c>
      <c r="H14" s="5" t="s">
        <v>189</v>
      </c>
      <c r="I14" s="5" t="s">
        <v>190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>
      <c r="B15" s="1">
        <v>1</v>
      </c>
      <c r="C15" s="1" t="s">
        <v>195</v>
      </c>
      <c r="D15" s="8" t="s">
        <v>196</v>
      </c>
      <c r="E15" s="1" t="s">
        <v>197</v>
      </c>
      <c r="F15" s="1">
        <v>5</v>
      </c>
      <c r="G15" s="8" t="s">
        <v>198</v>
      </c>
      <c r="H15" s="1" t="s">
        <v>199</v>
      </c>
      <c r="I15" s="1" t="s">
        <v>199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>
      <c r="B16" s="1">
        <v>2</v>
      </c>
      <c r="C16" s="1" t="s">
        <v>195</v>
      </c>
      <c r="D16" s="8" t="s">
        <v>196</v>
      </c>
      <c r="E16" s="1" t="s">
        <v>200</v>
      </c>
      <c r="F16" s="1">
        <v>7200</v>
      </c>
      <c r="G16" s="1" t="s">
        <v>201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>
      <c r="B17" s="1">
        <v>3</v>
      </c>
      <c r="C17" s="1" t="s">
        <v>195</v>
      </c>
      <c r="D17" s="8" t="s">
        <v>196</v>
      </c>
      <c r="E17" s="1" t="s">
        <v>202</v>
      </c>
      <c r="F17" s="1">
        <v>90</v>
      </c>
      <c r="G17" s="1" t="s">
        <v>203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>
      <c r="AA18" t="s">
        <v>204</v>
      </c>
    </row>
    <row r="19" spans="2:27">
      <c r="B19" s="15" t="s">
        <v>194</v>
      </c>
      <c r="C19" s="26" t="s">
        <v>96</v>
      </c>
      <c r="D19" s="26"/>
      <c r="E19" s="26"/>
      <c r="F19" s="26"/>
    </row>
    <row r="20" spans="2:27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>
      <c r="B21" s="10" t="s">
        <v>3</v>
      </c>
      <c r="C21" s="16" t="s">
        <v>120</v>
      </c>
      <c r="D21" s="16" t="s">
        <v>121</v>
      </c>
      <c r="E21" s="16" t="s">
        <v>189</v>
      </c>
      <c r="F21" s="16" t="s">
        <v>190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>
      <c r="B22" s="1">
        <v>1</v>
      </c>
      <c r="C22" s="1" t="s">
        <v>205</v>
      </c>
      <c r="D22" s="8" t="s">
        <v>517</v>
      </c>
      <c r="E22" s="1" t="s">
        <v>199</v>
      </c>
      <c r="F22" s="1" t="s">
        <v>199</v>
      </c>
      <c r="I22" s="11"/>
      <c r="AA22" t="str">
        <f>_xlfn.CONCAT(IF(B22=1,"",","),"(",_xlfn.TEXTJOIN(",",TRUE,C22:Z22),")")</f>
        <v>("LOGIN_CODE","로그인 유형 코드","SYSTEM","SYSTEM")</v>
      </c>
    </row>
    <row r="23" spans="2:27">
      <c r="B23" s="1">
        <v>2</v>
      </c>
      <c r="C23" s="1" t="s">
        <v>206</v>
      </c>
      <c r="D23" s="8" t="s">
        <v>518</v>
      </c>
      <c r="E23" s="1" t="s">
        <v>199</v>
      </c>
      <c r="F23" s="1" t="s">
        <v>199</v>
      </c>
      <c r="I23" s="11"/>
      <c r="AA23" t="str">
        <f t="shared" ref="AA23:AA26" si="2">_xlfn.CONCAT(IF(B23=1,"",","),"(",_xlfn.TEXTJOIN(",",TRUE,C23:Z23),")")</f>
        <v>,("LOGIN_INFO_EXCEPT_URI","로그인 정보가 필요없는 URI 코드","SYSTEM","SYSTEM")</v>
      </c>
    </row>
    <row r="24" spans="2:27">
      <c r="B24" s="1">
        <v>3</v>
      </c>
      <c r="C24" s="1" t="s">
        <v>207</v>
      </c>
      <c r="D24" s="8" t="s">
        <v>208</v>
      </c>
      <c r="E24" s="1" t="s">
        <v>199</v>
      </c>
      <c r="F24" s="1" t="s">
        <v>199</v>
      </c>
      <c r="I24" s="11"/>
      <c r="AA24" t="str">
        <f t="shared" ref="AA24:AA25" si="3">_xlfn.CONCAT(IF(B24=1,"",","),"(",_xlfn.TEXTJOIN(",",TRUE,C24:Z24),")")</f>
        <v>,("POLI_CODE","정책분류코드","SYSTEM","SYSTEM")</v>
      </c>
    </row>
    <row r="25" spans="2:27">
      <c r="B25" s="1">
        <v>4</v>
      </c>
      <c r="C25" s="1" t="s">
        <v>488</v>
      </c>
      <c r="D25" s="8" t="s">
        <v>491</v>
      </c>
      <c r="E25" s="1" t="s">
        <v>199</v>
      </c>
      <c r="F25" s="1" t="s">
        <v>199</v>
      </c>
      <c r="I25" s="11"/>
      <c r="AA25" t="str">
        <f t="shared" si="3"/>
        <v>,("BOARD_FREE_CODE","자유게시판 분류 코드","SYSTEM","SYSTEM")</v>
      </c>
    </row>
    <row r="26" spans="2:27">
      <c r="B26" s="1">
        <v>5</v>
      </c>
      <c r="C26" s="1" t="s">
        <v>516</v>
      </c>
      <c r="D26" s="8" t="s">
        <v>519</v>
      </c>
      <c r="E26" s="1" t="s">
        <v>199</v>
      </c>
      <c r="F26" s="1" t="s">
        <v>199</v>
      </c>
      <c r="I26" s="11"/>
      <c r="AA26" t="str">
        <f t="shared" si="2"/>
        <v>,("PLAY_ORDER_CODE","놀이 정렬 코드","SYSTEM","SYSTEM")</v>
      </c>
    </row>
    <row r="27" spans="2:27">
      <c r="AA27" t="s">
        <v>204</v>
      </c>
    </row>
    <row r="28" spans="2:27">
      <c r="B28" s="10" t="s">
        <v>194</v>
      </c>
      <c r="C28" s="26" t="s">
        <v>101</v>
      </c>
      <c r="D28" s="26"/>
      <c r="E28" s="26"/>
      <c r="F28" s="26"/>
      <c r="G28" s="26"/>
      <c r="H28" s="26"/>
      <c r="I28" s="26"/>
    </row>
    <row r="29" spans="2:27">
      <c r="B29" s="10" t="s">
        <v>1</v>
      </c>
      <c r="C29" s="5" t="s">
        <v>103</v>
      </c>
      <c r="D29" s="5" t="s">
        <v>105</v>
      </c>
      <c r="E29" s="5" t="s">
        <v>191</v>
      </c>
      <c r="F29" s="5" t="s">
        <v>377</v>
      </c>
      <c r="G29" s="5" t="s">
        <v>378</v>
      </c>
      <c r="H29" s="5" t="s">
        <v>64</v>
      </c>
      <c r="I29" s="5" t="s">
        <v>66</v>
      </c>
      <c r="R29" s="13"/>
      <c r="S29" s="13"/>
      <c r="T29" s="13"/>
      <c r="U29" s="13"/>
      <c r="V29" s="13"/>
      <c r="W29" s="13"/>
      <c r="X29" s="13"/>
      <c r="Y29" s="13"/>
      <c r="Z29" s="13"/>
      <c r="AA29" s="14" t="str">
        <f>_xlfn.CONCAT("TRUNCATE ",C28,";")</f>
        <v>TRUNCATE TB_CODE_DETAIL;</v>
      </c>
    </row>
    <row r="30" spans="2:27">
      <c r="B30" s="10" t="s">
        <v>3</v>
      </c>
      <c r="C30" s="5" t="s">
        <v>120</v>
      </c>
      <c r="D30" s="5" t="s">
        <v>193</v>
      </c>
      <c r="E30" s="5" t="s">
        <v>192</v>
      </c>
      <c r="F30" s="5" t="s">
        <v>219</v>
      </c>
      <c r="G30" s="5" t="s">
        <v>124</v>
      </c>
      <c r="H30" s="5" t="s">
        <v>189</v>
      </c>
      <c r="I30" s="5" t="s">
        <v>190</v>
      </c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t="str">
        <f>_xlfn.CONCAT("INSERT INTO ",C28, "(", _xlfn.TEXTJOIN(",",TRUE,C29:Z29),") VALUES")</f>
        <v>INSERT INTO TB_CODE_DETAIL(CODE_GROUP,CODE_DETAIL,CODE_DETAIL_NM,MODIFY_YN,DETAIL_ORDER,FST_REG_ID,LT_UPD_ID) VALUES</v>
      </c>
    </row>
    <row r="31" spans="2:27">
      <c r="B31" s="1">
        <v>1</v>
      </c>
      <c r="C31" s="1" t="s">
        <v>206</v>
      </c>
      <c r="D31" s="8" t="s">
        <v>196</v>
      </c>
      <c r="E31" s="1" t="s">
        <v>209</v>
      </c>
      <c r="F31" s="1" t="s">
        <v>221</v>
      </c>
      <c r="G31" s="1">
        <v>1</v>
      </c>
      <c r="H31" s="1" t="s">
        <v>199</v>
      </c>
      <c r="I31" s="1" t="s">
        <v>199</v>
      </c>
      <c r="K31" s="11"/>
      <c r="AA31" t="str">
        <f>_xlfn.CONCAT(IF(B31=1,"",","),"(",_xlfn.TEXTJOIN(",",TRUE,C31:Z31),")")</f>
        <v>("LOGIN_INFO_EXCEPT_URI","01","/user/signUp","N",1,"SYSTEM","SYSTEM")</v>
      </c>
    </row>
    <row r="32" spans="2:27">
      <c r="B32" s="1">
        <v>2</v>
      </c>
      <c r="C32" s="1" t="s">
        <v>205</v>
      </c>
      <c r="D32" s="8" t="s">
        <v>196</v>
      </c>
      <c r="E32" s="1" t="s">
        <v>210</v>
      </c>
      <c r="F32" s="1" t="s">
        <v>221</v>
      </c>
      <c r="G32" s="1">
        <v>1</v>
      </c>
      <c r="H32" s="1" t="s">
        <v>199</v>
      </c>
      <c r="I32" s="1" t="s">
        <v>199</v>
      </c>
      <c r="K32" s="11"/>
      <c r="AA32" t="str">
        <f t="shared" ref="AA32:AA54" si="4">_xlfn.CONCAT(IF(B32=1,"",","),"(",_xlfn.TEXTJOIN(",",TRUE,C32:Z32),")")</f>
        <v>,("LOGIN_CODE","01","로그인","N",1,"SYSTEM","SYSTEM")</v>
      </c>
    </row>
    <row r="33" spans="2:27">
      <c r="B33" s="1">
        <v>3</v>
      </c>
      <c r="C33" s="1" t="s">
        <v>205</v>
      </c>
      <c r="D33" s="8" t="s">
        <v>211</v>
      </c>
      <c r="E33" s="1" t="s">
        <v>218</v>
      </c>
      <c r="F33" s="1" t="s">
        <v>221</v>
      </c>
      <c r="G33" s="1">
        <v>2</v>
      </c>
      <c r="H33" s="1" t="s">
        <v>199</v>
      </c>
      <c r="I33" s="1" t="s">
        <v>199</v>
      </c>
      <c r="K33" s="11"/>
      <c r="AA33" t="str">
        <f t="shared" si="4"/>
        <v>,("LOGIN_CODE","02","로그아웃","N",2,"SYSTEM","SYSTEM")</v>
      </c>
    </row>
    <row r="34" spans="2:27">
      <c r="B34" s="1">
        <v>4</v>
      </c>
      <c r="C34" s="1" t="s">
        <v>205</v>
      </c>
      <c r="D34" s="8" t="s">
        <v>212</v>
      </c>
      <c r="E34" s="1" t="s">
        <v>217</v>
      </c>
      <c r="F34" s="1" t="s">
        <v>221</v>
      </c>
      <c r="G34" s="1">
        <v>3</v>
      </c>
      <c r="H34" s="1" t="s">
        <v>199</v>
      </c>
      <c r="I34" s="1" t="s">
        <v>199</v>
      </c>
      <c r="K34" s="11"/>
      <c r="AA34" t="str">
        <f t="shared" si="4"/>
        <v>,("LOGIN_CODE","03","존재하지 않는 아이디","N",3,"SYSTEM","SYSTEM")</v>
      </c>
    </row>
    <row r="35" spans="2:27">
      <c r="B35" s="1">
        <v>5</v>
      </c>
      <c r="C35" s="1" t="s">
        <v>205</v>
      </c>
      <c r="D35" s="8" t="s">
        <v>213</v>
      </c>
      <c r="E35" s="1" t="s">
        <v>216</v>
      </c>
      <c r="F35" s="1" t="s">
        <v>221</v>
      </c>
      <c r="G35" s="1">
        <v>4</v>
      </c>
      <c r="H35" s="1" t="s">
        <v>199</v>
      </c>
      <c r="I35" s="1" t="s">
        <v>199</v>
      </c>
      <c r="K35" s="11"/>
      <c r="AA35" t="str">
        <f t="shared" si="4"/>
        <v>,("LOGIN_CODE","04","비밀번호 오입력","N",4,"SYSTEM","SYSTEM")</v>
      </c>
    </row>
    <row r="36" spans="2:27">
      <c r="B36" s="1">
        <v>6</v>
      </c>
      <c r="C36" s="1" t="s">
        <v>205</v>
      </c>
      <c r="D36" s="8" t="s">
        <v>214</v>
      </c>
      <c r="E36" s="1" t="s">
        <v>215</v>
      </c>
      <c r="F36" s="1" t="s">
        <v>221</v>
      </c>
      <c r="G36" s="1">
        <v>5</v>
      </c>
      <c r="H36" s="1" t="s">
        <v>199</v>
      </c>
      <c r="I36" s="1" t="s">
        <v>199</v>
      </c>
      <c r="K36" s="11"/>
      <c r="AA36" t="str">
        <f t="shared" si="4"/>
        <v>,("LOGIN_CODE","05","비밀번호 오입력 횟수 초과","N",5,"SYSTEM","SYSTEM")</v>
      </c>
    </row>
    <row r="37" spans="2:27">
      <c r="B37" s="1">
        <v>7</v>
      </c>
      <c r="C37" s="1" t="s">
        <v>222</v>
      </c>
      <c r="D37" s="8" t="s">
        <v>196</v>
      </c>
      <c r="E37" s="1" t="s">
        <v>223</v>
      </c>
      <c r="F37" s="1" t="s">
        <v>221</v>
      </c>
      <c r="G37" s="1">
        <v>1</v>
      </c>
      <c r="H37" s="1" t="s">
        <v>199</v>
      </c>
      <c r="I37" s="1" t="s">
        <v>199</v>
      </c>
      <c r="K37" s="11"/>
      <c r="AA37" t="str">
        <f t="shared" si="4"/>
        <v>,("BOARD_CODE","01","공지사항","N",1,"SYSTEM","SYSTEM")</v>
      </c>
    </row>
    <row r="38" spans="2:27">
      <c r="B38" s="1">
        <v>8</v>
      </c>
      <c r="C38" s="1" t="s">
        <v>222</v>
      </c>
      <c r="D38" s="8" t="s">
        <v>211</v>
      </c>
      <c r="E38" s="1" t="s">
        <v>224</v>
      </c>
      <c r="F38" s="1" t="s">
        <v>221</v>
      </c>
      <c r="G38" s="1">
        <v>2</v>
      </c>
      <c r="H38" s="1" t="s">
        <v>199</v>
      </c>
      <c r="I38" s="1" t="s">
        <v>199</v>
      </c>
      <c r="K38" s="11"/>
      <c r="AA38" t="str">
        <f t="shared" si="4"/>
        <v>,("BOARD_CODE","02","자유게시판","N",2,"SYSTEM","SYSTEM")</v>
      </c>
    </row>
    <row r="39" spans="2:27">
      <c r="B39" s="1">
        <v>9</v>
      </c>
      <c r="C39" s="1" t="s">
        <v>222</v>
      </c>
      <c r="D39" s="8" t="s">
        <v>212</v>
      </c>
      <c r="E39" s="1" t="s">
        <v>225</v>
      </c>
      <c r="F39" s="1" t="s">
        <v>221</v>
      </c>
      <c r="G39" s="1">
        <v>3</v>
      </c>
      <c r="H39" s="1" t="s">
        <v>199</v>
      </c>
      <c r="I39" s="1" t="s">
        <v>199</v>
      </c>
      <c r="K39" s="11"/>
      <c r="AA39" t="str">
        <f t="shared" si="4"/>
        <v>,("BOARD_CODE","03","질문게시판","N",3,"SYSTEM","SYSTEM")</v>
      </c>
    </row>
    <row r="40" spans="2:27">
      <c r="B40" s="1">
        <v>10</v>
      </c>
      <c r="C40" s="1" t="s">
        <v>222</v>
      </c>
      <c r="D40" s="8" t="s">
        <v>213</v>
      </c>
      <c r="E40" s="1" t="s">
        <v>226</v>
      </c>
      <c r="F40" s="1" t="s">
        <v>221</v>
      </c>
      <c r="G40" s="1">
        <v>4</v>
      </c>
      <c r="H40" s="1" t="s">
        <v>199</v>
      </c>
      <c r="I40" s="1" t="s">
        <v>199</v>
      </c>
      <c r="K40" s="11"/>
      <c r="AA40" t="str">
        <f t="shared" ref="AA40" si="5">_xlfn.CONCAT(IF(B40=1,"",","),"(",_xlfn.TEXTJOIN(",",TRUE,C40:Z40),")")</f>
        <v>,("BOARD_CODE","04","지역게시판","N",4,"SYSTEM","SYSTEM")</v>
      </c>
    </row>
    <row r="41" spans="2:27">
      <c r="B41" s="1">
        <v>10</v>
      </c>
      <c r="C41" s="1" t="s">
        <v>222</v>
      </c>
      <c r="D41" s="8" t="s">
        <v>214</v>
      </c>
      <c r="E41" s="1" t="s">
        <v>464</v>
      </c>
      <c r="F41" s="1" t="s">
        <v>221</v>
      </c>
      <c r="G41" s="1">
        <v>5</v>
      </c>
      <c r="H41" s="1" t="s">
        <v>199</v>
      </c>
      <c r="I41" s="1" t="s">
        <v>199</v>
      </c>
      <c r="K41" s="11"/>
      <c r="AA41" t="str">
        <f t="shared" si="4"/>
        <v>,("BOARD_CODE","05","놀이","N",5,"SYSTEM","SYSTEM")</v>
      </c>
    </row>
    <row r="42" spans="2:27">
      <c r="B42" s="1">
        <v>11</v>
      </c>
      <c r="C42" s="1" t="s">
        <v>352</v>
      </c>
      <c r="D42" s="8" t="s">
        <v>228</v>
      </c>
      <c r="E42" s="1" t="s">
        <v>304</v>
      </c>
      <c r="F42" s="1" t="s">
        <v>221</v>
      </c>
      <c r="G42" s="1">
        <v>1</v>
      </c>
      <c r="H42" s="1" t="s">
        <v>199</v>
      </c>
      <c r="I42" s="1" t="s">
        <v>199</v>
      </c>
      <c r="K42" s="11"/>
      <c r="AA42" t="str">
        <f t="shared" ref="AA42" si="6">_xlfn.CONCAT(IF(B42=1,"",","),"(",_xlfn.TEXTJOIN(",",TRUE,C42:Z42),")")</f>
        <v>,("REQ_TYPE_CODE","admin","관리자","N",1,"SYSTEM","SYSTEM")</v>
      </c>
    </row>
    <row r="43" spans="2:27">
      <c r="B43" s="1">
        <v>12</v>
      </c>
      <c r="C43" s="1" t="s">
        <v>352</v>
      </c>
      <c r="D43" s="8" t="s">
        <v>295</v>
      </c>
      <c r="E43" s="1" t="s">
        <v>296</v>
      </c>
      <c r="F43" s="1" t="s">
        <v>221</v>
      </c>
      <c r="G43" s="1">
        <v>2</v>
      </c>
      <c r="H43" s="1" t="s">
        <v>199</v>
      </c>
      <c r="I43" s="1" t="s">
        <v>199</v>
      </c>
      <c r="K43" s="11"/>
      <c r="AA43" t="str">
        <f t="shared" ref="AA43:AA48" si="7">_xlfn.CONCAT(IF(B43=1,"",","),"(",_xlfn.TEXTJOIN(",",TRUE,C43:Z43),")")</f>
        <v>,("REQ_TYPE_CODE","info","정보","N",2,"SYSTEM","SYSTEM")</v>
      </c>
    </row>
    <row r="44" spans="2:27">
      <c r="B44" s="1">
        <v>13</v>
      </c>
      <c r="C44" s="1" t="s">
        <v>352</v>
      </c>
      <c r="D44" s="8" t="s">
        <v>316</v>
      </c>
      <c r="E44" s="1" t="s">
        <v>317</v>
      </c>
      <c r="F44" s="1" t="s">
        <v>221</v>
      </c>
      <c r="G44" s="1">
        <v>3</v>
      </c>
      <c r="H44" s="1" t="s">
        <v>199</v>
      </c>
      <c r="I44" s="1" t="s">
        <v>199</v>
      </c>
      <c r="K44" s="11"/>
      <c r="AA44" t="str">
        <f t="shared" ref="AA44" si="8">_xlfn.CONCAT(IF(B44=1,"",","),"(",_xlfn.TEXTJOIN(",",TRUE,C44:Z44),")")</f>
        <v>,("REQ_TYPE_CODE","user","사용자","N",3,"SYSTEM","SYSTEM")</v>
      </c>
    </row>
    <row r="45" spans="2:27">
      <c r="B45" s="1">
        <v>14</v>
      </c>
      <c r="C45" s="1" t="s">
        <v>352</v>
      </c>
      <c r="D45" s="8" t="s">
        <v>298</v>
      </c>
      <c r="E45" s="1" t="s">
        <v>302</v>
      </c>
      <c r="F45" s="1" t="s">
        <v>221</v>
      </c>
      <c r="G45" s="1">
        <v>4</v>
      </c>
      <c r="H45" s="1" t="s">
        <v>199</v>
      </c>
      <c r="I45" s="1" t="s">
        <v>199</v>
      </c>
      <c r="K45" s="11"/>
      <c r="AA45" t="str">
        <f t="shared" si="7"/>
        <v>,("REQ_TYPE_CODE","board","게시판","N",4,"SYSTEM","SYSTEM")</v>
      </c>
    </row>
    <row r="46" spans="2:27">
      <c r="B46" s="1">
        <v>15</v>
      </c>
      <c r="C46" s="1" t="s">
        <v>352</v>
      </c>
      <c r="D46" s="8" t="s">
        <v>299</v>
      </c>
      <c r="E46" s="1" t="s">
        <v>303</v>
      </c>
      <c r="F46" s="1" t="s">
        <v>221</v>
      </c>
      <c r="G46" s="1">
        <v>5</v>
      </c>
      <c r="H46" s="1" t="s">
        <v>199</v>
      </c>
      <c r="I46" s="1" t="s">
        <v>199</v>
      </c>
      <c r="K46" s="11"/>
      <c r="AA46" t="str">
        <f t="shared" ref="AA46" si="9">_xlfn.CONCAT(IF(B46=1,"",","),"(",_xlfn.TEXTJOIN(",",TRUE,C46:Z46),")")</f>
        <v>,("REQ_TYPE_CODE","market","장터","N",5,"SYSTEM","SYSTEM")</v>
      </c>
    </row>
    <row r="47" spans="2:27">
      <c r="B47" s="1">
        <v>16</v>
      </c>
      <c r="C47" s="1" t="s">
        <v>352</v>
      </c>
      <c r="D47" s="8" t="s">
        <v>300</v>
      </c>
      <c r="E47" s="1" t="s">
        <v>306</v>
      </c>
      <c r="F47" s="1" t="s">
        <v>221</v>
      </c>
      <c r="G47" s="1">
        <v>6</v>
      </c>
      <c r="H47" s="1" t="s">
        <v>199</v>
      </c>
      <c r="I47" s="1" t="s">
        <v>199</v>
      </c>
      <c r="K47" s="11"/>
      <c r="AA47" t="str">
        <f t="shared" si="7"/>
        <v>,("REQ_TYPE_CODE","active","활동","N",6,"SYSTEM","SYSTEM")</v>
      </c>
    </row>
    <row r="48" spans="2:27">
      <c r="B48" s="1">
        <v>17</v>
      </c>
      <c r="C48" s="1" t="s">
        <v>352</v>
      </c>
      <c r="D48" s="8" t="s">
        <v>301</v>
      </c>
      <c r="E48" s="1" t="s">
        <v>305</v>
      </c>
      <c r="F48" s="1" t="s">
        <v>221</v>
      </c>
      <c r="G48" s="1">
        <v>7</v>
      </c>
      <c r="H48" s="1" t="s">
        <v>199</v>
      </c>
      <c r="I48" s="1" t="s">
        <v>199</v>
      </c>
      <c r="K48" s="11"/>
      <c r="AA48" t="str">
        <f t="shared" si="7"/>
        <v>,("REQ_TYPE_CODE","sitter","베이비시터","N",7,"SYSTEM","SYSTEM")</v>
      </c>
    </row>
    <row r="49" spans="2:27">
      <c r="B49" s="1">
        <v>18</v>
      </c>
      <c r="C49" s="1" t="s">
        <v>352</v>
      </c>
      <c r="D49" s="8" t="s">
        <v>353</v>
      </c>
      <c r="E49" s="1" t="s">
        <v>354</v>
      </c>
      <c r="F49" s="1" t="s">
        <v>221</v>
      </c>
      <c r="G49" s="1">
        <v>8</v>
      </c>
      <c r="H49" s="1" t="s">
        <v>199</v>
      </c>
      <c r="I49" s="1" t="s">
        <v>199</v>
      </c>
      <c r="K49" s="11"/>
      <c r="AA49" t="str">
        <f t="shared" si="4"/>
        <v>,("REQ_TYPE_CODE","error","오류","N",8,"SYSTEM","SYSTEM")</v>
      </c>
    </row>
    <row r="50" spans="2:27">
      <c r="B50" s="1">
        <v>18</v>
      </c>
      <c r="C50" s="1" t="s">
        <v>488</v>
      </c>
      <c r="D50" s="8" t="s">
        <v>196</v>
      </c>
      <c r="E50" s="1" t="s">
        <v>489</v>
      </c>
      <c r="F50" s="1" t="s">
        <v>221</v>
      </c>
      <c r="G50" s="1">
        <v>1</v>
      </c>
      <c r="H50" s="1" t="s">
        <v>199</v>
      </c>
      <c r="I50" s="1" t="s">
        <v>199</v>
      </c>
      <c r="K50" s="11"/>
      <c r="AA50" t="str">
        <f t="shared" ref="AA50" si="10">_xlfn.CONCAT(IF(B50=1,"",","),"(",_xlfn.TEXTJOIN(",",TRUE,C50:Z50),")")</f>
        <v>,("BOARD_FREE_CODE","01","잡담","N",1,"SYSTEM","SYSTEM")</v>
      </c>
    </row>
    <row r="51" spans="2:27">
      <c r="B51" s="1">
        <v>18</v>
      </c>
      <c r="C51" s="1" t="s">
        <v>488</v>
      </c>
      <c r="D51" s="8" t="s">
        <v>211</v>
      </c>
      <c r="E51" s="1" t="s">
        <v>296</v>
      </c>
      <c r="F51" s="1" t="s">
        <v>221</v>
      </c>
      <c r="G51" s="1">
        <v>2</v>
      </c>
      <c r="H51" s="1" t="s">
        <v>199</v>
      </c>
      <c r="I51" s="1" t="s">
        <v>199</v>
      </c>
      <c r="K51" s="11"/>
      <c r="AA51" t="str">
        <f t="shared" si="4"/>
        <v>,("BOARD_FREE_CODE","02","정보","N",2,"SYSTEM","SYSTEM")</v>
      </c>
    </row>
    <row r="52" spans="2:27">
      <c r="B52" s="1">
        <v>18</v>
      </c>
      <c r="C52" s="1" t="s">
        <v>488</v>
      </c>
      <c r="D52" s="8" t="s">
        <v>212</v>
      </c>
      <c r="E52" s="1" t="s">
        <v>490</v>
      </c>
      <c r="F52" s="1" t="s">
        <v>221</v>
      </c>
      <c r="G52" s="1">
        <v>3</v>
      </c>
      <c r="H52" s="1" t="s">
        <v>199</v>
      </c>
      <c r="I52" s="1" t="s">
        <v>199</v>
      </c>
      <c r="K52" s="11"/>
      <c r="AA52" t="str">
        <f t="shared" si="4"/>
        <v>,("BOARD_FREE_CODE","03","질문","N",3,"SYSTEM","SYSTEM")</v>
      </c>
    </row>
    <row r="53" spans="2:27">
      <c r="B53" s="1">
        <v>18</v>
      </c>
      <c r="C53" s="1" t="s">
        <v>516</v>
      </c>
      <c r="D53" s="8" t="s">
        <v>196</v>
      </c>
      <c r="E53" s="1" t="s">
        <v>520</v>
      </c>
      <c r="F53" s="1" t="s">
        <v>221</v>
      </c>
      <c r="G53" s="1">
        <v>1</v>
      </c>
      <c r="H53" s="1" t="s">
        <v>199</v>
      </c>
      <c r="I53" s="1" t="s">
        <v>199</v>
      </c>
      <c r="K53" s="11"/>
      <c r="AA53" t="str">
        <f t="shared" si="4"/>
        <v>,("PLAY_ORDER_CODE","01","등록일","N",1,"SYSTEM","SYSTEM")</v>
      </c>
    </row>
    <row r="54" spans="2:27">
      <c r="B54" s="1">
        <v>18</v>
      </c>
      <c r="C54" s="1" t="s">
        <v>516</v>
      </c>
      <c r="D54" s="8" t="s">
        <v>211</v>
      </c>
      <c r="E54" s="1" t="s">
        <v>522</v>
      </c>
      <c r="F54" s="1" t="s">
        <v>221</v>
      </c>
      <c r="G54" s="1">
        <v>2</v>
      </c>
      <c r="H54" s="1" t="s">
        <v>199</v>
      </c>
      <c r="I54" s="1" t="s">
        <v>199</v>
      </c>
      <c r="K54" s="11"/>
      <c r="AA54" t="str">
        <f t="shared" si="4"/>
        <v>,("PLAY_ORDER_CODE","02","좋아요","N",2,"SYSTEM","SYSTEM")</v>
      </c>
    </row>
    <row r="55" spans="2:27">
      <c r="B55" s="1">
        <v>18</v>
      </c>
      <c r="C55" s="1" t="s">
        <v>516</v>
      </c>
      <c r="D55" s="8" t="s">
        <v>212</v>
      </c>
      <c r="E55" s="1" t="s">
        <v>521</v>
      </c>
      <c r="F55" s="1" t="s">
        <v>221</v>
      </c>
      <c r="G55" s="1">
        <v>3</v>
      </c>
      <c r="H55" s="1" t="s">
        <v>199</v>
      </c>
      <c r="I55" s="1" t="s">
        <v>199</v>
      </c>
      <c r="K55" s="11"/>
      <c r="AA55" t="str">
        <f t="shared" ref="AA55" si="11">_xlfn.CONCAT(IF(B55=1,"",","),"(",_xlfn.TEXTJOIN(",",TRUE,C55:Z55),")")</f>
        <v>,("PLAY_ORDER_CODE","03","제목","N",3,"SYSTEM","SYSTEM")</v>
      </c>
    </row>
    <row r="56" spans="2:27">
      <c r="AA56" t="s">
        <v>204</v>
      </c>
    </row>
    <row r="57" spans="2:27">
      <c r="B57" s="10" t="s">
        <v>194</v>
      </c>
      <c r="C57" s="26" t="s">
        <v>37</v>
      </c>
      <c r="D57" s="26"/>
      <c r="E57" s="26"/>
      <c r="F57" s="26"/>
      <c r="G57" s="26"/>
    </row>
    <row r="58" spans="2:27">
      <c r="B58" s="10" t="s">
        <v>1</v>
      </c>
      <c r="C58" s="5" t="s">
        <v>394</v>
      </c>
      <c r="D58" s="5" t="s">
        <v>396</v>
      </c>
      <c r="E58" s="5" t="s">
        <v>398</v>
      </c>
      <c r="F58" s="5" t="s">
        <v>64</v>
      </c>
      <c r="G58" s="5" t="s">
        <v>66</v>
      </c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 t="str">
        <f>_xlfn.CONCAT("TRUNCATE ",C57,";")</f>
        <v>TRUNCATE TB_USER;</v>
      </c>
    </row>
    <row r="59" spans="2:27">
      <c r="B59" s="10" t="s">
        <v>3</v>
      </c>
      <c r="C59" s="5" t="s">
        <v>117</v>
      </c>
      <c r="D59" s="5" t="s">
        <v>118</v>
      </c>
      <c r="E59" s="5" t="s">
        <v>272</v>
      </c>
      <c r="F59" s="5" t="s">
        <v>189</v>
      </c>
      <c r="G59" s="5" t="s">
        <v>190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t="str">
        <f>_xlfn.CONCAT("INSERT INTO ",C57, "(", _xlfn.TEXTJOIN(",",TRUE,C58:Z58),") VALUES")</f>
        <v>INSERT INTO TB_USER(USER_ID,USER_PW,USER_NAME,FST_REG_ID,LT_UPD_ID) VALUES</v>
      </c>
    </row>
    <row r="60" spans="2:27">
      <c r="B60" s="1">
        <v>1</v>
      </c>
      <c r="C60" s="1" t="s">
        <v>228</v>
      </c>
      <c r="D60" s="8" t="s">
        <v>229</v>
      </c>
      <c r="E60" s="1" t="s">
        <v>304</v>
      </c>
      <c r="F60" s="1" t="s">
        <v>199</v>
      </c>
      <c r="G60" s="1" t="s">
        <v>199</v>
      </c>
      <c r="K60" s="11"/>
      <c r="AA60" t="str">
        <f t="shared" ref="AA60:AA80" si="12">_xlfn.CONCAT(IF(B60=1,"",","),"(",_xlfn.TEXTJOIN(",",TRUE,C60:Z60),")")</f>
        <v>("admin","SXRLcrGA1f5nK8A5cvZICY86tW2d/Rekkm3lrWEgqJU=","관리자","SYSTEM","SYSTEM")</v>
      </c>
    </row>
    <row r="61" spans="2:27">
      <c r="B61" s="1">
        <v>2</v>
      </c>
      <c r="C61" s="1" t="s">
        <v>411</v>
      </c>
      <c r="D61" s="8" t="s">
        <v>229</v>
      </c>
      <c r="E61" s="1" t="s">
        <v>412</v>
      </c>
      <c r="F61" s="1" t="s">
        <v>199</v>
      </c>
      <c r="G61" s="1" t="s">
        <v>199</v>
      </c>
      <c r="K61" s="11"/>
      <c r="AA61" t="str">
        <f t="shared" si="12"/>
        <v>,("user1","SXRLcrGA1f5nK8A5cvZICY86tW2d/Rekkm3lrWEgqJU=","사용자1","SYSTEM","SYSTEM")</v>
      </c>
    </row>
    <row r="62" spans="2:27">
      <c r="B62" s="1">
        <v>3</v>
      </c>
      <c r="C62" s="1" t="s">
        <v>413</v>
      </c>
      <c r="D62" s="8" t="s">
        <v>229</v>
      </c>
      <c r="E62" s="1" t="s">
        <v>420</v>
      </c>
      <c r="F62" s="1" t="s">
        <v>199</v>
      </c>
      <c r="G62" s="1" t="s">
        <v>199</v>
      </c>
      <c r="K62" s="11"/>
      <c r="AA62" t="str">
        <f t="shared" si="12"/>
        <v>,("user2","SXRLcrGA1f5nK8A5cvZICY86tW2d/Rekkm3lrWEgqJU=","사용자2","SYSTEM","SYSTEM")</v>
      </c>
    </row>
    <row r="63" spans="2:27">
      <c r="B63" s="1">
        <v>4</v>
      </c>
      <c r="C63" s="1" t="s">
        <v>414</v>
      </c>
      <c r="D63" s="8" t="s">
        <v>229</v>
      </c>
      <c r="E63" s="1" t="s">
        <v>421</v>
      </c>
      <c r="F63" s="1" t="s">
        <v>199</v>
      </c>
      <c r="G63" s="1" t="s">
        <v>199</v>
      </c>
      <c r="K63" s="11"/>
      <c r="AA63" t="str">
        <f t="shared" si="12"/>
        <v>,("user3","SXRLcrGA1f5nK8A5cvZICY86tW2d/Rekkm3lrWEgqJU=","사용자3","SYSTEM","SYSTEM")</v>
      </c>
    </row>
    <row r="64" spans="2:27">
      <c r="B64" s="1">
        <v>5</v>
      </c>
      <c r="C64" s="1" t="s">
        <v>415</v>
      </c>
      <c r="D64" s="8" t="s">
        <v>229</v>
      </c>
      <c r="E64" s="1" t="s">
        <v>422</v>
      </c>
      <c r="F64" s="1" t="s">
        <v>199</v>
      </c>
      <c r="G64" s="1" t="s">
        <v>199</v>
      </c>
      <c r="K64" s="11"/>
      <c r="AA64" t="str">
        <f t="shared" si="12"/>
        <v>,("user4","SXRLcrGA1f5nK8A5cvZICY86tW2d/Rekkm3lrWEgqJU=","사용자4","SYSTEM","SYSTEM")</v>
      </c>
    </row>
    <row r="65" spans="2:27">
      <c r="B65" s="1">
        <v>6</v>
      </c>
      <c r="C65" s="1" t="s">
        <v>416</v>
      </c>
      <c r="D65" s="8" t="s">
        <v>229</v>
      </c>
      <c r="E65" s="1" t="s">
        <v>423</v>
      </c>
      <c r="F65" s="1" t="s">
        <v>199</v>
      </c>
      <c r="G65" s="1" t="s">
        <v>199</v>
      </c>
      <c r="K65" s="11"/>
      <c r="AA65" t="str">
        <f t="shared" si="12"/>
        <v>,("user5","SXRLcrGA1f5nK8A5cvZICY86tW2d/Rekkm3lrWEgqJU=","사용자5","SYSTEM","SYSTEM")</v>
      </c>
    </row>
    <row r="66" spans="2:27">
      <c r="B66" s="1">
        <v>7</v>
      </c>
      <c r="C66" s="1" t="s">
        <v>417</v>
      </c>
      <c r="D66" s="8" t="s">
        <v>229</v>
      </c>
      <c r="E66" s="1" t="s">
        <v>424</v>
      </c>
      <c r="F66" s="1" t="s">
        <v>199</v>
      </c>
      <c r="G66" s="1" t="s">
        <v>199</v>
      </c>
      <c r="K66" s="11"/>
      <c r="AA66" t="str">
        <f t="shared" si="12"/>
        <v>,("user6","SXRLcrGA1f5nK8A5cvZICY86tW2d/Rekkm3lrWEgqJU=","사용자6","SYSTEM","SYSTEM")</v>
      </c>
    </row>
    <row r="67" spans="2:27">
      <c r="B67" s="1">
        <v>8</v>
      </c>
      <c r="C67" s="1" t="s">
        <v>418</v>
      </c>
      <c r="D67" s="8" t="s">
        <v>229</v>
      </c>
      <c r="E67" s="1" t="s">
        <v>425</v>
      </c>
      <c r="F67" s="1" t="s">
        <v>199</v>
      </c>
      <c r="G67" s="1" t="s">
        <v>199</v>
      </c>
      <c r="K67" s="11"/>
      <c r="AA67" t="str">
        <f t="shared" si="12"/>
        <v>,("user7","SXRLcrGA1f5nK8A5cvZICY86tW2d/Rekkm3lrWEgqJU=","사용자7","SYSTEM","SYSTEM")</v>
      </c>
    </row>
    <row r="68" spans="2:27">
      <c r="B68" s="1">
        <v>9</v>
      </c>
      <c r="C68" s="1" t="s">
        <v>419</v>
      </c>
      <c r="D68" s="8" t="s">
        <v>229</v>
      </c>
      <c r="E68" s="1" t="s">
        <v>426</v>
      </c>
      <c r="F68" s="1" t="s">
        <v>199</v>
      </c>
      <c r="G68" s="1" t="s">
        <v>199</v>
      </c>
      <c r="K68" s="11"/>
      <c r="AA68" t="str">
        <f t="shared" si="12"/>
        <v>,("user8","SXRLcrGA1f5nK8A5cvZICY86tW2d/Rekkm3lrWEgqJU=","사용자8","SYSTEM","SYSTEM")</v>
      </c>
    </row>
    <row r="69" spans="2:27">
      <c r="B69" s="1">
        <v>10</v>
      </c>
      <c r="C69" s="1" t="s">
        <v>427</v>
      </c>
      <c r="D69" s="8" t="s">
        <v>229</v>
      </c>
      <c r="E69" s="1" t="s">
        <v>438</v>
      </c>
      <c r="F69" s="1" t="s">
        <v>199</v>
      </c>
      <c r="G69" s="1" t="s">
        <v>199</v>
      </c>
      <c r="K69" s="11"/>
      <c r="AA69" t="str">
        <f t="shared" si="12"/>
        <v>,("user9","SXRLcrGA1f5nK8A5cvZICY86tW2d/Rekkm3lrWEgqJU=","사용자9","SYSTEM","SYSTEM")</v>
      </c>
    </row>
    <row r="70" spans="2:27">
      <c r="B70" s="1">
        <v>11</v>
      </c>
      <c r="C70" s="1" t="s">
        <v>428</v>
      </c>
      <c r="D70" s="8" t="s">
        <v>229</v>
      </c>
      <c r="E70" s="1" t="s">
        <v>439</v>
      </c>
      <c r="F70" s="1" t="s">
        <v>199</v>
      </c>
      <c r="G70" s="1" t="s">
        <v>199</v>
      </c>
      <c r="K70" s="11"/>
      <c r="AA70" t="str">
        <f t="shared" si="12"/>
        <v>,("user10","SXRLcrGA1f5nK8A5cvZICY86tW2d/Rekkm3lrWEgqJU=","사용자10","SYSTEM","SYSTEM")</v>
      </c>
    </row>
    <row r="71" spans="2:27">
      <c r="B71" s="1">
        <v>12</v>
      </c>
      <c r="C71" s="1" t="s">
        <v>429</v>
      </c>
      <c r="D71" s="8" t="s">
        <v>229</v>
      </c>
      <c r="E71" s="1" t="s">
        <v>440</v>
      </c>
      <c r="F71" s="1" t="s">
        <v>199</v>
      </c>
      <c r="G71" s="1" t="s">
        <v>199</v>
      </c>
      <c r="K71" s="11"/>
      <c r="AA71" t="str">
        <f t="shared" si="12"/>
        <v>,("user11","SXRLcrGA1f5nK8A5cvZICY86tW2d/Rekkm3lrWEgqJU=","사용자11","SYSTEM","SYSTEM")</v>
      </c>
    </row>
    <row r="72" spans="2:27">
      <c r="B72" s="1">
        <v>13</v>
      </c>
      <c r="C72" s="1" t="s">
        <v>430</v>
      </c>
      <c r="D72" s="8" t="s">
        <v>229</v>
      </c>
      <c r="E72" s="1" t="s">
        <v>441</v>
      </c>
      <c r="F72" s="1" t="s">
        <v>199</v>
      </c>
      <c r="G72" s="1" t="s">
        <v>199</v>
      </c>
      <c r="K72" s="11"/>
      <c r="AA72" t="str">
        <f t="shared" si="12"/>
        <v>,("user12","SXRLcrGA1f5nK8A5cvZICY86tW2d/Rekkm3lrWEgqJU=","사용자12","SYSTEM","SYSTEM")</v>
      </c>
    </row>
    <row r="73" spans="2:27">
      <c r="B73" s="1">
        <v>14</v>
      </c>
      <c r="C73" s="1" t="s">
        <v>431</v>
      </c>
      <c r="D73" s="8" t="s">
        <v>229</v>
      </c>
      <c r="E73" s="1" t="s">
        <v>442</v>
      </c>
      <c r="F73" s="1" t="s">
        <v>199</v>
      </c>
      <c r="G73" s="1" t="s">
        <v>199</v>
      </c>
      <c r="K73" s="11"/>
      <c r="AA73" t="str">
        <f t="shared" si="12"/>
        <v>,("user13","SXRLcrGA1f5nK8A5cvZICY86tW2d/Rekkm3lrWEgqJU=","사용자13","SYSTEM","SYSTEM")</v>
      </c>
    </row>
    <row r="74" spans="2:27">
      <c r="B74" s="1">
        <v>15</v>
      </c>
      <c r="C74" s="1" t="s">
        <v>432</v>
      </c>
      <c r="D74" s="8" t="s">
        <v>229</v>
      </c>
      <c r="E74" s="1" t="s">
        <v>443</v>
      </c>
      <c r="F74" s="1" t="s">
        <v>199</v>
      </c>
      <c r="G74" s="1" t="s">
        <v>199</v>
      </c>
      <c r="K74" s="11"/>
      <c r="AA74" t="str">
        <f t="shared" si="12"/>
        <v>,("user14","SXRLcrGA1f5nK8A5cvZICY86tW2d/Rekkm3lrWEgqJU=","사용자14","SYSTEM","SYSTEM")</v>
      </c>
    </row>
    <row r="75" spans="2:27">
      <c r="B75" s="1">
        <v>16</v>
      </c>
      <c r="C75" s="1" t="s">
        <v>433</v>
      </c>
      <c r="D75" s="8" t="s">
        <v>229</v>
      </c>
      <c r="E75" s="1" t="s">
        <v>444</v>
      </c>
      <c r="F75" s="1" t="s">
        <v>199</v>
      </c>
      <c r="G75" s="1" t="s">
        <v>199</v>
      </c>
      <c r="K75" s="11"/>
      <c r="AA75" t="str">
        <f t="shared" si="12"/>
        <v>,("user15","SXRLcrGA1f5nK8A5cvZICY86tW2d/Rekkm3lrWEgqJU=","사용자15","SYSTEM","SYSTEM")</v>
      </c>
    </row>
    <row r="76" spans="2:27">
      <c r="B76" s="1">
        <v>17</v>
      </c>
      <c r="C76" s="1" t="s">
        <v>434</v>
      </c>
      <c r="D76" s="8" t="s">
        <v>229</v>
      </c>
      <c r="E76" s="1" t="s">
        <v>445</v>
      </c>
      <c r="F76" s="1" t="s">
        <v>199</v>
      </c>
      <c r="G76" s="1" t="s">
        <v>199</v>
      </c>
      <c r="K76" s="11"/>
      <c r="AA76" t="str">
        <f t="shared" si="12"/>
        <v>,("user16","SXRLcrGA1f5nK8A5cvZICY86tW2d/Rekkm3lrWEgqJU=","사용자16","SYSTEM","SYSTEM")</v>
      </c>
    </row>
    <row r="77" spans="2:27">
      <c r="B77" s="1">
        <v>18</v>
      </c>
      <c r="C77" s="1" t="s">
        <v>435</v>
      </c>
      <c r="D77" s="8" t="s">
        <v>229</v>
      </c>
      <c r="E77" s="1" t="s">
        <v>446</v>
      </c>
      <c r="F77" s="1" t="s">
        <v>199</v>
      </c>
      <c r="G77" s="1" t="s">
        <v>199</v>
      </c>
      <c r="K77" s="11"/>
      <c r="AA77" t="str">
        <f t="shared" si="12"/>
        <v>,("user17","SXRLcrGA1f5nK8A5cvZICY86tW2d/Rekkm3lrWEgqJU=","사용자17","SYSTEM","SYSTEM")</v>
      </c>
    </row>
    <row r="78" spans="2:27">
      <c r="B78" s="1">
        <v>19</v>
      </c>
      <c r="C78" s="1" t="s">
        <v>436</v>
      </c>
      <c r="D78" s="8" t="s">
        <v>229</v>
      </c>
      <c r="E78" s="1" t="s">
        <v>447</v>
      </c>
      <c r="F78" s="1" t="s">
        <v>199</v>
      </c>
      <c r="G78" s="1" t="s">
        <v>199</v>
      </c>
      <c r="K78" s="11"/>
      <c r="AA78" t="str">
        <f t="shared" si="12"/>
        <v>,("user18","SXRLcrGA1f5nK8A5cvZICY86tW2d/Rekkm3lrWEgqJU=","사용자18","SYSTEM","SYSTEM")</v>
      </c>
    </row>
    <row r="79" spans="2:27">
      <c r="B79" s="1">
        <v>20</v>
      </c>
      <c r="C79" s="1" t="s">
        <v>437</v>
      </c>
      <c r="D79" s="8" t="s">
        <v>229</v>
      </c>
      <c r="E79" s="1" t="s">
        <v>448</v>
      </c>
      <c r="F79" s="1" t="s">
        <v>199</v>
      </c>
      <c r="G79" s="1" t="s">
        <v>199</v>
      </c>
      <c r="K79" s="11"/>
      <c r="AA79" t="str">
        <f t="shared" si="12"/>
        <v>,("user19","SXRLcrGA1f5nK8A5cvZICY86tW2d/Rekkm3lrWEgqJU=","사용자19","SYSTEM","SYSTEM")</v>
      </c>
    </row>
    <row r="80" spans="2:27">
      <c r="B80" s="1">
        <v>20</v>
      </c>
      <c r="C80" s="1" t="s">
        <v>449</v>
      </c>
      <c r="D80" s="8" t="s">
        <v>229</v>
      </c>
      <c r="E80" s="1" t="s">
        <v>450</v>
      </c>
      <c r="F80" s="1" t="s">
        <v>199</v>
      </c>
      <c r="G80" s="1" t="s">
        <v>199</v>
      </c>
      <c r="K80" s="11"/>
      <c r="AA80" t="str">
        <f t="shared" si="12"/>
        <v>,("user20","SXRLcrGA1f5nK8A5cvZICY86tW2d/Rekkm3lrWEgqJU=","사용자20","SYSTEM","SYSTEM")</v>
      </c>
    </row>
    <row r="81" spans="2:27">
      <c r="AA81" t="s">
        <v>204</v>
      </c>
    </row>
    <row r="82" spans="2:27">
      <c r="B82" s="10" t="s">
        <v>194</v>
      </c>
      <c r="C82" s="27" t="s">
        <v>249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2:27">
      <c r="B83" s="10" t="s">
        <v>1</v>
      </c>
      <c r="C83" s="5" t="s">
        <v>291</v>
      </c>
      <c r="D83" s="5" t="s">
        <v>380</v>
      </c>
      <c r="E83" s="5" t="s">
        <v>253</v>
      </c>
      <c r="F83" s="5" t="s">
        <v>381</v>
      </c>
      <c r="G83" s="5" t="s">
        <v>382</v>
      </c>
      <c r="H83" s="5" t="s">
        <v>383</v>
      </c>
      <c r="I83" s="5" t="s">
        <v>384</v>
      </c>
      <c r="J83" s="5" t="s">
        <v>400</v>
      </c>
      <c r="K83" s="5" t="s">
        <v>385</v>
      </c>
      <c r="L83" s="5" t="s">
        <v>402</v>
      </c>
      <c r="M83" s="5" t="s">
        <v>507</v>
      </c>
      <c r="N83" s="5" t="s">
        <v>287</v>
      </c>
      <c r="O83" s="5" t="s">
        <v>288</v>
      </c>
      <c r="R83" s="13"/>
      <c r="S83" s="13"/>
      <c r="T83" s="13"/>
      <c r="U83" s="13"/>
      <c r="V83" s="13"/>
      <c r="W83" s="13"/>
      <c r="X83" s="13"/>
      <c r="Y83" s="13"/>
      <c r="Z83" s="13"/>
      <c r="AA83" s="14" t="str">
        <f>_xlfn.CONCAT("TRUNCATE ",C82,";")</f>
        <v>TRUNCATE TB_MNU;</v>
      </c>
    </row>
    <row r="84" spans="2:27">
      <c r="B84" s="10" t="s">
        <v>3</v>
      </c>
      <c r="C84" s="5" t="s">
        <v>292</v>
      </c>
      <c r="D84" s="5" t="s">
        <v>252</v>
      </c>
      <c r="E84" s="5" t="s">
        <v>254</v>
      </c>
      <c r="F84" s="5" t="s">
        <v>256</v>
      </c>
      <c r="G84" s="5" t="s">
        <v>257</v>
      </c>
      <c r="H84" s="5" t="s">
        <v>258</v>
      </c>
      <c r="I84" s="5" t="s">
        <v>455</v>
      </c>
      <c r="J84" s="5" t="s">
        <v>260</v>
      </c>
      <c r="K84" s="5" t="s">
        <v>261</v>
      </c>
      <c r="L84" s="5" t="s">
        <v>262</v>
      </c>
      <c r="M84" s="5" t="s">
        <v>508</v>
      </c>
      <c r="N84" s="5" t="s">
        <v>289</v>
      </c>
      <c r="O84" s="5" t="s">
        <v>290</v>
      </c>
      <c r="R84" s="13"/>
      <c r="S84" s="13"/>
      <c r="T84" s="13"/>
      <c r="U84" s="13"/>
      <c r="V84" s="13"/>
      <c r="W84" s="13"/>
      <c r="X84" s="13"/>
      <c r="Y84" s="13"/>
      <c r="Z84" s="13"/>
      <c r="AA84" t="str">
        <f>_xlfn.CONCAT("INSERT INTO ",C82, "(", _xlfn.TEXTJOIN(",",TRUE,C83:Z83),") VALUES")</f>
        <v>INSERT INTO TB_MNU(MNU_SEQ,URL,MNU_NM,TOP_URL,UPPER_URL,OPEN_YN,AUTH_YN,MNU_LV,INFO,MNU_ORDER,MNU_ICON,FST_REG_ID,LT_UPD_ID) VALUES</v>
      </c>
    </row>
    <row r="85" spans="2:27">
      <c r="B85" s="1">
        <v>1</v>
      </c>
      <c r="C85" s="1" t="s">
        <v>294</v>
      </c>
      <c r="D85" s="8" t="s">
        <v>228</v>
      </c>
      <c r="E85" s="1" t="s">
        <v>304</v>
      </c>
      <c r="F85" s="8" t="s">
        <v>312</v>
      </c>
      <c r="G85" s="8" t="s">
        <v>478</v>
      </c>
      <c r="H85" s="1" t="s">
        <v>259</v>
      </c>
      <c r="I85" s="1" t="s">
        <v>259</v>
      </c>
      <c r="J85" s="1">
        <v>1</v>
      </c>
      <c r="K85" s="1" t="s">
        <v>311</v>
      </c>
      <c r="L85" s="1">
        <v>1</v>
      </c>
      <c r="M85" s="1" t="s">
        <v>509</v>
      </c>
      <c r="N85" s="1" t="s">
        <v>199</v>
      </c>
      <c r="O85" s="1" t="s">
        <v>199</v>
      </c>
      <c r="AA85" t="str">
        <f t="shared" ref="AA85:AA106" si="13">_xlfn.CONCAT(IF(B85=1,"",","),"(",_xlfn.TEXTJOIN(",",TRUE,C85:Z85),")")</f>
        <v>((SELECT nextval('MNU_SEQ') FROM DUAL),"admin","관리자","admin/adminHome","#","Y","Y",1,"관리자 관련 대메뉴",1,"fa-gear","SYSTEM","SYSTEM")</v>
      </c>
    </row>
    <row r="86" spans="2:27">
      <c r="B86" s="1">
        <v>2</v>
      </c>
      <c r="C86" s="1" t="s">
        <v>294</v>
      </c>
      <c r="D86" s="8" t="s">
        <v>312</v>
      </c>
      <c r="E86" s="1" t="s">
        <v>313</v>
      </c>
      <c r="F86" s="8" t="s">
        <v>312</v>
      </c>
      <c r="G86" s="8" t="s">
        <v>228</v>
      </c>
      <c r="H86" s="1" t="s">
        <v>259</v>
      </c>
      <c r="I86" s="1" t="s">
        <v>259</v>
      </c>
      <c r="J86" s="1">
        <v>2</v>
      </c>
      <c r="K86" s="1" t="s">
        <v>345</v>
      </c>
      <c r="L86" s="1">
        <v>1</v>
      </c>
      <c r="M86" s="1" t="s">
        <v>515</v>
      </c>
      <c r="N86" s="1" t="s">
        <v>199</v>
      </c>
      <c r="O86" s="1" t="s">
        <v>199</v>
      </c>
      <c r="AA86" t="str">
        <f t="shared" si="13"/>
        <v>,((SELECT nextval('MNU_SEQ') FROM DUAL),"admin/adminHome","관리자홈","admin/adminHome","admin","Y","Y",2,"관리자가 사이트 환황을 조회할 수 있는 메뉴입니다.",1,null,"SYSTEM","SYSTEM")</v>
      </c>
    </row>
    <row r="87" spans="2:27">
      <c r="B87" s="1">
        <v>3</v>
      </c>
      <c r="C87" s="1" t="s">
        <v>294</v>
      </c>
      <c r="D87" s="8" t="s">
        <v>314</v>
      </c>
      <c r="E87" s="1" t="s">
        <v>315</v>
      </c>
      <c r="F87" s="8" t="s">
        <v>312</v>
      </c>
      <c r="G87" s="8" t="s">
        <v>228</v>
      </c>
      <c r="H87" s="1" t="s">
        <v>259</v>
      </c>
      <c r="I87" s="1" t="s">
        <v>259</v>
      </c>
      <c r="J87" s="1">
        <v>2</v>
      </c>
      <c r="K87" s="1" t="s">
        <v>346</v>
      </c>
      <c r="L87" s="1">
        <v>2</v>
      </c>
      <c r="M87" s="1" t="s">
        <v>515</v>
      </c>
      <c r="N87" s="1" t="s">
        <v>199</v>
      </c>
      <c r="O87" s="1" t="s">
        <v>199</v>
      </c>
      <c r="AA87" t="str">
        <f t="shared" ref="AA87:AA90" si="14">_xlfn.CONCAT(IF(B87=1,"",","),"(",_xlfn.TEXTJOIN(",",TRUE,C87:Z87),")")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88" spans="2:27">
      <c r="B88" s="1">
        <v>4</v>
      </c>
      <c r="C88" s="1" t="s">
        <v>294</v>
      </c>
      <c r="D88" s="8" t="s">
        <v>349</v>
      </c>
      <c r="E88" s="1" t="s">
        <v>350</v>
      </c>
      <c r="F88" s="8" t="s">
        <v>312</v>
      </c>
      <c r="G88" s="8" t="s">
        <v>228</v>
      </c>
      <c r="H88" s="1" t="s">
        <v>259</v>
      </c>
      <c r="I88" s="1" t="s">
        <v>259</v>
      </c>
      <c r="J88" s="1">
        <v>2</v>
      </c>
      <c r="K88" s="1" t="s">
        <v>351</v>
      </c>
      <c r="L88" s="1">
        <v>3</v>
      </c>
      <c r="M88" s="1" t="s">
        <v>515</v>
      </c>
      <c r="N88" s="1" t="s">
        <v>199</v>
      </c>
      <c r="O88" s="1" t="s">
        <v>199</v>
      </c>
      <c r="AA88" t="str">
        <f>_xlfn.CONCAT(IF(B88=1,"",","),"(",_xlfn.TEXTJOIN(",",TRUE,C88:Z88),")")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89" spans="2:27">
      <c r="B89" s="1">
        <v>5</v>
      </c>
      <c r="C89" s="1" t="s">
        <v>294</v>
      </c>
      <c r="D89" s="8" t="s">
        <v>403</v>
      </c>
      <c r="E89" s="1" t="s">
        <v>404</v>
      </c>
      <c r="F89" s="8" t="s">
        <v>312</v>
      </c>
      <c r="G89" s="8" t="s">
        <v>228</v>
      </c>
      <c r="H89" s="1" t="s">
        <v>259</v>
      </c>
      <c r="I89" s="1" t="s">
        <v>259</v>
      </c>
      <c r="J89" s="1">
        <v>2</v>
      </c>
      <c r="K89" s="1" t="s">
        <v>453</v>
      </c>
      <c r="L89" s="1">
        <v>4</v>
      </c>
      <c r="M89" s="1" t="s">
        <v>515</v>
      </c>
      <c r="N89" s="1" t="s">
        <v>199</v>
      </c>
      <c r="O89" s="1" t="s">
        <v>199</v>
      </c>
      <c r="AA89" t="str">
        <f t="shared" ref="AA89" si="15">_xlfn.CONCAT(IF(B89=1,"",","),"(",_xlfn.TEXTJOIN(",",TRUE,C89:Z89),")")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0" spans="2:27">
      <c r="B90" s="1">
        <v>5</v>
      </c>
      <c r="C90" s="1" t="s">
        <v>294</v>
      </c>
      <c r="D90" s="8" t="s">
        <v>479</v>
      </c>
      <c r="E90" s="1" t="s">
        <v>480</v>
      </c>
      <c r="F90" s="8" t="s">
        <v>312</v>
      </c>
      <c r="G90" s="8" t="s">
        <v>228</v>
      </c>
      <c r="H90" s="1" t="s">
        <v>259</v>
      </c>
      <c r="I90" s="1" t="s">
        <v>259</v>
      </c>
      <c r="J90" s="1">
        <v>2</v>
      </c>
      <c r="K90" s="1" t="s">
        <v>481</v>
      </c>
      <c r="L90" s="1">
        <v>5</v>
      </c>
      <c r="M90" s="1" t="s">
        <v>515</v>
      </c>
      <c r="N90" s="1" t="s">
        <v>199</v>
      </c>
      <c r="O90" s="1" t="s">
        <v>199</v>
      </c>
      <c r="AA90" t="str">
        <f t="shared" si="14"/>
        <v>,((SELECT nextval('MNU_SEQ') FROM DUAL),"admin/manageAuth","권한 관리","admin/adminHome","admin","Y","Y",2,"관리자가 권한 정보를 조회 및 관리할 수 있는 메뉴입니다.",5,null,"SYSTEM","SYSTEM")</v>
      </c>
    </row>
    <row r="91" spans="2:27">
      <c r="B91" s="1">
        <v>6</v>
      </c>
      <c r="C91" s="1" t="s">
        <v>294</v>
      </c>
      <c r="D91" s="8" t="s">
        <v>451</v>
      </c>
      <c r="E91" s="1" t="s">
        <v>452</v>
      </c>
      <c r="F91" s="8" t="s">
        <v>312</v>
      </c>
      <c r="G91" s="8" t="s">
        <v>228</v>
      </c>
      <c r="H91" s="1" t="s">
        <v>259</v>
      </c>
      <c r="I91" s="1" t="s">
        <v>259</v>
      </c>
      <c r="J91" s="1">
        <v>2</v>
      </c>
      <c r="K91" s="1" t="s">
        <v>454</v>
      </c>
      <c r="L91" s="1">
        <v>6</v>
      </c>
      <c r="M91" s="1" t="s">
        <v>515</v>
      </c>
      <c r="N91" s="1" t="s">
        <v>199</v>
      </c>
      <c r="O91" s="1" t="s">
        <v>199</v>
      </c>
      <c r="AA91" t="str">
        <f t="shared" ref="AA91" si="16">_xlfn.CONCAT(IF(B91=1,"",","),"(",_xlfn.TEXTJOIN(",",TRUE,C91:Z91),")")</f>
        <v>,((SELECT nextval('MNU_SEQ') FROM DUAL),"admin/manageMnu","메뉴 관리","admin/adminHome","admin","Y","Y",2,"관리자가 메뉴 정보를 조회 및 관리할 수 있는 메뉴입니다.",6,null,"SYSTEM","SYSTEM")</v>
      </c>
    </row>
    <row r="92" spans="2:27">
      <c r="B92" s="1">
        <v>7</v>
      </c>
      <c r="C92" s="1" t="s">
        <v>294</v>
      </c>
      <c r="D92" s="8" t="s">
        <v>298</v>
      </c>
      <c r="E92" s="1" t="s">
        <v>302</v>
      </c>
      <c r="F92" s="8" t="s">
        <v>484</v>
      </c>
      <c r="G92" s="8" t="s">
        <v>478</v>
      </c>
      <c r="H92" s="1" t="s">
        <v>259</v>
      </c>
      <c r="I92" s="1" t="s">
        <v>259</v>
      </c>
      <c r="J92" s="1">
        <v>1</v>
      </c>
      <c r="K92" s="1" t="s">
        <v>307</v>
      </c>
      <c r="L92" s="1">
        <v>2</v>
      </c>
      <c r="M92" s="1" t="s">
        <v>510</v>
      </c>
      <c r="N92" s="1" t="s">
        <v>199</v>
      </c>
      <c r="O92" s="1" t="s">
        <v>199</v>
      </c>
      <c r="AA92" t="str">
        <f t="shared" si="13"/>
        <v>,((SELECT nextval('MNU_SEQ') FROM DUAL),"board","게시판","board/freeBoard","#","Y","Y",1,"게시판 관련 대메뉴",2,"fa-comment","SYSTEM","SYSTEM")</v>
      </c>
    </row>
    <row r="93" spans="2:27" s="20" customFormat="1">
      <c r="B93" s="1">
        <v>8</v>
      </c>
      <c r="C93" s="18" t="s">
        <v>294</v>
      </c>
      <c r="D93" s="19" t="s">
        <v>484</v>
      </c>
      <c r="E93" s="18" t="s">
        <v>224</v>
      </c>
      <c r="F93" s="8" t="s">
        <v>484</v>
      </c>
      <c r="G93" s="19" t="s">
        <v>298</v>
      </c>
      <c r="H93" s="18" t="s">
        <v>259</v>
      </c>
      <c r="I93" s="18" t="s">
        <v>259</v>
      </c>
      <c r="J93" s="18">
        <v>2</v>
      </c>
      <c r="K93" s="18" t="s">
        <v>456</v>
      </c>
      <c r="L93" s="18">
        <v>1</v>
      </c>
      <c r="M93" s="1" t="s">
        <v>515</v>
      </c>
      <c r="N93" s="18" t="s">
        <v>199</v>
      </c>
      <c r="O93" s="18" t="s">
        <v>199</v>
      </c>
      <c r="AA93" s="20" t="str">
        <f t="shared" si="13"/>
        <v>,((SELECT nextval('MNU_SEQ') FROM DUAL),"board/freeBoard","자유게시판","board/freeBoard","board","Y","Y",2,"자유롭운 주제로 이야기를 나눌 수 있는 게시판입니다.",1,null,"SYSTEM","SYSTEM")</v>
      </c>
    </row>
    <row r="94" spans="2:27" s="20" customFormat="1">
      <c r="B94" s="1">
        <v>9</v>
      </c>
      <c r="C94" s="18" t="s">
        <v>294</v>
      </c>
      <c r="D94" s="19" t="s">
        <v>485</v>
      </c>
      <c r="E94" s="18" t="s">
        <v>225</v>
      </c>
      <c r="F94" s="8" t="s">
        <v>484</v>
      </c>
      <c r="G94" s="19" t="s">
        <v>298</v>
      </c>
      <c r="H94" s="18" t="s">
        <v>259</v>
      </c>
      <c r="I94" s="18" t="s">
        <v>259</v>
      </c>
      <c r="J94" s="18">
        <v>2</v>
      </c>
      <c r="K94" s="18" t="s">
        <v>457</v>
      </c>
      <c r="L94" s="18">
        <v>2</v>
      </c>
      <c r="M94" s="1" t="s">
        <v>515</v>
      </c>
      <c r="N94" s="18" t="s">
        <v>199</v>
      </c>
      <c r="O94" s="18" t="s">
        <v>199</v>
      </c>
      <c r="AA94" s="20" t="str">
        <f t="shared" si="13"/>
        <v>,((SELECT nextval('MNU_SEQ') FROM DUAL),"board/qnaBoard","질문게시판","board/freeBoard","board","Y","Y",2,"육아 관련 질문 혹은 팁을 나눌 수 있는 게시판입니다.",2,null,"SYSTEM","SYSTEM")</v>
      </c>
    </row>
    <row r="95" spans="2:27" s="20" customFormat="1">
      <c r="B95" s="1">
        <v>10</v>
      </c>
      <c r="C95" s="18" t="s">
        <v>294</v>
      </c>
      <c r="D95" s="19" t="s">
        <v>486</v>
      </c>
      <c r="E95" s="18" t="s">
        <v>226</v>
      </c>
      <c r="F95" s="8" t="s">
        <v>484</v>
      </c>
      <c r="G95" s="19" t="s">
        <v>298</v>
      </c>
      <c r="H95" s="18" t="s">
        <v>259</v>
      </c>
      <c r="I95" s="18" t="s">
        <v>259</v>
      </c>
      <c r="J95" s="18">
        <v>2</v>
      </c>
      <c r="K95" s="18" t="s">
        <v>458</v>
      </c>
      <c r="L95" s="18">
        <v>3</v>
      </c>
      <c r="M95" s="1" t="s">
        <v>515</v>
      </c>
      <c r="N95" s="18" t="s">
        <v>199</v>
      </c>
      <c r="O95" s="18" t="s">
        <v>199</v>
      </c>
      <c r="AA95" s="20" t="str">
        <f t="shared" ref="AA95:AA97" si="17">_xlfn.CONCAT(IF(B95=1,"",","),"(",_xlfn.TEXTJOIN(",",TRUE,C95:Z95),")")</f>
        <v>,((SELECT nextval('MNU_SEQ') FROM DUAL),"board/villageBoard","지역게시판","board/freeBoard","board","Y","Y",2,"지역 주민들 끼리 교류할 수 있는 게시판입니다.",3,null,"SYSTEM","SYSTEM")</v>
      </c>
    </row>
    <row r="96" spans="2:27">
      <c r="B96" s="1">
        <v>11</v>
      </c>
      <c r="C96" s="1" t="s">
        <v>294</v>
      </c>
      <c r="D96" s="8" t="s">
        <v>299</v>
      </c>
      <c r="E96" s="1" t="s">
        <v>303</v>
      </c>
      <c r="F96" s="8" t="s">
        <v>299</v>
      </c>
      <c r="G96" s="8" t="s">
        <v>478</v>
      </c>
      <c r="H96" s="1" t="s">
        <v>259</v>
      </c>
      <c r="I96" s="1" t="s">
        <v>259</v>
      </c>
      <c r="J96" s="1">
        <v>1</v>
      </c>
      <c r="K96" s="1" t="s">
        <v>308</v>
      </c>
      <c r="L96" s="1">
        <v>3</v>
      </c>
      <c r="M96" s="1" t="s">
        <v>511</v>
      </c>
      <c r="N96" s="1" t="s">
        <v>199</v>
      </c>
      <c r="O96" s="1" t="s">
        <v>199</v>
      </c>
      <c r="AA96" t="str">
        <f t="shared" si="17"/>
        <v>,((SELECT nextval('MNU_SEQ') FROM DUAL),"market","장터","market","#","Y","Y",1,"장터 관련 대메뉴",3,"fa-store","SYSTEM","SYSTEM")</v>
      </c>
    </row>
    <row r="97" spans="2:27">
      <c r="B97" s="1">
        <v>12</v>
      </c>
      <c r="C97" s="1" t="s">
        <v>294</v>
      </c>
      <c r="D97" s="8" t="s">
        <v>459</v>
      </c>
      <c r="E97" s="1" t="s">
        <v>482</v>
      </c>
      <c r="F97" s="8" t="s">
        <v>459</v>
      </c>
      <c r="G97" s="8" t="s">
        <v>299</v>
      </c>
      <c r="H97" s="1" t="s">
        <v>259</v>
      </c>
      <c r="I97" s="1" t="s">
        <v>259</v>
      </c>
      <c r="J97" s="1">
        <v>2</v>
      </c>
      <c r="K97" s="1" t="s">
        <v>461</v>
      </c>
      <c r="L97" s="1">
        <v>1</v>
      </c>
      <c r="M97" s="1" t="s">
        <v>515</v>
      </c>
      <c r="N97" s="1" t="s">
        <v>199</v>
      </c>
      <c r="O97" s="1" t="s">
        <v>199</v>
      </c>
      <c r="AA97" t="str">
        <f t="shared" si="17"/>
        <v>,((SELECT nextval('MNU_SEQ') FROM DUAL),"market/used","중고장터","market/used","market","Y","Y",2,"중고 물품을 사고 팔 수 있는 메뉴입니다.",1,null,"SYSTEM","SYSTEM")</v>
      </c>
    </row>
    <row r="98" spans="2:27">
      <c r="B98" s="1">
        <v>13</v>
      </c>
      <c r="C98" s="1" t="s">
        <v>294</v>
      </c>
      <c r="D98" s="8" t="s">
        <v>460</v>
      </c>
      <c r="E98" s="1" t="s">
        <v>483</v>
      </c>
      <c r="F98" s="8" t="s">
        <v>459</v>
      </c>
      <c r="G98" s="8" t="s">
        <v>299</v>
      </c>
      <c r="H98" s="1" t="s">
        <v>259</v>
      </c>
      <c r="I98" s="1" t="s">
        <v>259</v>
      </c>
      <c r="J98" s="1">
        <v>2</v>
      </c>
      <c r="K98" s="1" t="s">
        <v>462</v>
      </c>
      <c r="L98" s="1">
        <v>2</v>
      </c>
      <c r="M98" s="1" t="s">
        <v>515</v>
      </c>
      <c r="N98" s="1" t="s">
        <v>199</v>
      </c>
      <c r="O98" s="1" t="s">
        <v>199</v>
      </c>
      <c r="AA98" t="str">
        <f t="shared" si="13"/>
        <v>,((SELECT nextval('MNU_SEQ') FROM DUAL),"market/company","기업장터","market/used","market","Y","Y",2,"기업에서 생산한 물품을 사고 팔 수 있는 메뉴입니다.",2,null,"SYSTEM","SYSTEM")</v>
      </c>
    </row>
    <row r="99" spans="2:27">
      <c r="B99" s="1">
        <v>14</v>
      </c>
      <c r="C99" s="1" t="s">
        <v>294</v>
      </c>
      <c r="D99" s="8" t="s">
        <v>300</v>
      </c>
      <c r="E99" s="1" t="s">
        <v>306</v>
      </c>
      <c r="F99" s="8" t="s">
        <v>463</v>
      </c>
      <c r="G99" s="8" t="s">
        <v>478</v>
      </c>
      <c r="H99" s="1" t="s">
        <v>259</v>
      </c>
      <c r="I99" s="1" t="s">
        <v>259</v>
      </c>
      <c r="J99" s="1">
        <v>1</v>
      </c>
      <c r="K99" s="1" t="s">
        <v>309</v>
      </c>
      <c r="L99" s="1">
        <v>4</v>
      </c>
      <c r="M99" s="1" t="s">
        <v>512</v>
      </c>
      <c r="N99" s="1" t="s">
        <v>199</v>
      </c>
      <c r="O99" s="1" t="s">
        <v>199</v>
      </c>
      <c r="AA99" t="str">
        <f t="shared" ref="AA99:AA101" si="18">_xlfn.CONCAT(IF(B99=1,"",","),"(",_xlfn.TEXTJOIN(",",TRUE,C99:Z99),")")</f>
        <v>,((SELECT nextval('MNU_SEQ') FROM DUAL),"active","활동","active/play","#","Y","Y",1,"활동 관련 대메뉴",4,"fa-ice-cream","SYSTEM","SYSTEM")</v>
      </c>
    </row>
    <row r="100" spans="2:27">
      <c r="B100" s="1">
        <v>15</v>
      </c>
      <c r="C100" s="1" t="s">
        <v>294</v>
      </c>
      <c r="D100" s="8" t="s">
        <v>463</v>
      </c>
      <c r="E100" s="1" t="s">
        <v>464</v>
      </c>
      <c r="F100" s="8" t="s">
        <v>463</v>
      </c>
      <c r="G100" s="8" t="s">
        <v>300</v>
      </c>
      <c r="H100" s="1" t="s">
        <v>259</v>
      </c>
      <c r="I100" s="1" t="s">
        <v>259</v>
      </c>
      <c r="J100" s="1">
        <v>2</v>
      </c>
      <c r="K100" s="1" t="s">
        <v>465</v>
      </c>
      <c r="L100" s="1">
        <v>1</v>
      </c>
      <c r="M100" s="1" t="s">
        <v>515</v>
      </c>
      <c r="N100" s="1" t="s">
        <v>199</v>
      </c>
      <c r="O100" s="1" t="s">
        <v>199</v>
      </c>
      <c r="AA100" t="str">
        <f t="shared" ref="AA100" si="19">_xlfn.CONCAT(IF(B100=1,"",","),"(",_xlfn.TEXTJOIN(",",TRUE,C100:Z100),")")</f>
        <v>,((SELECT nextval('MNU_SEQ') FROM DUAL),"active/play","놀이","active/play","active","Y","Y",2,"아이와 함께할 수 있는 놀이 정보를 나누는 메뉴입니다.",1,null,"SYSTEM","SYSTEM")</v>
      </c>
    </row>
    <row r="101" spans="2:27">
      <c r="B101" s="1">
        <v>16</v>
      </c>
      <c r="C101" s="1" t="s">
        <v>294</v>
      </c>
      <c r="D101" s="8" t="s">
        <v>466</v>
      </c>
      <c r="E101" s="1" t="s">
        <v>468</v>
      </c>
      <c r="F101" s="8" t="s">
        <v>463</v>
      </c>
      <c r="G101" s="8" t="s">
        <v>300</v>
      </c>
      <c r="H101" s="1" t="s">
        <v>259</v>
      </c>
      <c r="I101" s="1" t="s">
        <v>259</v>
      </c>
      <c r="J101" s="1">
        <v>2</v>
      </c>
      <c r="K101" s="1" t="s">
        <v>470</v>
      </c>
      <c r="L101" s="1">
        <v>2</v>
      </c>
      <c r="M101" s="1" t="s">
        <v>515</v>
      </c>
      <c r="N101" s="1" t="s">
        <v>199</v>
      </c>
      <c r="O101" s="1" t="s">
        <v>199</v>
      </c>
      <c r="AA101" t="str">
        <f t="shared" si="18"/>
        <v>,((SELECT nextval('MNU_SEQ') FROM DUAL),"active/cook","요리","active/play","active","Y","Y",2,"아이와 함께할 수 있는 요리 정보를 나누는 메뉴입니다.",2,null,"SYSTEM","SYSTEM")</v>
      </c>
    </row>
    <row r="102" spans="2:27">
      <c r="B102" s="1">
        <v>17</v>
      </c>
      <c r="C102" s="1" t="s">
        <v>294</v>
      </c>
      <c r="D102" s="8" t="s">
        <v>467</v>
      </c>
      <c r="E102" s="1" t="s">
        <v>469</v>
      </c>
      <c r="F102" s="8" t="s">
        <v>463</v>
      </c>
      <c r="G102" s="8" t="s">
        <v>300</v>
      </c>
      <c r="H102" s="1" t="s">
        <v>259</v>
      </c>
      <c r="I102" s="1" t="s">
        <v>259</v>
      </c>
      <c r="J102" s="1">
        <v>2</v>
      </c>
      <c r="K102" s="1" t="s">
        <v>471</v>
      </c>
      <c r="L102" s="1">
        <v>3</v>
      </c>
      <c r="M102" s="1" t="s">
        <v>515</v>
      </c>
      <c r="N102" s="1" t="s">
        <v>199</v>
      </c>
      <c r="O102" s="1" t="s">
        <v>199</v>
      </c>
      <c r="AA102" t="str">
        <f t="shared" si="13"/>
        <v>,((SELECT nextval('MNU_SEQ') FROM DUAL),"active/picnic","소풍","active/play","active","Y","Y",2,"아이와 함께할 수 있는 관광 정보를 나누는 메뉴입니다.",3,null,"SYSTEM","SYSTEM")</v>
      </c>
    </row>
    <row r="103" spans="2:27">
      <c r="B103" s="1">
        <v>18</v>
      </c>
      <c r="C103" s="1" t="s">
        <v>294</v>
      </c>
      <c r="D103" s="8" t="s">
        <v>301</v>
      </c>
      <c r="E103" s="1" t="s">
        <v>305</v>
      </c>
      <c r="F103" s="8" t="s">
        <v>301</v>
      </c>
      <c r="G103" s="8" t="s">
        <v>478</v>
      </c>
      <c r="H103" s="1" t="s">
        <v>259</v>
      </c>
      <c r="I103" s="1" t="s">
        <v>259</v>
      </c>
      <c r="J103" s="1">
        <v>1</v>
      </c>
      <c r="K103" s="1" t="s">
        <v>310</v>
      </c>
      <c r="L103" s="1">
        <v>5</v>
      </c>
      <c r="M103" s="1" t="s">
        <v>513</v>
      </c>
      <c r="N103" s="1" t="s">
        <v>199</v>
      </c>
      <c r="O103" s="1" t="s">
        <v>199</v>
      </c>
      <c r="AA103" t="str">
        <f t="shared" ref="AA103:AA104" si="20">_xlfn.CONCAT(IF(B103=1,"",","),"(",_xlfn.TEXTJOIN(",",TRUE,C103:Z103),")")</f>
        <v>,((SELECT nextval('MNU_SEQ') FROM DUAL),"sitter","베이비시터","sitter","#","Y","Y",1,"베이비시터 관련 대메뉴",5,"fa-baby-carriage","SYSTEM","SYSTEM")</v>
      </c>
    </row>
    <row r="104" spans="2:27">
      <c r="B104" s="1">
        <v>19</v>
      </c>
      <c r="C104" s="1" t="s">
        <v>294</v>
      </c>
      <c r="D104" s="8" t="s">
        <v>472</v>
      </c>
      <c r="E104" s="1" t="s">
        <v>473</v>
      </c>
      <c r="F104" s="8" t="s">
        <v>472</v>
      </c>
      <c r="G104" s="8" t="s">
        <v>301</v>
      </c>
      <c r="H104" s="1" t="s">
        <v>259</v>
      </c>
      <c r="I104" s="1" t="s">
        <v>259</v>
      </c>
      <c r="J104" s="1">
        <v>2</v>
      </c>
      <c r="K104" s="1" t="s">
        <v>474</v>
      </c>
      <c r="L104" s="1">
        <v>1</v>
      </c>
      <c r="M104" s="1" t="s">
        <v>515</v>
      </c>
      <c r="N104" s="1" t="s">
        <v>199</v>
      </c>
      <c r="O104" s="1" t="s">
        <v>199</v>
      </c>
      <c r="AA104" t="str">
        <f t="shared" si="20"/>
        <v>,((SELECT nextval('MNU_SEQ') FROM DUAL),"sitter/customer","돌봐주세요","sitter/customer","sitter","Y","Y",2,"돌봄 서비스를 요청할 수 있는 메뉴입니다.",1,null,"SYSTEM","SYSTEM")</v>
      </c>
    </row>
    <row r="105" spans="2:27">
      <c r="B105" s="1">
        <v>20</v>
      </c>
      <c r="C105" s="1" t="s">
        <v>294</v>
      </c>
      <c r="D105" s="8" t="s">
        <v>475</v>
      </c>
      <c r="E105" s="1" t="s">
        <v>476</v>
      </c>
      <c r="F105" s="8" t="s">
        <v>472</v>
      </c>
      <c r="G105" s="8" t="s">
        <v>301</v>
      </c>
      <c r="H105" s="1" t="s">
        <v>259</v>
      </c>
      <c r="I105" s="1" t="s">
        <v>259</v>
      </c>
      <c r="J105" s="1">
        <v>2</v>
      </c>
      <c r="K105" s="1" t="s">
        <v>477</v>
      </c>
      <c r="L105" s="1">
        <v>2</v>
      </c>
      <c r="M105" s="1" t="s">
        <v>515</v>
      </c>
      <c r="N105" s="1" t="s">
        <v>199</v>
      </c>
      <c r="O105" s="1" t="s">
        <v>199</v>
      </c>
      <c r="AA105" t="str">
        <f t="shared" si="13"/>
        <v>,((SELECT nextval('MNU_SEQ') FROM DUAL),"sitter/service","돌봐줄게요","sitter/customer","sitter","Y","Y",2,"돌봄 서비스를 제공할 수 있는 메뉴입니다.",2,null,"SYSTEM","SYSTEM")</v>
      </c>
    </row>
    <row r="106" spans="2:27">
      <c r="B106" s="1">
        <v>21</v>
      </c>
      <c r="C106" s="1" t="s">
        <v>294</v>
      </c>
      <c r="D106" s="8" t="s">
        <v>295</v>
      </c>
      <c r="E106" s="1" t="s">
        <v>296</v>
      </c>
      <c r="F106" s="8" t="s">
        <v>321</v>
      </c>
      <c r="G106" s="8" t="s">
        <v>478</v>
      </c>
      <c r="H106" s="1" t="s">
        <v>259</v>
      </c>
      <c r="I106" s="1" t="s">
        <v>259</v>
      </c>
      <c r="J106" s="1">
        <v>1</v>
      </c>
      <c r="K106" s="1" t="s">
        <v>297</v>
      </c>
      <c r="L106" s="1">
        <v>6</v>
      </c>
      <c r="M106" s="1" t="s">
        <v>514</v>
      </c>
      <c r="N106" s="1" t="s">
        <v>199</v>
      </c>
      <c r="O106" s="1" t="s">
        <v>199</v>
      </c>
      <c r="AA106" t="str">
        <f t="shared" si="13"/>
        <v>,((SELECT nextval('MNU_SEQ') FROM DUAL),"info","정보","info/notice","#","Y","Y",1,"정보 관련 대메뉴",6,"fa-circle-info","SYSTEM","SYSTEM")</v>
      </c>
    </row>
    <row r="107" spans="2:27">
      <c r="B107" s="1">
        <v>22</v>
      </c>
      <c r="C107" s="1" t="s">
        <v>294</v>
      </c>
      <c r="D107" s="8" t="s">
        <v>321</v>
      </c>
      <c r="E107" s="1" t="s">
        <v>223</v>
      </c>
      <c r="F107" s="8" t="s">
        <v>321</v>
      </c>
      <c r="G107" s="8" t="s">
        <v>295</v>
      </c>
      <c r="H107" s="1" t="s">
        <v>259</v>
      </c>
      <c r="I107" s="1" t="s">
        <v>221</v>
      </c>
      <c r="J107" s="1">
        <v>2</v>
      </c>
      <c r="K107" s="1" t="s">
        <v>347</v>
      </c>
      <c r="L107" s="1">
        <v>1</v>
      </c>
      <c r="M107" s="1" t="s">
        <v>515</v>
      </c>
      <c r="N107" s="1" t="s">
        <v>199</v>
      </c>
      <c r="O107" s="1" t="s">
        <v>199</v>
      </c>
      <c r="AA107" t="str">
        <f t="shared" ref="AA107:AA109" si="21">_xlfn.CONCAT(IF(B107=1,"",","),"(",_xlfn.TEXTJOIN(",",TRUE,C107:Z107),")")</f>
        <v>,((SELECT nextval('MNU_SEQ') FROM DUAL),"info/notice","공지사항","info/notice","info","Y","N",2,"공지사항 목록을 조회하는 메뉴입니다.",1,null,"SYSTEM","SYSTEM")</v>
      </c>
    </row>
    <row r="108" spans="2:27">
      <c r="B108" s="1">
        <v>23</v>
      </c>
      <c r="C108" s="1" t="s">
        <v>294</v>
      </c>
      <c r="D108" s="8" t="s">
        <v>316</v>
      </c>
      <c r="E108" s="1" t="s">
        <v>317</v>
      </c>
      <c r="F108" s="8" t="s">
        <v>318</v>
      </c>
      <c r="G108" s="8" t="s">
        <v>478</v>
      </c>
      <c r="H108" s="1" t="s">
        <v>221</v>
      </c>
      <c r="I108" s="1" t="s">
        <v>259</v>
      </c>
      <c r="J108" s="1">
        <v>1</v>
      </c>
      <c r="K108" s="1" t="s">
        <v>320</v>
      </c>
      <c r="L108" s="1">
        <v>7</v>
      </c>
      <c r="M108" s="1" t="s">
        <v>515</v>
      </c>
      <c r="N108" s="1" t="s">
        <v>199</v>
      </c>
      <c r="O108" s="1" t="s">
        <v>199</v>
      </c>
      <c r="AA108" t="str">
        <f t="shared" si="21"/>
        <v>,((SELECT nextval('MNU_SEQ') FROM DUAL),"user","사용자","user/signUp","#","N","Y",1,"사용자 관련 대메뉴",7,null,"SYSTEM","SYSTEM")</v>
      </c>
    </row>
    <row r="109" spans="2:27">
      <c r="B109" s="1">
        <v>24</v>
      </c>
      <c r="C109" s="1" t="s">
        <v>294</v>
      </c>
      <c r="D109" s="8" t="s">
        <v>318</v>
      </c>
      <c r="E109" s="1" t="s">
        <v>319</v>
      </c>
      <c r="F109" s="8" t="s">
        <v>318</v>
      </c>
      <c r="G109" s="8" t="s">
        <v>316</v>
      </c>
      <c r="H109" s="1" t="s">
        <v>221</v>
      </c>
      <c r="I109" s="1" t="s">
        <v>221</v>
      </c>
      <c r="J109" s="1">
        <v>2</v>
      </c>
      <c r="K109" s="1" t="s">
        <v>348</v>
      </c>
      <c r="L109" s="1">
        <v>1</v>
      </c>
      <c r="M109" s="1" t="s">
        <v>515</v>
      </c>
      <c r="N109" s="1" t="s">
        <v>199</v>
      </c>
      <c r="O109" s="1" t="s">
        <v>199</v>
      </c>
      <c r="AA109" t="str">
        <f t="shared" si="21"/>
        <v>,((SELECT nextval('MNU_SEQ') FROM DUAL),"user/signUp","회원가입","user/signUp","user","N","N",2,"신규 사용자의 회원가입을 위한  메뉴입니다.",1,null,"SYSTEM","SYSTEM")</v>
      </c>
    </row>
    <row r="110" spans="2:27">
      <c r="AA110" t="s">
        <v>204</v>
      </c>
    </row>
    <row r="111" spans="2:27">
      <c r="B111" s="10" t="s">
        <v>194</v>
      </c>
      <c r="C111" s="26" t="s">
        <v>322</v>
      </c>
      <c r="D111" s="26"/>
      <c r="E111" s="26"/>
      <c r="F111" s="26"/>
      <c r="G111" s="26"/>
      <c r="H111" s="26"/>
    </row>
    <row r="112" spans="2:27">
      <c r="B112" s="10" t="s">
        <v>1</v>
      </c>
      <c r="C112" s="10" t="s">
        <v>323</v>
      </c>
      <c r="D112" s="10" t="s">
        <v>324</v>
      </c>
      <c r="E112" s="10" t="s">
        <v>401</v>
      </c>
      <c r="F112" s="10" t="s">
        <v>405</v>
      </c>
      <c r="G112" s="10" t="s">
        <v>287</v>
      </c>
      <c r="H112" s="5" t="s">
        <v>288</v>
      </c>
      <c r="K112" s="13"/>
      <c r="L112" s="13"/>
      <c r="M112" s="13"/>
      <c r="N112" s="13"/>
      <c r="O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 t="str">
        <f>_xlfn.CONCAT("TRUNCATE ",C111,";")</f>
        <v>TRUNCATE TB_ROLE;</v>
      </c>
    </row>
    <row r="113" spans="2:27">
      <c r="B113" s="10" t="s">
        <v>3</v>
      </c>
      <c r="C113" s="10" t="s">
        <v>325</v>
      </c>
      <c r="D113" s="10" t="s">
        <v>326</v>
      </c>
      <c r="E113" s="10" t="s">
        <v>328</v>
      </c>
      <c r="F113" s="10" t="s">
        <v>329</v>
      </c>
      <c r="G113" s="10" t="s">
        <v>289</v>
      </c>
      <c r="H113" s="5" t="s">
        <v>290</v>
      </c>
      <c r="K113" s="13"/>
      <c r="L113" s="13"/>
      <c r="M113" s="13"/>
      <c r="N113" s="13"/>
      <c r="O113" s="13"/>
      <c r="R113" s="13"/>
      <c r="S113" s="13"/>
      <c r="T113" s="13"/>
      <c r="U113" s="13"/>
      <c r="V113" s="13"/>
      <c r="W113" s="13"/>
      <c r="X113" s="13"/>
      <c r="Y113" s="13"/>
      <c r="Z113" s="13"/>
      <c r="AA113" t="str">
        <f>_xlfn.CONCAT("INSERT INTO ",C111, "(", _xlfn.TEXTJOIN(",",TRUE,C112:Z112),") VALUES")</f>
        <v>INSERT INTO TB_ROLE(ROLE_SEQ,ROLE_NM,ROLE_ORDER,RMRK,FST_REG_ID,LT_UPD_ID) VALUES</v>
      </c>
    </row>
    <row r="114" spans="2:27">
      <c r="B114" s="1">
        <v>1</v>
      </c>
      <c r="C114" s="1" t="s">
        <v>334</v>
      </c>
      <c r="D114" s="8" t="s">
        <v>317</v>
      </c>
      <c r="E114" s="1">
        <v>1</v>
      </c>
      <c r="F114" s="1" t="s">
        <v>406</v>
      </c>
      <c r="G114" s="1" t="s">
        <v>199</v>
      </c>
      <c r="H114" s="1" t="s">
        <v>199</v>
      </c>
      <c r="AA114" t="str">
        <f t="shared" ref="AA114:AA118" si="22">_xlfn.CONCAT(IF(B114=1,"",","),"(",_xlfn.TEXTJOIN(",",TRUE,C114:Z114),")")</f>
        <v>((SELECT nextval('ROLE_SEQ') FROM DUAL),"사용자",1,"시스템 사용자의 기본 권한","SYSTEM","SYSTEM")</v>
      </c>
    </row>
    <row r="115" spans="2:27">
      <c r="B115" s="1">
        <v>2</v>
      </c>
      <c r="C115" s="1" t="s">
        <v>334</v>
      </c>
      <c r="D115" s="8" t="s">
        <v>343</v>
      </c>
      <c r="E115" s="1">
        <v>2</v>
      </c>
      <c r="F115" s="1" t="s">
        <v>407</v>
      </c>
      <c r="G115" s="1" t="s">
        <v>199</v>
      </c>
      <c r="H115" s="1" t="s">
        <v>199</v>
      </c>
      <c r="AA115" t="str">
        <f t="shared" ref="AA115" si="23">_xlfn.CONCAT(IF(B115=1,"",","),"(",_xlfn.TEXTJOIN(",",TRUE,C115:Z115),")")</f>
        <v>,((SELECT nextval('ROLE_SEQ') FROM DUAL),"게스트",2,"프로젝트 열람을 위한 권한","SYSTEM","SYSTEM")</v>
      </c>
    </row>
    <row r="116" spans="2:27">
      <c r="B116" s="1">
        <v>2</v>
      </c>
      <c r="C116" s="1" t="s">
        <v>334</v>
      </c>
      <c r="D116" s="8" t="s">
        <v>304</v>
      </c>
      <c r="E116" s="1">
        <v>3</v>
      </c>
      <c r="F116" s="1" t="s">
        <v>408</v>
      </c>
      <c r="G116" s="1" t="s">
        <v>199</v>
      </c>
      <c r="H116" s="1" t="s">
        <v>199</v>
      </c>
      <c r="AA116" t="str">
        <f t="shared" si="22"/>
        <v>,((SELECT nextval('ROLE_SEQ') FROM DUAL),"관리자",3,"시스템 관리자 권한","SYSTEM","SYSTEM")</v>
      </c>
    </row>
    <row r="117" spans="2:27">
      <c r="B117" s="1">
        <v>3</v>
      </c>
      <c r="C117" s="1" t="s">
        <v>334</v>
      </c>
      <c r="D117" s="8" t="s">
        <v>335</v>
      </c>
      <c r="E117" s="1">
        <v>4</v>
      </c>
      <c r="F117" s="1" t="s">
        <v>409</v>
      </c>
      <c r="G117" s="1" t="s">
        <v>199</v>
      </c>
      <c r="H117" s="1" t="s">
        <v>199</v>
      </c>
      <c r="AA117" t="str">
        <f t="shared" si="22"/>
        <v>,((SELECT nextval('ROLE_SEQ') FROM DUAL),"시터",4,"사용자 중 시터로 활동하기 위한 권한","SYSTEM","SYSTEM")</v>
      </c>
    </row>
    <row r="118" spans="2:27">
      <c r="B118" s="1">
        <v>4</v>
      </c>
      <c r="C118" s="1" t="s">
        <v>334</v>
      </c>
      <c r="D118" s="8" t="s">
        <v>336</v>
      </c>
      <c r="E118" s="1">
        <v>5</v>
      </c>
      <c r="F118" s="1" t="s">
        <v>410</v>
      </c>
      <c r="G118" s="1" t="s">
        <v>199</v>
      </c>
      <c r="H118" s="1" t="s">
        <v>199</v>
      </c>
      <c r="AA118" t="str">
        <f t="shared" si="22"/>
        <v>,((SELECT nextval('ROLE_SEQ') FROM DUAL),"판매기업",5,"중고 장터 기업 권한","SYSTEM","SYSTEM")</v>
      </c>
    </row>
    <row r="119" spans="2:27">
      <c r="AA119" t="s">
        <v>204</v>
      </c>
    </row>
    <row r="120" spans="2:27">
      <c r="B120" s="10" t="s">
        <v>194</v>
      </c>
      <c r="C120" s="26" t="s">
        <v>330</v>
      </c>
      <c r="D120" s="26"/>
      <c r="E120" s="26"/>
    </row>
    <row r="121" spans="2:27">
      <c r="B121" s="10" t="s">
        <v>1</v>
      </c>
      <c r="C121" s="10" t="s">
        <v>394</v>
      </c>
      <c r="D121" s="10" t="s">
        <v>323</v>
      </c>
      <c r="E121" s="10" t="s">
        <v>287</v>
      </c>
      <c r="F121" s="13"/>
      <c r="K121" s="13"/>
      <c r="L121" s="13"/>
      <c r="M121" s="13"/>
      <c r="N121" s="13"/>
      <c r="O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 t="str">
        <f>_xlfn.CONCAT("TRUNCATE ",C120,";")</f>
        <v>TRUNCATE TB_USER_ROLE_MAP;</v>
      </c>
    </row>
    <row r="122" spans="2:27">
      <c r="B122" s="10" t="s">
        <v>3</v>
      </c>
      <c r="C122" s="10" t="s">
        <v>117</v>
      </c>
      <c r="D122" s="10" t="s">
        <v>325</v>
      </c>
      <c r="E122" s="10" t="s">
        <v>289</v>
      </c>
      <c r="F122" s="13"/>
      <c r="K122" s="13"/>
      <c r="L122" s="13"/>
      <c r="M122" s="13"/>
      <c r="N122" s="13"/>
      <c r="O122" s="13"/>
      <c r="R122" s="13"/>
      <c r="S122" s="13"/>
      <c r="T122" s="13"/>
      <c r="U122" s="13"/>
      <c r="V122" s="13"/>
      <c r="W122" s="13"/>
      <c r="X122" s="13"/>
      <c r="Y122" s="13"/>
      <c r="Z122" s="13"/>
      <c r="AA122" t="str">
        <f>_xlfn.CONCAT("INSERT INTO ",C120, "(", _xlfn.TEXTJOIN(",",TRUE,C121:Z121),") VALUES")</f>
        <v>INSERT INTO TB_USER_ROLE_MAP(USER_ID,ROLE_SEQ,FST_REG_ID) VALUES</v>
      </c>
    </row>
    <row r="123" spans="2:27">
      <c r="B123" s="1">
        <v>1</v>
      </c>
      <c r="C123" s="1" t="s">
        <v>228</v>
      </c>
      <c r="D123" s="8">
        <v>3</v>
      </c>
      <c r="E123" s="1" t="s">
        <v>199</v>
      </c>
      <c r="AA123" t="str">
        <f t="shared" ref="AA123:AA143" si="24">_xlfn.CONCAT(IF(B123=1,"",","),"(",_xlfn.TEXTJOIN(",",TRUE,C123:Z123),")")</f>
        <v>("admin",3,"SYSTEM")</v>
      </c>
    </row>
    <row r="124" spans="2:27">
      <c r="B124" s="1">
        <v>2</v>
      </c>
      <c r="C124" s="1" t="s">
        <v>411</v>
      </c>
      <c r="D124" s="8">
        <v>1</v>
      </c>
      <c r="E124" s="1" t="s">
        <v>199</v>
      </c>
      <c r="AA124" t="str">
        <f t="shared" si="24"/>
        <v>,("user1",1,"SYSTEM")</v>
      </c>
    </row>
    <row r="125" spans="2:27">
      <c r="B125" s="1">
        <v>3</v>
      </c>
      <c r="C125" s="1" t="s">
        <v>413</v>
      </c>
      <c r="D125" s="8">
        <v>1</v>
      </c>
      <c r="E125" s="1" t="s">
        <v>199</v>
      </c>
      <c r="AA125" t="str">
        <f t="shared" si="24"/>
        <v>,("user2",1,"SYSTEM")</v>
      </c>
    </row>
    <row r="126" spans="2:27">
      <c r="B126" s="1">
        <v>4</v>
      </c>
      <c r="C126" s="1" t="s">
        <v>414</v>
      </c>
      <c r="D126" s="8">
        <v>1</v>
      </c>
      <c r="E126" s="1" t="s">
        <v>199</v>
      </c>
      <c r="AA126" t="str">
        <f t="shared" si="24"/>
        <v>,("user3",1,"SYSTEM")</v>
      </c>
    </row>
    <row r="127" spans="2:27">
      <c r="B127" s="1">
        <v>5</v>
      </c>
      <c r="C127" s="1" t="s">
        <v>415</v>
      </c>
      <c r="D127" s="8">
        <v>1</v>
      </c>
      <c r="E127" s="1" t="s">
        <v>199</v>
      </c>
      <c r="AA127" t="str">
        <f t="shared" si="24"/>
        <v>,("user4",1,"SYSTEM")</v>
      </c>
    </row>
    <row r="128" spans="2:27">
      <c r="B128" s="1">
        <v>6</v>
      </c>
      <c r="C128" s="1" t="s">
        <v>416</v>
      </c>
      <c r="D128" s="8">
        <v>1</v>
      </c>
      <c r="E128" s="1" t="s">
        <v>199</v>
      </c>
      <c r="AA128" t="str">
        <f t="shared" si="24"/>
        <v>,("user5",1,"SYSTEM")</v>
      </c>
    </row>
    <row r="129" spans="2:27">
      <c r="B129" s="1">
        <v>7</v>
      </c>
      <c r="C129" s="1" t="s">
        <v>417</v>
      </c>
      <c r="D129" s="8">
        <v>1</v>
      </c>
      <c r="E129" s="1" t="s">
        <v>199</v>
      </c>
      <c r="AA129" t="str">
        <f t="shared" si="24"/>
        <v>,("user6",1,"SYSTEM")</v>
      </c>
    </row>
    <row r="130" spans="2:27">
      <c r="B130" s="1">
        <v>8</v>
      </c>
      <c r="C130" s="1" t="s">
        <v>418</v>
      </c>
      <c r="D130" s="8">
        <v>1</v>
      </c>
      <c r="E130" s="1" t="s">
        <v>199</v>
      </c>
      <c r="AA130" t="str">
        <f t="shared" si="24"/>
        <v>,("user7",1,"SYSTEM")</v>
      </c>
    </row>
    <row r="131" spans="2:27">
      <c r="B131" s="1">
        <v>9</v>
      </c>
      <c r="C131" s="1" t="s">
        <v>419</v>
      </c>
      <c r="D131" s="8">
        <v>1</v>
      </c>
      <c r="E131" s="1" t="s">
        <v>199</v>
      </c>
      <c r="AA131" t="str">
        <f t="shared" si="24"/>
        <v>,("user8",1,"SYSTEM")</v>
      </c>
    </row>
    <row r="132" spans="2:27">
      <c r="B132" s="1">
        <v>10</v>
      </c>
      <c r="C132" s="1" t="s">
        <v>427</v>
      </c>
      <c r="D132" s="8">
        <v>1</v>
      </c>
      <c r="E132" s="1" t="s">
        <v>199</v>
      </c>
      <c r="AA132" t="str">
        <f t="shared" si="24"/>
        <v>,("user9",1,"SYSTEM")</v>
      </c>
    </row>
    <row r="133" spans="2:27">
      <c r="B133" s="1">
        <v>11</v>
      </c>
      <c r="C133" s="1" t="s">
        <v>428</v>
      </c>
      <c r="D133" s="8">
        <v>1</v>
      </c>
      <c r="E133" s="1" t="s">
        <v>199</v>
      </c>
      <c r="AA133" t="str">
        <f t="shared" si="24"/>
        <v>,("user10",1,"SYSTEM")</v>
      </c>
    </row>
    <row r="134" spans="2:27">
      <c r="B134" s="1">
        <v>12</v>
      </c>
      <c r="C134" s="1" t="s">
        <v>429</v>
      </c>
      <c r="D134" s="8">
        <v>1</v>
      </c>
      <c r="E134" s="1" t="s">
        <v>199</v>
      </c>
      <c r="AA134" t="str">
        <f t="shared" si="24"/>
        <v>,("user11",1,"SYSTEM")</v>
      </c>
    </row>
    <row r="135" spans="2:27">
      <c r="B135" s="1">
        <v>13</v>
      </c>
      <c r="C135" s="1" t="s">
        <v>430</v>
      </c>
      <c r="D135" s="8">
        <v>1</v>
      </c>
      <c r="E135" s="1" t="s">
        <v>199</v>
      </c>
      <c r="AA135" t="str">
        <f t="shared" si="24"/>
        <v>,("user12",1,"SYSTEM")</v>
      </c>
    </row>
    <row r="136" spans="2:27">
      <c r="B136" s="1">
        <v>14</v>
      </c>
      <c r="C136" s="1" t="s">
        <v>431</v>
      </c>
      <c r="D136" s="8">
        <v>1</v>
      </c>
      <c r="E136" s="1" t="s">
        <v>199</v>
      </c>
      <c r="AA136" t="str">
        <f t="shared" si="24"/>
        <v>,("user13",1,"SYSTEM")</v>
      </c>
    </row>
    <row r="137" spans="2:27">
      <c r="B137" s="1">
        <v>15</v>
      </c>
      <c r="C137" s="1" t="s">
        <v>432</v>
      </c>
      <c r="D137" s="8">
        <v>1</v>
      </c>
      <c r="E137" s="1" t="s">
        <v>199</v>
      </c>
      <c r="AA137" t="str">
        <f t="shared" si="24"/>
        <v>,("user14",1,"SYSTEM")</v>
      </c>
    </row>
    <row r="138" spans="2:27">
      <c r="B138" s="1">
        <v>16</v>
      </c>
      <c r="C138" s="1" t="s">
        <v>433</v>
      </c>
      <c r="D138" s="8">
        <v>1</v>
      </c>
      <c r="E138" s="1" t="s">
        <v>199</v>
      </c>
      <c r="AA138" t="str">
        <f t="shared" si="24"/>
        <v>,("user15",1,"SYSTEM")</v>
      </c>
    </row>
    <row r="139" spans="2:27">
      <c r="B139" s="1">
        <v>17</v>
      </c>
      <c r="C139" s="1" t="s">
        <v>434</v>
      </c>
      <c r="D139" s="8">
        <v>1</v>
      </c>
      <c r="E139" s="1" t="s">
        <v>199</v>
      </c>
      <c r="AA139" t="str">
        <f t="shared" si="24"/>
        <v>,("user16",1,"SYSTEM")</v>
      </c>
    </row>
    <row r="140" spans="2:27">
      <c r="B140" s="1">
        <v>18</v>
      </c>
      <c r="C140" s="1" t="s">
        <v>435</v>
      </c>
      <c r="D140" s="8">
        <v>1</v>
      </c>
      <c r="E140" s="1" t="s">
        <v>199</v>
      </c>
      <c r="AA140" t="str">
        <f t="shared" si="24"/>
        <v>,("user17",1,"SYSTEM")</v>
      </c>
    </row>
    <row r="141" spans="2:27">
      <c r="B141" s="1">
        <v>19</v>
      </c>
      <c r="C141" s="1" t="s">
        <v>436</v>
      </c>
      <c r="D141" s="8">
        <v>1</v>
      </c>
      <c r="E141" s="1" t="s">
        <v>199</v>
      </c>
      <c r="AA141" t="str">
        <f t="shared" si="24"/>
        <v>,("user18",1,"SYSTEM")</v>
      </c>
    </row>
    <row r="142" spans="2:27">
      <c r="B142" s="1">
        <v>20</v>
      </c>
      <c r="C142" s="1" t="s">
        <v>437</v>
      </c>
      <c r="D142" s="8">
        <v>1</v>
      </c>
      <c r="E142" s="1" t="s">
        <v>199</v>
      </c>
      <c r="AA142" t="str">
        <f t="shared" si="24"/>
        <v>,("user19",1,"SYSTEM")</v>
      </c>
    </row>
    <row r="143" spans="2:27">
      <c r="B143" s="1">
        <v>21</v>
      </c>
      <c r="C143" s="1" t="s">
        <v>449</v>
      </c>
      <c r="D143" s="8">
        <v>1</v>
      </c>
      <c r="E143" s="1" t="s">
        <v>199</v>
      </c>
      <c r="AA143" t="str">
        <f t="shared" si="24"/>
        <v>,("user20",1,"SYSTEM")</v>
      </c>
    </row>
    <row r="144" spans="2:27">
      <c r="AA144" t="s">
        <v>204</v>
      </c>
    </row>
    <row r="145" spans="2:27">
      <c r="B145" s="17" t="s">
        <v>194</v>
      </c>
      <c r="C145" s="27" t="s">
        <v>338</v>
      </c>
      <c r="D145" s="28"/>
      <c r="E145" s="28"/>
      <c r="F145" s="28"/>
      <c r="G145" s="28"/>
      <c r="H145" s="28"/>
    </row>
    <row r="146" spans="2:27">
      <c r="B146" s="17" t="s">
        <v>1</v>
      </c>
      <c r="C146" s="17" t="s">
        <v>291</v>
      </c>
      <c r="D146" s="17" t="s">
        <v>323</v>
      </c>
      <c r="E146" s="17" t="s">
        <v>355</v>
      </c>
      <c r="F146" s="17" t="s">
        <v>357</v>
      </c>
      <c r="G146" s="17" t="s">
        <v>287</v>
      </c>
      <c r="H146" s="17" t="s">
        <v>288</v>
      </c>
      <c r="K146" s="13"/>
      <c r="L146" s="13"/>
      <c r="M146" s="13"/>
      <c r="N146" s="13"/>
      <c r="O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 t="str">
        <f>_xlfn.CONCAT("TRUNCATE ",C145,";")</f>
        <v>TRUNCATE TB_AUTH;</v>
      </c>
    </row>
    <row r="147" spans="2:27">
      <c r="B147" s="17" t="s">
        <v>3</v>
      </c>
      <c r="C147" s="17" t="s">
        <v>292</v>
      </c>
      <c r="D147" s="17" t="s">
        <v>325</v>
      </c>
      <c r="E147" s="17" t="s">
        <v>356</v>
      </c>
      <c r="F147" s="17" t="s">
        <v>358</v>
      </c>
      <c r="G147" s="17" t="s">
        <v>289</v>
      </c>
      <c r="H147" s="17" t="s">
        <v>290</v>
      </c>
      <c r="K147" s="13"/>
      <c r="L147" s="13"/>
      <c r="M147" s="13"/>
      <c r="N147" s="13"/>
      <c r="O147" s="13"/>
      <c r="R147" s="13"/>
      <c r="S147" s="13"/>
      <c r="T147" s="13"/>
      <c r="U147" s="13"/>
      <c r="V147" s="13"/>
      <c r="W147" s="13"/>
      <c r="X147" s="13"/>
      <c r="Y147" s="13"/>
      <c r="Z147" s="13"/>
      <c r="AA147" t="str">
        <f>_xlfn.CONCAT("INSERT INTO ",C145, "(", _xlfn.TEXTJOIN(",",TRUE,C146:Z146),")")</f>
        <v>INSERT INTO TB_AUTH(MNU_SEQ,ROLE_SEQ,AUTH_GRADE,AUTH_NM,FST_REG_ID,LT_UPD_ID)</v>
      </c>
    </row>
    <row r="148" spans="2:27">
      <c r="B148" s="1">
        <v>1</v>
      </c>
      <c r="C148" s="1" t="s">
        <v>291</v>
      </c>
      <c r="D148" s="8">
        <v>3</v>
      </c>
      <c r="E148" s="1">
        <v>2</v>
      </c>
      <c r="F148" s="1" t="s">
        <v>342</v>
      </c>
      <c r="G148" s="1" t="s">
        <v>199</v>
      </c>
      <c r="H148" s="1" t="s">
        <v>199</v>
      </c>
      <c r="AA148" t="str">
        <f>_xlfn.CONCAT(IF(B148&lt;&gt;1,"UNION ALL ",""),"SELECT ",_xlfn.TEXTJOIN(",",TRUE,C148:Z148)," FROM ", $C$150)</f>
        <v>SELECT MNU_SEQ,3,2,"읽기/쓰기","SYSTEM","SYSTEM" FROM TB_MNU</v>
      </c>
    </row>
    <row r="149" spans="2:27">
      <c r="B149" s="1">
        <v>2</v>
      </c>
      <c r="C149" s="1" t="s">
        <v>291</v>
      </c>
      <c r="D149" s="8">
        <v>1</v>
      </c>
      <c r="E149" s="1">
        <v>1</v>
      </c>
      <c r="F149" s="1" t="s">
        <v>341</v>
      </c>
      <c r="G149" s="1" t="s">
        <v>199</v>
      </c>
      <c r="H149" s="1" t="s">
        <v>199</v>
      </c>
      <c r="AA149" t="str">
        <f>_xlfn.CONCAT(IF(B149&lt;&gt;1,"UNION ALL ",""),"SELECT ",_xlfn.TEXTJOIN(",",TRUE,C149:Z149)," FROM ", $C$150)</f>
        <v>UNION ALL SELECT MNU_SEQ,1,1,"읽기","SYSTEM","SYSTEM" FROM TB_MNU</v>
      </c>
    </row>
    <row r="150" spans="2:27">
      <c r="B150" s="17" t="s">
        <v>344</v>
      </c>
      <c r="C150" s="26" t="s">
        <v>249</v>
      </c>
      <c r="D150" s="26"/>
      <c r="E150" s="26"/>
      <c r="F150" s="26"/>
      <c r="G150" s="26"/>
      <c r="H150" s="26"/>
      <c r="AA150" t="s">
        <v>204</v>
      </c>
    </row>
  </sheetData>
  <mergeCells count="10">
    <mergeCell ref="C150:H150"/>
    <mergeCell ref="C57:G57"/>
    <mergeCell ref="C111:H111"/>
    <mergeCell ref="C120:E120"/>
    <mergeCell ref="C82:O82"/>
    <mergeCell ref="C2:D2"/>
    <mergeCell ref="C12:I12"/>
    <mergeCell ref="C28:I28"/>
    <mergeCell ref="C19:F19"/>
    <mergeCell ref="C145:H145"/>
  </mergeCells>
  <phoneticPr fontId="1" type="noConversion"/>
  <conditionalFormatting sqref="B85:O109">
    <cfRule type="expression" dxfId="2" priority="1">
      <formula>$J85 = 1</formula>
    </cfRule>
  </conditionalFormatting>
  <conditionalFormatting sqref="F123:F143">
    <cfRule type="expression" dxfId="1" priority="3">
      <formula>$J123 = 1</formula>
    </cfRule>
  </conditionalFormatting>
  <conditionalFormatting sqref="H114:H118">
    <cfRule type="expression" dxfId="0" priority="4">
      <formula>$J114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>
      <c r="B10" s="1" t="s">
        <v>26</v>
      </c>
      <c r="C10" s="1" t="s">
        <v>263</v>
      </c>
      <c r="D10" s="1" t="s">
        <v>264</v>
      </c>
      <c r="E10" s="1" t="s">
        <v>265</v>
      </c>
      <c r="F10" s="4" t="s">
        <v>266</v>
      </c>
      <c r="G10" s="1"/>
    </row>
    <row r="11" spans="2:7">
      <c r="B11" s="1" t="s">
        <v>26</v>
      </c>
      <c r="C11" s="1" t="s">
        <v>359</v>
      </c>
      <c r="D11" s="1" t="s">
        <v>360</v>
      </c>
      <c r="E11" s="1" t="s">
        <v>361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2023-12-06T12:30:36Z</dcterms:modified>
</cp:coreProperties>
</file>