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C241CC5E-5CBB-47F5-B73A-FD79E947C4A6}" xr6:coauthVersionLast="47" xr6:coauthVersionMax="47" xr10:uidLastSave="{00000000-0000-0000-0000-000000000000}"/>
  <bookViews>
    <workbookView xWindow="-108" yWindow="-108" windowWidth="23256" windowHeight="12576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8" i="4" l="1"/>
  <c r="J238" i="4"/>
  <c r="AA45" i="2"/>
  <c r="AA43" i="2"/>
  <c r="AA44" i="2"/>
  <c r="AA39" i="2"/>
  <c r="AA40" i="2"/>
  <c r="AA41" i="2"/>
  <c r="AA42" i="2"/>
  <c r="AA89" i="2"/>
  <c r="AA88" i="2"/>
  <c r="AA90" i="2"/>
  <c r="AA82" i="2"/>
  <c r="AA86" i="2"/>
  <c r="AA80" i="2"/>
  <c r="AA71" i="2"/>
  <c r="AA49" i="2"/>
  <c r="AA27" i="2"/>
  <c r="AA20" i="2"/>
  <c r="AA13" i="2"/>
  <c r="AA3" i="2"/>
  <c r="AA55" i="2"/>
  <c r="AA68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87" i="2"/>
  <c r="AA74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81" i="2"/>
  <c r="AA72" i="2"/>
  <c r="AA56" i="2"/>
  <c r="AA50" i="2"/>
  <c r="AA28" i="2"/>
  <c r="AA21" i="2"/>
  <c r="AA14" i="2"/>
  <c r="AA4" i="2"/>
  <c r="AA9" i="2"/>
  <c r="AA83" i="2"/>
  <c r="AA77" i="2"/>
  <c r="AA76" i="2"/>
  <c r="AA75" i="2"/>
  <c r="AA73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65" i="2"/>
  <c r="AA67" i="2"/>
  <c r="AA66" i="2"/>
  <c r="AA58" i="2"/>
  <c r="AA59" i="2"/>
  <c r="AA64" i="2"/>
  <c r="AA57" i="2"/>
  <c r="AA61" i="2"/>
  <c r="AA62" i="2"/>
  <c r="AA63" i="2"/>
  <c r="AA8" i="2"/>
  <c r="K184" i="4"/>
  <c r="J184" i="4"/>
  <c r="AA60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52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<sst xmlns="http://schemas.openxmlformats.org/spreadsheetml/2006/main" count="1541" uniqueCount="410">
  <si>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</si>
  <si>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</si>
  <si>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</si>
  <si>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</si>
  <si>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</si>
  <si>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</si>
  <si>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</si>
  <si>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</si>
  <si>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</si>
  <si>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</si>
  <si>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</si>
  <si>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</si>
  <si>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</si>
  <si>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</si>
  <si>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</si>
  <si>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</si>
  <si>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</si>
  <si>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</si>
  <si>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</si>
  <si>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</si>
  <si>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</si>
  <si>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</si>
  <si>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</si>
  <si>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</si>
  <si>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</si>
  <si>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</si>
  <si>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</si>
  <si>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</si>
  <si>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</si>
  <si>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</si>
  <si>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</si>
  <si>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</si>
  <si>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</si>
  <si>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</si>
  <si>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</si>
  <si>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</si>
  <si>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</si>
  <si>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</si>
  <si>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</si>
  <si>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</si>
  <si>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</si>
  <si>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</si>
  <si>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</si>
  <si>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</si>
  <si>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</si>
  <si>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</si>
  <si>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</si>
  <si>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</si>
  <si>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</si>
  <si>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</si>
  <si>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</si>
  <si>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</si>
  <si>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</si>
  <si>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</si>
  <si>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</si>
  <si>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</si>
  <si>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</si>
  <si>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</si>
  <si>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</si>
  <si>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</si>
  <si>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</si>
  <si>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</si>
  <si>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</si>
  <si>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</si>
  <si>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</si>
  <si>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</si>
  <si>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</si>
  <si>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</si>
  <si>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</si>
  <si>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</si>
  <si>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</si>
  <si>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</si>
  <si>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</si>
  <si>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</si>
  <si>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</si>
  <si>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</si>
  <si>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</si>
  <si>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</si>
  <si>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</si>
  <si>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</si>
  <si>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</si>
  <si>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</si>
  <si>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</si>
  <si>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</si>
  <si>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</si>
  <si>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</si>
  <si>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</si>
  <si>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</si>
  <si>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</si>
  <si>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</si>
  <si>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</si>
  <si>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</si>
  <si>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</si>
  <si>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</si>
  <si>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</si>
  <si>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</si>
  <si>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</si>
  <si>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</si>
  <si>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</si>
  <si>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</si>
  <si>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</si>
  <si>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</si>
  <si>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</si>
  <si>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</si>
  <si>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</si>
  <si>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</si>
  <si>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</si>
  <si>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</si>
  <si>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</si>
  <si>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</si>
  <si>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</si>
  <si>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</si>
  <si>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</si>
  <si>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</si>
  <si>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</si>
  <si>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</si>
  <si>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</si>
  <si>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</si>
  <si>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</si>
  <si>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</si>
  <si>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</si>
  <si>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</si>
  <si>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</si>
  <si>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</si>
  <si>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</si>
  <si>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</si>
  <si>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</si>
  <si>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</si>
  <si>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</si>
  <si>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</si>
  <si>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</si>
  <si>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</si>
  <si>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</si>
  <si>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</si>
  <si>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</si>
  <si>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</si>
  <si>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</si>
  <si>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</si>
  <si>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</si>
  <si>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</si>
  <si>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</si>
  <si>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</si>
  <si>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</si>
  <si>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</si>
  <si>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</si>
  <si>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</si>
  <si>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</si>
  <si>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</si>
  <si>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</si>
  <si>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</si>
  <si>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</si>
  <si>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</si>
  <si>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</si>
  <si>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</si>
  <si>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</si>
  <si>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</si>
  <si>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</si>
  <si>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</si>
  <si>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</si>
  <si>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</si>
  <si>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</si>
  <si>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</si>
  <si>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</si>
  <si>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</si>
  <si>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</si>
  <si>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</si>
  <si>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</si>
  <si>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</si>
  <si>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</si>
  <si>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</si>
  <si>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</si>
  <si>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</si>
  <si>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</si>
  <si>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</si>
  <si>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</si>
  <si>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</si>
  <si>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</si>
  <si>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</si>
  <si>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</si>
  <si>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</si>
  <si>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</si>
  <si>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</si>
  <si>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</si>
  <si>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</si>
  <si>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</si>
  <si>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</si>
  <si>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</si>
  <si>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</si>
  <si>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</si>
  <si>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</si>
  <si>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</si>
  <si>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</si>
  <si>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</si>
  <si>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</si>
  <si>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</si>
  <si>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</si>
  <si>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</si>
  <si>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</si>
  <si>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</si>
  <si>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</si>
  <si>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</si>
  <si>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</si>
  <si>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</si>
  <si>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</si>
  <si>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</si>
  <si>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</si>
  <si>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</si>
  <si>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</si>
  <si>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</si>
  <si>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</si>
  <si>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</si>
  <si>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</si>
  <si>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</si>
  <si>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</si>
  <si>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</si>
  <si>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</si>
  <si>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</si>
  <si>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</si>
  <si>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</si>
  <si>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</si>
  <si>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</si>
  <si>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</si>
  <si>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</si>
  <si>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</si>
  <si>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</si>
  <si>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</si>
  <si>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</si>
  <si>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</si>
  <si>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</si>
  <si>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</si>
  <si>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</si>
  <si>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</si>
  <si>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</si>
  <si>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</si>
  <si>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</si>
  <si>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</si>
  <si>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</si>
  <si>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</si>
  <si>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</si>
  <si>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</si>
  <si>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</si>
  <si>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</si>
  <si>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</si>
  <si>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</si>
  <si>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</si>
  <si>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</si>
  <si>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</si>
  <si>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</si>
  <si>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</si>
  <si>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</si>
  <si>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</si>
  <si>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</si>
  <si>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</si>
  <si>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</si>
  <si>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</si>
  <si>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</si>
  <si>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</si>
  <si>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</si>
  <si>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</si>
  <si>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</si>
  <si>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</si>
  <si>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</si>
  <si>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</si>
  <si>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</si>
  <si>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</si>
  <si>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</si>
  <si>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</si>
  <si>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권한체크여부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</si>
  <si>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</si>
  <si>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</si>
  <si>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</si>
  <si>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</si>
  <si>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</si>
  <si>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</si>
  <si>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</si>
  <si>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</si>
  <si>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</si>
  <si>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</si>
  <si>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</si>
  <si>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</si>
  <si>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</si>
  <si>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</si>
  <si>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</si>
  <si>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</si>
  <si>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</si>
  <si>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</si>
  <si>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</si>
  <si>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</si>
  <si>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</si>
  <si>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</si>
  <si>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</si>
  <si>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</si>
  <si>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</si>
  <si>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</si>
  <si>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</si>
  <si>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</si>
  <si>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</si>
  <si>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</si>
  <si>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</si>
  <si>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</si>
  <si>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</si>
  <si>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</si>
  <si>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</si>
  <si>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</si>
  <si>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</si>
  <si>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</si>
  <si>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</si>
  <si>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</si>
  <si>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</si>
  <si>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</si>
  <si>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</si>
  <si>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</si>
  <si>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</si>
  <si>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</si>
  <si>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</si>
  <si>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</si>
  <si>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</si>
  <si>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</si>
  <si>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</si>
  <si>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</si>
  <si>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</si>
  <si>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</si>
  <si>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</si>
  <si>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</si>
  <si>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</si>
  <si>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</si>
  <si>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</si>
  <si>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</si>
  <si>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</si>
  <si>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</si>
  <si>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</si>
  <si>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</si>
  <si>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</si>
  <si>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</si>
  <si>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</si>
  <si>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</si>
  <si>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</si>
  <si>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</si>
  <si>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</si>
  <si>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</si>
  <si>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</si>
  <si>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</si>
  <si>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</si>
  <si>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</si>
  <si>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</si>
  <si>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</si>
  <si>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</si>
  <si>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</si>
  <si>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</si>
  <si>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</si>
  <si>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</si>
  <si>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</si>
  <si>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</si>
  <si>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</si>
  <si>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</si>
  <si>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</si>
  <si>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</si>
  <si>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</si>
  <si>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</si>
  <si>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</si>
  <si>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</si>
  <si>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</si>
  <si>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</si>
  <si>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</si>
  <si>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</si>
  <si>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</si>
  <si>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</si>
  <si>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</si>
  <si>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</si>
  <si>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</si>
  <si>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</si>
  <si>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</si>
  <si>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</si>
  <si>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ID</t>
  </si>
  <si>
    <t>ID</t>
    <phoneticPr fontId="1" type="noConversion"/>
  </si>
  <si>
    <t>PW</t>
  </si>
  <si>
    <t>PW</t>
    <phoneticPr fontId="1" type="noConversion"/>
  </si>
  <si>
    <t>NAME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</si>
  <si>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</si>
  <si>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</si>
  <si>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</si>
  <si>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</si>
  <si>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</si>
  <si>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</si>
  <si>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ACCOUNT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</si>
  <si>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</si>
  <si>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</si>
  <si>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</si>
  <si>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</si>
  <si>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</si>
  <si>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</si>
  <si>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</si>
  <si>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</si>
  <si>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</si>
  <si>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ORDER</t>
  </si>
  <si>
    <t>URL</t>
  </si>
  <si>
    <t>TOP_URL</t>
  </si>
  <si>
    <t>UPPER_URL</t>
  </si>
  <si>
    <t>OPEN_YN</t>
  </si>
  <si>
    <t>AUTH_YN</t>
  </si>
  <si>
    <t>LEVEL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</si>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</sst>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abSelected="1" zoomScale="85" zoomScaleNormal="85" workbookViewId="0">
      <selection activeCell="C11" sqref="C11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8" t="s">
        <v>28</v>
      </c>
      <c r="C2" s="19"/>
      <c r="D2" s="19"/>
      <c r="E2" s="19"/>
      <c r="F2" s="19"/>
      <c r="G2" s="19"/>
      <c r="H2" s="19"/>
      <c r="I2" s="20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1" t="s">
        <v>40</v>
      </c>
      <c r="D4" s="21"/>
      <c r="E4" s="21"/>
      <c r="F4" s="21"/>
      <c r="G4" s="21"/>
      <c r="H4" s="21"/>
      <c r="I4" s="21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374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ID VARCHAR(20) NOT NULL COMMENT '사용자아이디'</v>
      </c>
      <c r="K6" t="str">
        <f>_xlfn.CONCAT(IF(B6=1,"",", "),C6," ",E6," ",G6,IF(H6="",""," DEFAULT "),H6, " COMMENT '",I6,"'")</f>
        <v>ID VARCHAR(20) NOT NULL COMMENT '사용자아이디'</v>
      </c>
    </row>
    <row r="7" spans="2:11" x14ac:dyDescent="0.4">
      <c r="B7" s="4">
        <v>2</v>
      </c>
      <c r="C7" s="1" t="s">
        <v>376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PW VARCHAR(50) NULL COMMENT '사용자비밀번호'</v>
      </c>
      <c r="K7" t="str">
        <f t="shared" ref="K7:K30" si="1">_xlfn.CONCAT(IF(B7=1,"",", "),C7," ",E7," ",G7,IF(H7="",""," DEFAULT "),H7, " COMMENT '",I7,"'")</f>
        <v>, PW VARCHAR(50) NULL COMMENT '사용자비밀번호'</v>
      </c>
    </row>
    <row r="8" spans="2:11" x14ac:dyDescent="0.4">
      <c r="B8" s="4">
        <v>3</v>
      </c>
      <c r="C8" s="1" t="s">
        <v>377</v>
      </c>
      <c r="D8" s="1" t="s">
        <v>280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NAME VARCHAR(30) NULL COMMENT '이름'</v>
      </c>
      <c r="K8" t="str">
        <f t="shared" si="1"/>
        <v>, NAME VARCHAR(30) NULL COMMENT '이름'</v>
      </c>
    </row>
    <row r="9" spans="2:11" x14ac:dyDescent="0.4">
      <c r="B9" s="4">
        <v>4</v>
      </c>
      <c r="C9" s="1" t="s">
        <v>378</v>
      </c>
      <c r="D9" s="1" t="s">
        <v>281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379</v>
      </c>
      <c r="D10" s="1" t="s">
        <v>282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380</v>
      </c>
      <c r="D11" s="1" t="s">
        <v>283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381</v>
      </c>
      <c r="D12" s="1" t="s">
        <v>284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382</v>
      </c>
      <c r="D13" s="1" t="s">
        <v>285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383</v>
      </c>
      <c r="D14" s="1" t="s">
        <v>286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384</v>
      </c>
      <c r="D15" s="1" t="s">
        <v>287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 VARCHAR(50) NULL COMMENT '계좌번호'</v>
      </c>
      <c r="K15" t="str">
        <f t="shared" si="1"/>
        <v>, ACCOUNT VARCHAR(50) NULL COMMENT '계좌번호'</v>
      </c>
    </row>
    <row r="16" spans="2:11" x14ac:dyDescent="0.4">
      <c r="B16" s="4">
        <v>11</v>
      </c>
      <c r="C16" s="1" t="s">
        <v>385</v>
      </c>
      <c r="D16" s="1" t="s">
        <v>288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386</v>
      </c>
      <c r="D17" s="1" t="s">
        <v>289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387</v>
      </c>
      <c r="D18" s="1" t="s">
        <v>290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388</v>
      </c>
      <c r="D19" s="1" t="s">
        <v>291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389</v>
      </c>
      <c r="D20" s="1" t="s">
        <v>292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293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390</v>
      </c>
      <c r="D22" s="1" t="s">
        <v>279</v>
      </c>
      <c r="E22" s="4" t="s">
        <v>274</v>
      </c>
      <c r="F22" s="4"/>
      <c r="G22" s="1" t="s">
        <v>44</v>
      </c>
      <c r="H22" s="1" t="s">
        <v>91</v>
      </c>
      <c r="I22" s="1" t="s">
        <v>279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2" t="s">
        <v>45</v>
      </c>
      <c r="D32" s="22"/>
      <c r="E32" s="22"/>
      <c r="F32" s="22" t="s">
        <v>46</v>
      </c>
      <c r="G32" s="22"/>
      <c r="H32" s="22"/>
      <c r="I32" s="22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3" t="str">
        <f>_xlfn.CONCAT("PK_",C3)</f>
        <v>PK_TB_USER</v>
      </c>
      <c r="D33" s="23"/>
      <c r="E33" s="23"/>
      <c r="F33" s="23" t="str">
        <f>C6</f>
        <v>ID</v>
      </c>
      <c r="G33" s="23"/>
      <c r="H33" s="23"/>
      <c r="I33" s="23"/>
      <c r="J33" t="str">
        <f>_xlfn.CONCAT(IF(B33=1,"",", "),F33)</f>
        <v>ID</v>
      </c>
      <c r="K33" t="str">
        <f>_xlfn.CONCAT(IF(B33=1,"",", "),F33)</f>
        <v>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8" t="s">
        <v>28</v>
      </c>
      <c r="C35" s="19"/>
      <c r="D35" s="19"/>
      <c r="E35" s="19"/>
      <c r="F35" s="19"/>
      <c r="G35" s="19"/>
      <c r="H35" s="19"/>
      <c r="I35" s="20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1" t="s">
        <v>97</v>
      </c>
      <c r="D37" s="21"/>
      <c r="E37" s="21"/>
      <c r="F37" s="21"/>
      <c r="G37" s="21"/>
      <c r="H37" s="21"/>
      <c r="I37" s="21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390</v>
      </c>
      <c r="D41" s="1" t="s">
        <v>294</v>
      </c>
      <c r="E41" s="4" t="s">
        <v>274</v>
      </c>
      <c r="F41" s="4"/>
      <c r="G41" s="1" t="s">
        <v>44</v>
      </c>
      <c r="H41" s="1" t="s">
        <v>91</v>
      </c>
      <c r="I41" s="1" t="s">
        <v>294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2" t="s">
        <v>45</v>
      </c>
      <c r="D47" s="22"/>
      <c r="E47" s="22"/>
      <c r="F47" s="22" t="s">
        <v>46</v>
      </c>
      <c r="G47" s="22"/>
      <c r="H47" s="22"/>
      <c r="I47" s="22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3" t="str">
        <f>_xlfn.CONCAT("PK_",C36)</f>
        <v>PK_TB_CODE_GROUP</v>
      </c>
      <c r="D48" s="23"/>
      <c r="E48" s="23"/>
      <c r="F48" s="23" t="str">
        <f>C39</f>
        <v>CODE_GROUP</v>
      </c>
      <c r="G48" s="23"/>
      <c r="H48" s="23"/>
      <c r="I48" s="23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8" t="s">
        <v>28</v>
      </c>
      <c r="C50" s="19"/>
      <c r="D50" s="19"/>
      <c r="E50" s="19"/>
      <c r="F50" s="19"/>
      <c r="G50" s="19"/>
      <c r="H50" s="19"/>
      <c r="I50" s="20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1" t="s">
        <v>102</v>
      </c>
      <c r="D52" s="21"/>
      <c r="E52" s="21"/>
      <c r="F52" s="21"/>
      <c r="G52" s="21"/>
      <c r="H52" s="21"/>
      <c r="I52" s="21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391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392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2" t="s">
        <v>45</v>
      </c>
      <c r="D64" s="22"/>
      <c r="E64" s="22"/>
      <c r="F64" s="22" t="s">
        <v>46</v>
      </c>
      <c r="G64" s="22"/>
      <c r="H64" s="22"/>
      <c r="I64" s="22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3" t="str">
        <f>_xlfn.CONCAT("PK_",C51)</f>
        <v>PK_TB_CODE_DETAIL</v>
      </c>
      <c r="D65" s="23"/>
      <c r="E65" s="23"/>
      <c r="F65" s="23" t="str">
        <f>C54</f>
        <v>CODE_GROUP</v>
      </c>
      <c r="G65" s="23"/>
      <c r="H65" s="23"/>
      <c r="I65" s="23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3" t="str">
        <f>_xlfn.CONCAT("PK_",C51)</f>
        <v>PK_TB_CODE_DETAIL</v>
      </c>
      <c r="D66" s="23"/>
      <c r="E66" s="23"/>
      <c r="F66" s="23" t="str">
        <f>C55</f>
        <v>CODE_DETAIL</v>
      </c>
      <c r="G66" s="23"/>
      <c r="H66" s="23"/>
      <c r="I66" s="23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8" t="s">
        <v>28</v>
      </c>
      <c r="C68" s="19"/>
      <c r="D68" s="19"/>
      <c r="E68" s="19"/>
      <c r="F68" s="19"/>
      <c r="G68" s="19"/>
      <c r="H68" s="19"/>
      <c r="I68" s="20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1" t="s">
        <v>109</v>
      </c>
      <c r="D70" s="21"/>
      <c r="E70" s="21"/>
      <c r="F70" s="21"/>
      <c r="G70" s="21"/>
      <c r="H70" s="21"/>
      <c r="I70" s="21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373</v>
      </c>
      <c r="D74" s="1" t="s">
        <v>114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ID VARCHAR(20) NULL COMMENT '사용자아이디'</v>
      </c>
      <c r="K74" t="str">
        <f t="shared" si="7"/>
        <v>, ID VARCHAR(20) NULL COMMENT '사용자아이디'</v>
      </c>
    </row>
    <row r="75" spans="2:11" x14ac:dyDescent="0.4">
      <c r="B75" s="4">
        <v>4</v>
      </c>
      <c r="C75" s="1" t="s">
        <v>393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2" t="s">
        <v>45</v>
      </c>
      <c r="D78" s="22"/>
      <c r="E78" s="22"/>
      <c r="F78" s="22" t="s">
        <v>46</v>
      </c>
      <c r="G78" s="22"/>
      <c r="H78" s="22"/>
      <c r="I78" s="22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3" t="str">
        <f>_xlfn.CONCAT("PK_",C69)</f>
        <v>PK_TB_LOG_LOGIN</v>
      </c>
      <c r="D79" s="23"/>
      <c r="E79" s="23"/>
      <c r="F79" s="23" t="str">
        <f>C72</f>
        <v>LOGIN_SEQ</v>
      </c>
      <c r="G79" s="23"/>
      <c r="H79" s="23"/>
      <c r="I79" s="23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8" t="s">
        <v>28</v>
      </c>
      <c r="C81" s="19"/>
      <c r="D81" s="19"/>
      <c r="E81" s="19"/>
      <c r="F81" s="19"/>
      <c r="G81" s="19"/>
      <c r="H81" s="19"/>
      <c r="I81" s="20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1" t="s">
        <v>242</v>
      </c>
      <c r="D83" s="21"/>
      <c r="E83" s="21"/>
      <c r="F83" s="21"/>
      <c r="G83" s="21"/>
      <c r="H83" s="21"/>
      <c r="I83" s="21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373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ID VARCHAR(20) NULL COMMENT '사용자아이디'</v>
      </c>
      <c r="K87" t="str">
        <f t="shared" si="9"/>
        <v>, ID VARCHAR(20) NULL COMMENT '사용자아이디'</v>
      </c>
    </row>
    <row r="88" spans="2:11" x14ac:dyDescent="0.4">
      <c r="B88" s="4">
        <v>4</v>
      </c>
      <c r="C88" s="1" t="s">
        <v>393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408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409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2" t="s">
        <v>45</v>
      </c>
      <c r="D93" s="22"/>
      <c r="E93" s="22"/>
      <c r="F93" s="22" t="s">
        <v>46</v>
      </c>
      <c r="G93" s="22"/>
      <c r="H93" s="22"/>
      <c r="I93" s="22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3" t="str">
        <f>_xlfn.CONCAT("PK_",C82)</f>
        <v>PK_TB_LOG_REQ</v>
      </c>
      <c r="D94" s="23"/>
      <c r="E94" s="23"/>
      <c r="F94" s="23" t="str">
        <f>C85</f>
        <v>REQ_SEQ</v>
      </c>
      <c r="G94" s="23"/>
      <c r="H94" s="23"/>
      <c r="I94" s="23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8" t="s">
        <v>28</v>
      </c>
      <c r="C96" s="19"/>
      <c r="D96" s="19"/>
      <c r="E96" s="19"/>
      <c r="F96" s="19"/>
      <c r="G96" s="19"/>
      <c r="H96" s="19"/>
      <c r="I96" s="20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1" t="s">
        <v>129</v>
      </c>
      <c r="D98" s="21"/>
      <c r="E98" s="21"/>
      <c r="F98" s="21"/>
      <c r="G98" s="21"/>
      <c r="H98" s="21"/>
      <c r="I98" s="21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402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403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407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2" t="s">
        <v>45</v>
      </c>
      <c r="D110" s="22"/>
      <c r="E110" s="22"/>
      <c r="F110" s="22" t="s">
        <v>46</v>
      </c>
      <c r="G110" s="22"/>
      <c r="H110" s="22"/>
      <c r="I110" s="22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3" t="str">
        <f>_xlfn.CONCAT("PK_",C97)</f>
        <v>PK_TB_BOARD_FREE</v>
      </c>
      <c r="D111" s="23"/>
      <c r="E111" s="23"/>
      <c r="F111" s="23" t="str">
        <f>C100</f>
        <v>BOARD_SEQ</v>
      </c>
      <c r="G111" s="23"/>
      <c r="H111" s="23"/>
      <c r="I111" s="23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8" t="s">
        <v>28</v>
      </c>
      <c r="C113" s="19"/>
      <c r="D113" s="19"/>
      <c r="E113" s="19"/>
      <c r="F113" s="19"/>
      <c r="G113" s="19"/>
      <c r="H113" s="19"/>
      <c r="I113" s="20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1" t="s">
        <v>134</v>
      </c>
      <c r="D115" s="21"/>
      <c r="E115" s="21"/>
      <c r="F115" s="21"/>
      <c r="G115" s="21"/>
      <c r="H115" s="21"/>
      <c r="I115" s="21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402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403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404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405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406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407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2" t="s">
        <v>45</v>
      </c>
      <c r="D129" s="22"/>
      <c r="E129" s="22"/>
      <c r="F129" s="22" t="s">
        <v>46</v>
      </c>
      <c r="G129" s="22"/>
      <c r="H129" s="22"/>
      <c r="I129" s="22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3" t="str">
        <f>_xlfn.CONCAT("PK_",C114)</f>
        <v>PK_TB_BOARD_NOTICE</v>
      </c>
      <c r="D130" s="23"/>
      <c r="E130" s="23"/>
      <c r="F130" s="23" t="str">
        <f>C117</f>
        <v>BOARD_SEQ</v>
      </c>
      <c r="G130" s="23"/>
      <c r="H130" s="23"/>
      <c r="I130" s="23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8" t="s">
        <v>28</v>
      </c>
      <c r="C132" s="19"/>
      <c r="D132" s="19"/>
      <c r="E132" s="19"/>
      <c r="F132" s="19"/>
      <c r="G132" s="19"/>
      <c r="H132" s="19"/>
      <c r="I132" s="20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1" t="s">
        <v>149</v>
      </c>
      <c r="D134" s="21"/>
      <c r="E134" s="21"/>
      <c r="F134" s="21"/>
      <c r="G134" s="21"/>
      <c r="H134" s="21"/>
      <c r="I134" s="21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2" t="s">
        <v>45</v>
      </c>
      <c r="D149" s="22"/>
      <c r="E149" s="22"/>
      <c r="F149" s="22" t="s">
        <v>46</v>
      </c>
      <c r="G149" s="22"/>
      <c r="H149" s="22"/>
      <c r="I149" s="22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3" t="str">
        <f>_xlfn.CONCAT("PK_",C133)</f>
        <v>PK_TB_ATCFILE</v>
      </c>
      <c r="D150" s="23"/>
      <c r="E150" s="23"/>
      <c r="F150" s="23" t="str">
        <f>C136</f>
        <v>BOARD_SEQ</v>
      </c>
      <c r="G150" s="23"/>
      <c r="H150" s="23"/>
      <c r="I150" s="23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3" t="str">
        <f>_xlfn.CONCAT("PK_",C133)</f>
        <v>PK_TB_ATCFILE</v>
      </c>
      <c r="D151" s="23"/>
      <c r="E151" s="23"/>
      <c r="F151" s="23" t="str">
        <f>C137</f>
        <v>ATCFILE_NUM</v>
      </c>
      <c r="G151" s="23"/>
      <c r="H151" s="23"/>
      <c r="I151" s="23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8" t="s">
        <v>28</v>
      </c>
      <c r="C153" s="19"/>
      <c r="D153" s="19"/>
      <c r="E153" s="19"/>
      <c r="F153" s="19"/>
      <c r="G153" s="19"/>
      <c r="H153" s="19"/>
      <c r="I153" s="20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1" t="s">
        <v>171</v>
      </c>
      <c r="D155" s="21"/>
      <c r="E155" s="21"/>
      <c r="F155" s="21"/>
      <c r="G155" s="21"/>
      <c r="H155" s="21"/>
      <c r="I155" s="21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2" t="s">
        <v>45</v>
      </c>
      <c r="D160" s="22"/>
      <c r="E160" s="22"/>
      <c r="F160" s="22" t="s">
        <v>46</v>
      </c>
      <c r="G160" s="22"/>
      <c r="H160" s="22"/>
      <c r="I160" s="22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3" t="str">
        <f>_xlfn.CONCAT("PK_",C154)</f>
        <v>PK_TB_SEQUENCE</v>
      </c>
      <c r="D161" s="23"/>
      <c r="E161" s="23"/>
      <c r="F161" s="23" t="str">
        <f>C157</f>
        <v>SEQ_NM</v>
      </c>
      <c r="G161" s="23"/>
      <c r="H161" s="23"/>
      <c r="I161" s="23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8" t="s">
        <v>28</v>
      </c>
      <c r="C163" s="19"/>
      <c r="D163" s="19"/>
      <c r="E163" s="19"/>
      <c r="F163" s="19"/>
      <c r="G163" s="19"/>
      <c r="H163" s="19"/>
      <c r="I163" s="20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1" t="s">
        <v>178</v>
      </c>
      <c r="D165" s="21"/>
      <c r="E165" s="21"/>
      <c r="F165" s="21"/>
      <c r="G165" s="21"/>
      <c r="H165" s="21"/>
      <c r="I165" s="21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277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390</v>
      </c>
      <c r="D171" s="1" t="s">
        <v>278</v>
      </c>
      <c r="E171" s="4" t="s">
        <v>274</v>
      </c>
      <c r="F171" s="4"/>
      <c r="G171" s="1" t="s">
        <v>43</v>
      </c>
      <c r="H171" s="1" t="s">
        <v>91</v>
      </c>
      <c r="I171" s="1" t="s">
        <v>278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2" t="s">
        <v>45</v>
      </c>
      <c r="D177" s="22"/>
      <c r="E177" s="22"/>
      <c r="F177" s="22" t="s">
        <v>46</v>
      </c>
      <c r="G177" s="22"/>
      <c r="H177" s="22"/>
      <c r="I177" s="22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3" t="str">
        <f>_xlfn.CONCAT("PK_",C164)</f>
        <v>PK_TB_POLI</v>
      </c>
      <c r="D178" s="23"/>
      <c r="E178" s="23"/>
      <c r="F178" s="23" t="str">
        <f>C167</f>
        <v>POLI_SEQ</v>
      </c>
      <c r="G178" s="23"/>
      <c r="H178" s="23"/>
      <c r="I178" s="23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8" t="s">
        <v>28</v>
      </c>
      <c r="C180" s="19"/>
      <c r="D180" s="19"/>
      <c r="E180" s="19"/>
      <c r="F180" s="19"/>
      <c r="G180" s="19"/>
      <c r="H180" s="19"/>
      <c r="I180" s="20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1" t="s">
        <v>258</v>
      </c>
      <c r="D182" s="21"/>
      <c r="E182" s="21"/>
      <c r="F182" s="21"/>
      <c r="G182" s="21"/>
      <c r="H182" s="21"/>
      <c r="I182" s="21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299</v>
      </c>
      <c r="D184" s="1" t="s">
        <v>300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300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395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396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397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398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399</v>
      </c>
      <c r="D190" s="1" t="s">
        <v>267</v>
      </c>
      <c r="E190" s="4" t="s">
        <v>23</v>
      </c>
      <c r="F190" s="4"/>
      <c r="G190" s="1" t="s">
        <v>43</v>
      </c>
      <c r="H190" s="1" t="s">
        <v>266</v>
      </c>
      <c r="I190" s="1" t="s">
        <v>267</v>
      </c>
      <c r="J190" t="str">
        <f t="shared" ref="J190:J192" si="24">_xlfn.CONCAT(IF(B190=1,"",", "),C190," ",E190," ",G190,IF(H190="",""," DEFAULT "),H190, " COMMENT '",I190,"'")</f>
        <v>, AUTH_YN CHAR(1) NULL DEFAULT "Y" COMMENT '권한체크여부'</v>
      </c>
      <c r="K190" t="str">
        <f t="shared" ref="K190:K192" si="25">_xlfn.CONCAT(IF(B190=1,"",", "),C190," ",E190," ",G190,IF(H190="",""," DEFAULT "),H190, " COMMENT '",I190,"'")</f>
        <v>, AUTH_YN CHAR(1) NULL DEFAULT "Y" COMMENT '권한체크여부'</v>
      </c>
    </row>
    <row r="191" spans="2:11" x14ac:dyDescent="0.4">
      <c r="B191" s="4">
        <v>8</v>
      </c>
      <c r="C191" s="1" t="s">
        <v>400</v>
      </c>
      <c r="D191" s="1" t="s">
        <v>268</v>
      </c>
      <c r="E191" s="4" t="s">
        <v>276</v>
      </c>
      <c r="F191" s="4"/>
      <c r="G191" s="1" t="s">
        <v>43</v>
      </c>
      <c r="H191" s="1" t="s">
        <v>91</v>
      </c>
      <c r="I191" s="1" t="s">
        <v>268</v>
      </c>
      <c r="J191" t="str">
        <f t="shared" si="24"/>
        <v>, LEVEL INT(1) NULL COMMENT '메뉴레벨'</v>
      </c>
      <c r="K191" t="str">
        <f t="shared" si="25"/>
        <v>, LEVEL INT(1) NULL COMMENT '메뉴레벨'</v>
      </c>
    </row>
    <row r="192" spans="2:11" x14ac:dyDescent="0.4">
      <c r="B192" s="4">
        <v>9</v>
      </c>
      <c r="C192" s="1" t="s">
        <v>401</v>
      </c>
      <c r="D192" s="1" t="s">
        <v>269</v>
      </c>
      <c r="E192" s="4" t="s">
        <v>52</v>
      </c>
      <c r="F192" s="4"/>
      <c r="G192" s="1" t="s">
        <v>43</v>
      </c>
      <c r="H192" s="1" t="s">
        <v>91</v>
      </c>
      <c r="I192" s="1" t="s">
        <v>269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394</v>
      </c>
      <c r="D193" s="1" t="s">
        <v>270</v>
      </c>
      <c r="E193" s="4" t="s">
        <v>163</v>
      </c>
      <c r="F193" s="4"/>
      <c r="G193" s="1" t="s">
        <v>43</v>
      </c>
      <c r="H193" s="1" t="s">
        <v>91</v>
      </c>
      <c r="I193" s="1" t="s">
        <v>270</v>
      </c>
      <c r="J193" t="str">
        <f t="shared" ref="J193" si="26">_xlfn.CONCAT(IF(B193=1,"",", "),C193," ",E193," ",G193,IF(H193="",""," DEFAULT "),H193, " COMMENT '",I193,"'")</f>
        <v>, ORDER INT(2) NULL COMMENT '메뉴표시순서'</v>
      </c>
      <c r="K193" t="str">
        <f t="shared" ref="K193" si="27">_xlfn.CONCAT(IF(B193=1,"",", "),C193," ",E193," ",G193,IF(H193="",""," DEFAULT "),H193, " COMMENT '",I193,"'")</f>
        <v>, ORDER INT(2) NULL COMMENT '메뉴표시순서'</v>
      </c>
    </row>
    <row r="194" spans="2:11" x14ac:dyDescent="0.4">
      <c r="B194" s="4">
        <v>11</v>
      </c>
      <c r="C194" s="1" t="s">
        <v>390</v>
      </c>
      <c r="D194" s="1" t="s">
        <v>275</v>
      </c>
      <c r="E194" s="4" t="s">
        <v>274</v>
      </c>
      <c r="F194" s="4"/>
      <c r="G194" s="1" t="s">
        <v>43</v>
      </c>
      <c r="H194" s="1" t="s">
        <v>91</v>
      </c>
      <c r="I194" s="1" t="s">
        <v>275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2" t="s">
        <v>45</v>
      </c>
      <c r="D200" s="22"/>
      <c r="E200" s="22"/>
      <c r="F200" s="22" t="s">
        <v>46</v>
      </c>
      <c r="G200" s="22"/>
      <c r="H200" s="22"/>
      <c r="I200" s="22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3" t="str">
        <f>_xlfn.CONCAT("PK_",C181)</f>
        <v>PK_TB_MNU</v>
      </c>
      <c r="D201" s="23"/>
      <c r="E201" s="23"/>
      <c r="F201" s="23" t="str">
        <f>C184</f>
        <v>MNU_SEQ</v>
      </c>
      <c r="G201" s="23"/>
      <c r="H201" s="23"/>
      <c r="I201" s="23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18" t="s">
        <v>28</v>
      </c>
      <c r="C203" s="19"/>
      <c r="D203" s="19"/>
      <c r="E203" s="19"/>
      <c r="F203" s="19"/>
      <c r="G203" s="19"/>
      <c r="H203" s="19"/>
      <c r="I203" s="20"/>
    </row>
    <row r="204" spans="2:11" x14ac:dyDescent="0.4">
      <c r="B204" s="6" t="s">
        <v>3</v>
      </c>
      <c r="C204" s="4" t="s">
        <v>330</v>
      </c>
      <c r="D204" s="6" t="s">
        <v>1</v>
      </c>
      <c r="E204" s="4" t="s">
        <v>335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1" t="s">
        <v>340</v>
      </c>
      <c r="D205" s="21"/>
      <c r="E205" s="21"/>
      <c r="F205" s="21"/>
      <c r="G205" s="21"/>
      <c r="H205" s="21"/>
      <c r="I205" s="21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331</v>
      </c>
      <c r="D207" s="1" t="s">
        <v>333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333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332</v>
      </c>
      <c r="D208" s="1" t="s">
        <v>334</v>
      </c>
      <c r="E208" s="4" t="s">
        <v>99</v>
      </c>
      <c r="F208" s="4"/>
      <c r="G208" s="1" t="s">
        <v>43</v>
      </c>
      <c r="H208" s="1" t="s">
        <v>91</v>
      </c>
      <c r="I208" s="1" t="s">
        <v>334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394</v>
      </c>
      <c r="D209" s="1" t="s">
        <v>336</v>
      </c>
      <c r="E209" s="4" t="s">
        <v>163</v>
      </c>
      <c r="F209" s="4"/>
      <c r="G209" s="1" t="s">
        <v>43</v>
      </c>
      <c r="H209" s="1"/>
      <c r="I209" s="1" t="s">
        <v>336</v>
      </c>
      <c r="J209" t="str">
        <f>_xlfn.CONCAT(IF(B209=1,"",", "),C209," ",E209," ",G209,IF(H209="",""," DEFAULT "),H209, " COMMENT '",I209,"'")</f>
        <v>, ORDER INT(2) NULL COMMENT '권한그룹표시순서'</v>
      </c>
      <c r="K209" t="str">
        <f t="shared" ref="K209:K214" si="28">_xlfn.CONCAT(IF(B209=1,"",", "),C209," ",E209," ",G209,IF(H209="",""," DEFAULT "),H209, " COMMENT '",I209,"'")</f>
        <v>, ORDER INT(2) NULL COMMENT '권한그룹표시순서'</v>
      </c>
    </row>
    <row r="210" spans="2:11" x14ac:dyDescent="0.4">
      <c r="B210" s="4">
        <v>4</v>
      </c>
      <c r="C210" s="1" t="s">
        <v>390</v>
      </c>
      <c r="D210" s="1" t="s">
        <v>337</v>
      </c>
      <c r="E210" s="4" t="s">
        <v>274</v>
      </c>
      <c r="G210" s="1" t="s">
        <v>43</v>
      </c>
      <c r="H210" s="1" t="s">
        <v>91</v>
      </c>
      <c r="I210" s="1" t="s">
        <v>337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2" t="s">
        <v>45</v>
      </c>
      <c r="D216" s="22"/>
      <c r="E216" s="22"/>
      <c r="F216" s="22" t="s">
        <v>46</v>
      </c>
      <c r="G216" s="22"/>
      <c r="H216" s="22"/>
      <c r="I216" s="22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3" t="str">
        <f>_xlfn.CONCAT("PK_",C204)</f>
        <v>PK_TB_ROLE</v>
      </c>
      <c r="D217" s="23"/>
      <c r="E217" s="23"/>
      <c r="F217" s="23" t="str">
        <f>C207</f>
        <v>ROLE_SEQ</v>
      </c>
      <c r="G217" s="23"/>
      <c r="H217" s="23"/>
      <c r="I217" s="23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18" t="s">
        <v>28</v>
      </c>
      <c r="C219" s="19"/>
      <c r="D219" s="19"/>
      <c r="E219" s="19"/>
      <c r="F219" s="19"/>
      <c r="G219" s="19"/>
      <c r="H219" s="19"/>
      <c r="I219" s="20"/>
    </row>
    <row r="220" spans="2:11" x14ac:dyDescent="0.4">
      <c r="B220" s="6" t="s">
        <v>3</v>
      </c>
      <c r="C220" s="4" t="s">
        <v>338</v>
      </c>
      <c r="D220" s="6" t="s">
        <v>1</v>
      </c>
      <c r="E220" s="4" t="s">
        <v>339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1" t="s">
        <v>341</v>
      </c>
      <c r="D221" s="21"/>
      <c r="E221" s="21"/>
      <c r="F221" s="21"/>
      <c r="G221" s="21"/>
      <c r="H221" s="21"/>
      <c r="I221" s="21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373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ID VARCHAR(20) NOT NULL COMMENT '사용자아이디'</v>
      </c>
      <c r="K223" t="str">
        <f>_xlfn.CONCAT(IF(B223=1,"",", "),C223," ",E223," ",G223,IF(H223="",""," DEFAULT "),H223, " COMMENT '",I223,"'")</f>
        <v>ID VARCHAR(20) NOT NULL COMMENT '사용자아이디'</v>
      </c>
    </row>
    <row r="224" spans="2:11" x14ac:dyDescent="0.4">
      <c r="B224" s="4">
        <v>2</v>
      </c>
      <c r="C224" s="1" t="s">
        <v>331</v>
      </c>
      <c r="D224" s="1" t="s">
        <v>333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333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2" t="s">
        <v>45</v>
      </c>
      <c r="D228" s="22"/>
      <c r="E228" s="22"/>
      <c r="F228" s="22" t="s">
        <v>46</v>
      </c>
      <c r="G228" s="22"/>
      <c r="H228" s="22"/>
      <c r="I228" s="22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3" t="str">
        <f>_xlfn.CONCAT("PK_",C220)</f>
        <v>PK_TB_USER_ROLE_MAP</v>
      </c>
      <c r="D229" s="23"/>
      <c r="E229" s="23"/>
      <c r="F229" s="23" t="str">
        <f>C223</f>
        <v>ID</v>
      </c>
      <c r="G229" s="23"/>
      <c r="H229" s="23"/>
      <c r="I229" s="23"/>
      <c r="J229" t="str">
        <f>_xlfn.CONCAT(IF(B229=1,"",", "),F229)</f>
        <v>ID</v>
      </c>
      <c r="K229" t="str">
        <f>_xlfn.CONCAT(IF(B229=1,"",", "),F229)</f>
        <v>ID</v>
      </c>
    </row>
    <row r="230" spans="2:11" x14ac:dyDescent="0.4">
      <c r="B230" s="4">
        <v>2</v>
      </c>
      <c r="C230" s="23" t="str">
        <f>_xlfn.CONCAT("PK_",C220)</f>
        <v>PK_TB_USER_ROLE_MAP</v>
      </c>
      <c r="D230" s="23"/>
      <c r="E230" s="23"/>
      <c r="F230" s="23" t="str">
        <f>C224</f>
        <v>ROLE_SEQ</v>
      </c>
      <c r="G230" s="23"/>
      <c r="H230" s="23"/>
      <c r="I230" s="23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18" t="s">
        <v>28</v>
      </c>
      <c r="C232" s="19"/>
      <c r="D232" s="19"/>
      <c r="E232" s="19"/>
      <c r="F232" s="19"/>
      <c r="G232" s="19"/>
      <c r="H232" s="19"/>
      <c r="I232" s="20"/>
    </row>
    <row r="233" spans="2:11" x14ac:dyDescent="0.4">
      <c r="B233" s="6" t="s">
        <v>3</v>
      </c>
      <c r="C233" s="4" t="s">
        <v>346</v>
      </c>
      <c r="D233" s="6" t="s">
        <v>1</v>
      </c>
      <c r="E233" s="4" t="s">
        <v>347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1" t="s">
        <v>348</v>
      </c>
      <c r="D234" s="21"/>
      <c r="E234" s="21"/>
      <c r="F234" s="21"/>
      <c r="G234" s="21"/>
      <c r="H234" s="21"/>
      <c r="I234" s="21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299</v>
      </c>
      <c r="D236" s="1" t="s">
        <v>300</v>
      </c>
      <c r="E236" s="4" t="s">
        <v>104</v>
      </c>
      <c r="F236" s="4">
        <v>1</v>
      </c>
      <c r="G236" s="1" t="s">
        <v>41</v>
      </c>
      <c r="H236" s="1"/>
      <c r="I236" s="1" t="s">
        <v>300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331</v>
      </c>
      <c r="D237" s="1" t="s">
        <v>333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333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363</v>
      </c>
      <c r="D238" s="1" t="s">
        <v>364</v>
      </c>
      <c r="E238" s="4" t="s">
        <v>276</v>
      </c>
      <c r="F238" s="4"/>
      <c r="G238" s="1" t="s">
        <v>43</v>
      </c>
      <c r="H238" s="1" t="s">
        <v>91</v>
      </c>
      <c r="I238" s="1" t="s">
        <v>371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365</v>
      </c>
      <c r="D239" s="1" t="s">
        <v>366</v>
      </c>
      <c r="E239" s="4" t="s">
        <v>370</v>
      </c>
      <c r="F239" s="4"/>
      <c r="G239" s="1" t="s">
        <v>43</v>
      </c>
      <c r="H239" s="1" t="s">
        <v>91</v>
      </c>
      <c r="I239" s="1" t="s">
        <v>372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297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2" t="s">
        <v>45</v>
      </c>
      <c r="D245" s="22"/>
      <c r="E245" s="22"/>
      <c r="F245" s="22" t="s">
        <v>46</v>
      </c>
      <c r="G245" s="22"/>
      <c r="H245" s="22"/>
      <c r="I245" s="22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3" t="str">
        <f>_xlfn.CONCAT("PK_",C233)</f>
        <v>PK_TB_AUTH</v>
      </c>
      <c r="D246" s="23"/>
      <c r="E246" s="23"/>
      <c r="F246" s="23" t="str">
        <f>C236</f>
        <v>MNU_SEQ</v>
      </c>
      <c r="G246" s="23"/>
      <c r="H246" s="23"/>
      <c r="I246" s="23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3" t="str">
        <f>_xlfn.CONCAT("PK_",C233)</f>
        <v>PK_TB_AUTH</v>
      </c>
      <c r="D247" s="23"/>
      <c r="E247" s="23"/>
      <c r="F247" s="23" t="str">
        <f>C237</f>
        <v>ROLE_SEQ</v>
      </c>
      <c r="G247" s="23"/>
      <c r="H247" s="23"/>
      <c r="I247" s="23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C247:E247"/>
    <mergeCell ref="F247:I247"/>
    <mergeCell ref="B232:I232"/>
    <mergeCell ref="C234:I234"/>
    <mergeCell ref="C245:E245"/>
    <mergeCell ref="F245:I245"/>
    <mergeCell ref="C246:E246"/>
    <mergeCell ref="F246:I246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B203:I203"/>
    <mergeCell ref="C205:I205"/>
    <mergeCell ref="C216:E216"/>
    <mergeCell ref="F216:I216"/>
    <mergeCell ref="C217:E217"/>
    <mergeCell ref="F217:I217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11:E111"/>
    <mergeCell ref="F111:I111"/>
    <mergeCell ref="B113:I113"/>
    <mergeCell ref="C115:I115"/>
    <mergeCell ref="C129:E129"/>
    <mergeCell ref="F129:I129"/>
    <mergeCell ref="C79:E79"/>
    <mergeCell ref="F79:I79"/>
    <mergeCell ref="B96:I96"/>
    <mergeCell ref="C98:I98"/>
    <mergeCell ref="C110:E110"/>
    <mergeCell ref="F110:I110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0:I180"/>
    <mergeCell ref="C182:I182"/>
    <mergeCell ref="C200:E200"/>
    <mergeCell ref="F200:I200"/>
    <mergeCell ref="C201:E201"/>
    <mergeCell ref="F201:I20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90"/>
  <sheetViews>
    <sheetView topLeftCell="A26" zoomScale="85" zoomScaleNormal="85" workbookViewId="0">
      <selection activeCell="C39" sqref="C39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38.19921875" bestFit="1" customWidth="1"/>
    <col min="4" max="4" width="19.8984375" customWidth="1"/>
    <col min="5" max="5" width="26.09765625" bestFit="1" customWidth="1"/>
    <col min="6" max="6" width="21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48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23" t="s">
        <v>169</v>
      </c>
      <c r="D2" s="23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301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345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23" t="s">
        <v>176</v>
      </c>
      <c r="D12" s="23"/>
      <c r="E12" s="23"/>
      <c r="F12" s="23"/>
      <c r="G12" s="23"/>
      <c r="H12" s="23"/>
      <c r="I12" s="23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277</v>
      </c>
      <c r="G13" s="5" t="s">
        <v>390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23" t="s">
        <v>96</v>
      </c>
      <c r="D19" s="23"/>
      <c r="E19" s="23"/>
      <c r="F19" s="23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23" t="s">
        <v>101</v>
      </c>
      <c r="D26" s="23"/>
      <c r="E26" s="23"/>
      <c r="F26" s="23"/>
      <c r="G26" s="23"/>
      <c r="H26" s="23"/>
      <c r="I26" s="23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391</v>
      </c>
      <c r="G27" s="5" t="s">
        <v>392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360</v>
      </c>
      <c r="D39" s="8" t="s">
        <v>235</v>
      </c>
      <c r="E39" s="1" t="s">
        <v>312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360</v>
      </c>
      <c r="D40" s="8" t="s">
        <v>303</v>
      </c>
      <c r="E40" s="1" t="s">
        <v>304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360</v>
      </c>
      <c r="D41" s="8" t="s">
        <v>324</v>
      </c>
      <c r="E41" s="1" t="s">
        <v>325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360</v>
      </c>
      <c r="D42" s="8" t="s">
        <v>306</v>
      </c>
      <c r="E42" s="1" t="s">
        <v>310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360</v>
      </c>
      <c r="D43" s="8" t="s">
        <v>307</v>
      </c>
      <c r="E43" s="1" t="s">
        <v>311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360</v>
      </c>
      <c r="D44" s="8" t="s">
        <v>308</v>
      </c>
      <c r="E44" s="1" t="s">
        <v>314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360</v>
      </c>
      <c r="D45" s="8" t="s">
        <v>309</v>
      </c>
      <c r="E45" s="1" t="s">
        <v>313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360</v>
      </c>
      <c r="D46" s="8" t="s">
        <v>361</v>
      </c>
      <c r="E46" s="1" t="s">
        <v>362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4" t="s">
        <v>37</v>
      </c>
      <c r="D48" s="25"/>
      <c r="E48" s="25"/>
      <c r="F48" s="26"/>
    </row>
    <row r="49" spans="2:27" x14ac:dyDescent="0.4">
      <c r="B49" s="10" t="s">
        <v>1</v>
      </c>
      <c r="C49" s="5" t="s">
        <v>373</v>
      </c>
      <c r="D49" s="5" t="s">
        <v>375</v>
      </c>
      <c r="E49" s="5" t="s">
        <v>64</v>
      </c>
      <c r="F49" s="5" t="s">
        <v>66</v>
      </c>
      <c r="G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194</v>
      </c>
      <c r="F50" s="5" t="s">
        <v>195</v>
      </c>
      <c r="G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TB_USER(ID,PW,FST_REG_ID,LT_UPD_ID)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204</v>
      </c>
      <c r="F51" s="1" t="s">
        <v>204</v>
      </c>
      <c r="K51" s="11"/>
      <c r="AA51" t="str">
        <f>_xlfn.CONCAT(IF(B51=1,"",","),"(",_xlfn.TEXTJOIN(",",TRUE,C51:Z51),")")</f>
        <v>("admin","SXRLcrGA1f5nK8A5cvZICY86tW2d/Rekkm3lrWEgqJU=","SYSTEM","SYSTEM")</v>
      </c>
    </row>
    <row r="52" spans="2:27" x14ac:dyDescent="0.4">
      <c r="B52" s="1">
        <v>2</v>
      </c>
      <c r="C52" s="1" t="s">
        <v>324</v>
      </c>
      <c r="D52" s="8" t="s">
        <v>236</v>
      </c>
      <c r="E52" s="1" t="s">
        <v>204</v>
      </c>
      <c r="F52" s="1" t="s">
        <v>204</v>
      </c>
      <c r="K52" s="11"/>
      <c r="AA52" t="str">
        <f>_xlfn.CONCAT(IF(B52=1,"",","),"(",_xlfn.TEXTJOIN(",",TRUE,C52:Z52),")")</f>
        <v>,("user","SXRLcrGA1f5nK8A5cvZICY86tW2d/Rekkm3lrWEgqJU=","SYSTEM","SYSTEM")</v>
      </c>
    </row>
    <row r="53" spans="2:27" x14ac:dyDescent="0.4">
      <c r="AA53" t="s">
        <v>209</v>
      </c>
    </row>
    <row r="54" spans="2:27" x14ac:dyDescent="0.4">
      <c r="B54" s="10" t="s">
        <v>199</v>
      </c>
      <c r="C54" s="23" t="s">
        <v>256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2:27" x14ac:dyDescent="0.4">
      <c r="B55" s="10" t="s">
        <v>1</v>
      </c>
      <c r="C55" s="5" t="s">
        <v>299</v>
      </c>
      <c r="D55" s="5" t="s">
        <v>395</v>
      </c>
      <c r="E55" s="5" t="s">
        <v>260</v>
      </c>
      <c r="F55" s="5" t="s">
        <v>396</v>
      </c>
      <c r="G55" s="5" t="s">
        <v>397</v>
      </c>
      <c r="H55" s="5" t="s">
        <v>398</v>
      </c>
      <c r="I55" s="5" t="s">
        <v>399</v>
      </c>
      <c r="J55" s="5" t="s">
        <v>400</v>
      </c>
      <c r="K55" s="5" t="s">
        <v>401</v>
      </c>
      <c r="L55" s="5" t="s">
        <v>394</v>
      </c>
      <c r="M55" s="5" t="s">
        <v>295</v>
      </c>
      <c r="N55" s="5" t="s">
        <v>296</v>
      </c>
      <c r="R55" s="13"/>
      <c r="S55" s="13"/>
      <c r="T55" s="13"/>
      <c r="U55" s="13"/>
      <c r="V55" s="13"/>
      <c r="W55" s="13"/>
      <c r="X55" s="13"/>
      <c r="Y55" s="13"/>
      <c r="Z55" s="13"/>
      <c r="AA55" s="14" t="str">
        <f>_xlfn.CONCAT("TRUNCATE ",C54,";")</f>
        <v>TRUNCATE TB_MNU;</v>
      </c>
    </row>
    <row r="56" spans="2:27" x14ac:dyDescent="0.4">
      <c r="B56" s="10" t="s">
        <v>3</v>
      </c>
      <c r="C56" s="5" t="s">
        <v>300</v>
      </c>
      <c r="D56" s="5" t="s">
        <v>259</v>
      </c>
      <c r="E56" s="5" t="s">
        <v>261</v>
      </c>
      <c r="F56" s="5" t="s">
        <v>263</v>
      </c>
      <c r="G56" s="5" t="s">
        <v>264</v>
      </c>
      <c r="H56" s="5" t="s">
        <v>265</v>
      </c>
      <c r="I56" s="5" t="s">
        <v>267</v>
      </c>
      <c r="J56" s="5" t="s">
        <v>268</v>
      </c>
      <c r="K56" s="5" t="s">
        <v>269</v>
      </c>
      <c r="L56" s="5" t="s">
        <v>270</v>
      </c>
      <c r="M56" s="5" t="s">
        <v>297</v>
      </c>
      <c r="N56" s="5" t="s">
        <v>298</v>
      </c>
      <c r="R56" s="13"/>
      <c r="S56" s="13"/>
      <c r="T56" s="13"/>
      <c r="U56" s="13"/>
      <c r="V56" s="13"/>
      <c r="W56" s="13"/>
      <c r="X56" s="13"/>
      <c r="Y56" s="13"/>
      <c r="Z56" s="13"/>
      <c r="AA56" t="str">
        <f>_xlfn.CONCAT("INSERT INTO ",C54, "(", _xlfn.TEXTJOIN(",",TRUE,C55:Z55),") VALUES")</f>
        <v>INSERT INTO TB_MNU(MNU_SEQ,URL,MNU_NM,TOP_URL,UPPER_URL,OPEN_YN,AUTH_YN,LEVEL,INFO,ORDER,FST_REG_ID,LT_UPD_ID) VALUES</v>
      </c>
    </row>
    <row r="57" spans="2:27" x14ac:dyDescent="0.4">
      <c r="B57" s="1">
        <v>1</v>
      </c>
      <c r="C57" s="1" t="s">
        <v>302</v>
      </c>
      <c r="D57" s="8" t="s">
        <v>235</v>
      </c>
      <c r="E57" s="1" t="s">
        <v>312</v>
      </c>
      <c r="F57" s="8" t="s">
        <v>320</v>
      </c>
      <c r="G57" s="8" t="s">
        <v>235</v>
      </c>
      <c r="H57" s="1" t="s">
        <v>266</v>
      </c>
      <c r="I57" s="1" t="s">
        <v>266</v>
      </c>
      <c r="J57" s="1">
        <v>1</v>
      </c>
      <c r="K57" s="1" t="s">
        <v>319</v>
      </c>
      <c r="L57" s="1">
        <v>1</v>
      </c>
      <c r="M57" s="1" t="s">
        <v>204</v>
      </c>
      <c r="N57" s="1" t="s">
        <v>204</v>
      </c>
      <c r="AA57" t="str">
        <f t="shared" ref="AA57:AA65" si="8">_xlfn.CONCAT(IF(B57=1,"",","),"(",_xlfn.TEXTJOIN(",",TRUE,C57:Z57),")")</f>
        <v>((SELECT nextval('MNU_SEQ') FROM DUAL),"admin","관리자","admin/adminHome","admin","Y","Y",1,"관리자 관련 대메뉴",1,"SYSTEM","SYSTEM")</v>
      </c>
    </row>
    <row r="58" spans="2:27" x14ac:dyDescent="0.4">
      <c r="B58" s="1">
        <v>2</v>
      </c>
      <c r="C58" s="1" t="s">
        <v>302</v>
      </c>
      <c r="D58" s="8" t="s">
        <v>320</v>
      </c>
      <c r="E58" s="1" t="s">
        <v>321</v>
      </c>
      <c r="F58" s="8" t="s">
        <v>320</v>
      </c>
      <c r="G58" s="8" t="s">
        <v>235</v>
      </c>
      <c r="H58" s="1" t="s">
        <v>266</v>
      </c>
      <c r="I58" s="1" t="s">
        <v>266</v>
      </c>
      <c r="J58" s="1">
        <v>2</v>
      </c>
      <c r="K58" s="1" t="s">
        <v>353</v>
      </c>
      <c r="L58" s="1">
        <v>1</v>
      </c>
      <c r="M58" s="1" t="s">
        <v>204</v>
      </c>
      <c r="N58" s="1" t="s">
        <v>204</v>
      </c>
      <c r="AA58" t="str">
        <f t="shared" si="8"/>
        <v>,((SELECT nextval('MNU_SEQ') FROM DUAL),"admin/adminHome","관리자홈","admin/adminHome","admin","Y","Y",2,"관리자가 사이트 환황을 조회할 수 있는 메뉴입니다.",1,"SYSTEM","SYSTEM")</v>
      </c>
    </row>
    <row r="59" spans="2:27" x14ac:dyDescent="0.4">
      <c r="B59" s="1">
        <v>3</v>
      </c>
      <c r="C59" s="1" t="s">
        <v>302</v>
      </c>
      <c r="D59" s="8" t="s">
        <v>322</v>
      </c>
      <c r="E59" s="1" t="s">
        <v>323</v>
      </c>
      <c r="F59" s="8" t="s">
        <v>320</v>
      </c>
      <c r="G59" s="8" t="s">
        <v>235</v>
      </c>
      <c r="H59" s="1" t="s">
        <v>266</v>
      </c>
      <c r="I59" s="1" t="s">
        <v>266</v>
      </c>
      <c r="J59" s="1">
        <v>2</v>
      </c>
      <c r="K59" s="1" t="s">
        <v>354</v>
      </c>
      <c r="L59" s="1">
        <v>2</v>
      </c>
      <c r="M59" s="1" t="s">
        <v>204</v>
      </c>
      <c r="N59" s="1" t="s">
        <v>204</v>
      </c>
      <c r="AA59" t="str">
        <f t="shared" ref="AA59" si="9">_xlfn.CONCAT(IF(B59=1,"",","),"(",_xlfn.TEXTJOIN(",",TRUE,C59:Z59),")")</f>
        <v>,((SELECT nextval('MNU_SEQ') FROM DUAL),"admin/loginLog","접속기록조회","admin/adminHome","admin","Y","Y",2,"관리자가 사용자의 접속 기록을 조회할 수 있는 메뉴입니다.",2,"SYSTEM","SYSTEM")</v>
      </c>
    </row>
    <row r="60" spans="2:27" x14ac:dyDescent="0.4">
      <c r="B60" s="1">
        <v>4</v>
      </c>
      <c r="C60" s="1" t="s">
        <v>302</v>
      </c>
      <c r="D60" s="8" t="s">
        <v>357</v>
      </c>
      <c r="E60" s="1" t="s">
        <v>358</v>
      </c>
      <c r="F60" s="8" t="s">
        <v>320</v>
      </c>
      <c r="G60" s="8" t="s">
        <v>235</v>
      </c>
      <c r="H60" s="1" t="s">
        <v>266</v>
      </c>
      <c r="I60" s="1" t="s">
        <v>266</v>
      </c>
      <c r="J60" s="1">
        <v>2</v>
      </c>
      <c r="K60" s="1" t="s">
        <v>359</v>
      </c>
      <c r="L60" s="1">
        <v>3</v>
      </c>
      <c r="M60" s="1" t="s">
        <v>204</v>
      </c>
      <c r="N60" s="1" t="s">
        <v>204</v>
      </c>
      <c r="AA60" t="str">
        <f>_xlfn.CONCAT(IF(B60=1,"",","),"(",_xlfn.TEXTJOIN(",",TRUE,C60:Z60),")")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61" spans="2:27" x14ac:dyDescent="0.4">
      <c r="B61" s="1">
        <v>5</v>
      </c>
      <c r="C61" s="1" t="s">
        <v>302</v>
      </c>
      <c r="D61" s="8" t="s">
        <v>306</v>
      </c>
      <c r="E61" s="1" t="s">
        <v>310</v>
      </c>
      <c r="F61" s="8" t="s">
        <v>306</v>
      </c>
      <c r="G61" s="8" t="s">
        <v>306</v>
      </c>
      <c r="H61" s="1" t="s">
        <v>266</v>
      </c>
      <c r="I61" s="1" t="s">
        <v>266</v>
      </c>
      <c r="J61" s="1">
        <v>1</v>
      </c>
      <c r="K61" s="1" t="s">
        <v>315</v>
      </c>
      <c r="L61" s="1">
        <v>2</v>
      </c>
      <c r="M61" s="1" t="s">
        <v>204</v>
      </c>
      <c r="N61" s="1" t="s">
        <v>204</v>
      </c>
      <c r="AA61" t="str">
        <f t="shared" si="8"/>
        <v>,((SELECT nextval('MNU_SEQ') FROM DUAL),"board","게시판","board","board","Y","Y",1,"게시판 관련 대메뉴",2,"SYSTEM","SYSTEM")</v>
      </c>
    </row>
    <row r="62" spans="2:27" x14ac:dyDescent="0.4">
      <c r="B62" s="1">
        <v>6</v>
      </c>
      <c r="C62" s="1" t="s">
        <v>302</v>
      </c>
      <c r="D62" s="8" t="s">
        <v>307</v>
      </c>
      <c r="E62" s="1" t="s">
        <v>311</v>
      </c>
      <c r="F62" s="8" t="s">
        <v>307</v>
      </c>
      <c r="G62" s="8" t="s">
        <v>307</v>
      </c>
      <c r="H62" s="1" t="s">
        <v>266</v>
      </c>
      <c r="I62" s="1" t="s">
        <v>266</v>
      </c>
      <c r="J62" s="1">
        <v>1</v>
      </c>
      <c r="K62" s="1" t="s">
        <v>316</v>
      </c>
      <c r="L62" s="1">
        <v>3</v>
      </c>
      <c r="M62" s="1" t="s">
        <v>204</v>
      </c>
      <c r="N62" s="1" t="s">
        <v>204</v>
      </c>
      <c r="AA62" t="str">
        <f t="shared" si="8"/>
        <v>,((SELECT nextval('MNU_SEQ') FROM DUAL),"market","장터","market","market","Y","Y",1,"장터 관련 대메뉴",3,"SYSTEM","SYSTEM")</v>
      </c>
    </row>
    <row r="63" spans="2:27" x14ac:dyDescent="0.4">
      <c r="B63" s="1">
        <v>7</v>
      </c>
      <c r="C63" s="1" t="s">
        <v>302</v>
      </c>
      <c r="D63" s="8" t="s">
        <v>308</v>
      </c>
      <c r="E63" s="1" t="s">
        <v>314</v>
      </c>
      <c r="F63" s="8" t="s">
        <v>308</v>
      </c>
      <c r="G63" s="8" t="s">
        <v>308</v>
      </c>
      <c r="H63" s="1" t="s">
        <v>266</v>
      </c>
      <c r="I63" s="1" t="s">
        <v>266</v>
      </c>
      <c r="J63" s="1">
        <v>1</v>
      </c>
      <c r="K63" s="1" t="s">
        <v>317</v>
      </c>
      <c r="L63" s="1">
        <v>4</v>
      </c>
      <c r="M63" s="1" t="s">
        <v>204</v>
      </c>
      <c r="N63" s="1" t="s">
        <v>204</v>
      </c>
      <c r="AA63" t="str">
        <f t="shared" si="8"/>
        <v>,((SELECT nextval('MNU_SEQ') FROM DUAL),"active","활동","active","active","Y","Y",1,"활동 관련 대메뉴",4,"SYSTEM","SYSTEM")</v>
      </c>
    </row>
    <row r="64" spans="2:27" x14ac:dyDescent="0.4">
      <c r="B64" s="1">
        <v>8</v>
      </c>
      <c r="C64" s="1" t="s">
        <v>302</v>
      </c>
      <c r="D64" s="8" t="s">
        <v>309</v>
      </c>
      <c r="E64" s="1" t="s">
        <v>313</v>
      </c>
      <c r="F64" s="8" t="s">
        <v>309</v>
      </c>
      <c r="G64" s="8" t="s">
        <v>309</v>
      </c>
      <c r="H64" s="1" t="s">
        <v>266</v>
      </c>
      <c r="I64" s="1" t="s">
        <v>266</v>
      </c>
      <c r="J64" s="1">
        <v>1</v>
      </c>
      <c r="K64" s="1" t="s">
        <v>318</v>
      </c>
      <c r="L64" s="1">
        <v>5</v>
      </c>
      <c r="M64" s="1" t="s">
        <v>204</v>
      </c>
      <c r="N64" s="1" t="s">
        <v>204</v>
      </c>
      <c r="AA64" t="str">
        <f t="shared" si="8"/>
        <v>,((SELECT nextval('MNU_SEQ') FROM DUAL),"sitter","베이비시터","sitter","sitter","Y","Y",1,"베이비시터 관련 대메뉴",5,"SYSTEM","SYSTEM")</v>
      </c>
    </row>
    <row r="65" spans="2:27" x14ac:dyDescent="0.4">
      <c r="B65" s="1">
        <v>9</v>
      </c>
      <c r="C65" s="1" t="s">
        <v>302</v>
      </c>
      <c r="D65" s="8" t="s">
        <v>303</v>
      </c>
      <c r="E65" s="1" t="s">
        <v>304</v>
      </c>
      <c r="F65" s="8" t="s">
        <v>329</v>
      </c>
      <c r="G65" s="8" t="s">
        <v>303</v>
      </c>
      <c r="H65" s="1" t="s">
        <v>266</v>
      </c>
      <c r="I65" s="1" t="s">
        <v>266</v>
      </c>
      <c r="J65" s="1">
        <v>1</v>
      </c>
      <c r="K65" s="1" t="s">
        <v>305</v>
      </c>
      <c r="L65" s="1">
        <v>6</v>
      </c>
      <c r="M65" s="1" t="s">
        <v>204</v>
      </c>
      <c r="N65" s="1" t="s">
        <v>204</v>
      </c>
      <c r="AA65" t="str">
        <f t="shared" si="8"/>
        <v>,((SELECT nextval('MNU_SEQ') FROM DUAL),"info","정보","info/notice","info","Y","Y",1,"정보 관련 대메뉴",6,"SYSTEM","SYSTEM")</v>
      </c>
    </row>
    <row r="66" spans="2:27" x14ac:dyDescent="0.4">
      <c r="B66" s="1">
        <v>10</v>
      </c>
      <c r="C66" s="1" t="s">
        <v>302</v>
      </c>
      <c r="D66" s="8" t="s">
        <v>329</v>
      </c>
      <c r="E66" s="1" t="s">
        <v>230</v>
      </c>
      <c r="F66" s="8" t="s">
        <v>329</v>
      </c>
      <c r="G66" s="8" t="s">
        <v>303</v>
      </c>
      <c r="H66" s="1" t="s">
        <v>266</v>
      </c>
      <c r="I66" s="1" t="s">
        <v>228</v>
      </c>
      <c r="J66" s="1">
        <v>2</v>
      </c>
      <c r="K66" s="1" t="s">
        <v>355</v>
      </c>
      <c r="L66" s="1">
        <v>1</v>
      </c>
      <c r="M66" s="1" t="s">
        <v>204</v>
      </c>
      <c r="N66" s="1" t="s">
        <v>204</v>
      </c>
      <c r="AA66" t="str">
        <f t="shared" ref="AA66:AA68" si="10">_xlfn.CONCAT(IF(B66=1,"",","),"(",_xlfn.TEXTJOIN(",",TRUE,C66:Z66),")")</f>
        <v>,((SELECT nextval('MNU_SEQ') FROM DUAL),"info/notice","공지사항","info/notice","info","Y","N",2,"공지사항 목록을 조회하는 메뉴입니다.",1,"SYSTEM","SYSTEM")</v>
      </c>
    </row>
    <row r="67" spans="2:27" x14ac:dyDescent="0.4">
      <c r="B67" s="1">
        <v>11</v>
      </c>
      <c r="C67" s="1" t="s">
        <v>302</v>
      </c>
      <c r="D67" s="8" t="s">
        <v>324</v>
      </c>
      <c r="E67" s="1" t="s">
        <v>325</v>
      </c>
      <c r="F67" s="8" t="s">
        <v>326</v>
      </c>
      <c r="G67" s="8" t="s">
        <v>324</v>
      </c>
      <c r="H67" s="1" t="s">
        <v>228</v>
      </c>
      <c r="I67" s="1" t="s">
        <v>266</v>
      </c>
      <c r="J67" s="1">
        <v>1</v>
      </c>
      <c r="K67" s="1" t="s">
        <v>328</v>
      </c>
      <c r="L67" s="1">
        <v>7</v>
      </c>
      <c r="M67" s="1" t="s">
        <v>204</v>
      </c>
      <c r="N67" s="1" t="s">
        <v>204</v>
      </c>
      <c r="AA67" t="str">
        <f t="shared" si="10"/>
        <v>,((SELECT nextval('MNU_SEQ') FROM DUAL),"user","사용자","user/signUp","user","N","Y",1,"사용자 관련 대메뉴",7,"SYSTEM","SYSTEM")</v>
      </c>
    </row>
    <row r="68" spans="2:27" x14ac:dyDescent="0.4">
      <c r="B68" s="1">
        <v>12</v>
      </c>
      <c r="C68" s="1" t="s">
        <v>302</v>
      </c>
      <c r="D68" s="8" t="s">
        <v>326</v>
      </c>
      <c r="E68" s="1" t="s">
        <v>327</v>
      </c>
      <c r="F68" s="8" t="s">
        <v>326</v>
      </c>
      <c r="G68" s="8" t="s">
        <v>324</v>
      </c>
      <c r="H68" s="1" t="s">
        <v>228</v>
      </c>
      <c r="I68" s="1" t="s">
        <v>228</v>
      </c>
      <c r="J68" s="1">
        <v>2</v>
      </c>
      <c r="K68" s="1" t="s">
        <v>356</v>
      </c>
      <c r="L68" s="1">
        <v>1</v>
      </c>
      <c r="M68" s="1" t="s">
        <v>204</v>
      </c>
      <c r="N68" s="1" t="s">
        <v>204</v>
      </c>
      <c r="AA68" t="str">
        <f t="shared" si="10"/>
        <v>,((SELECT nextval('MNU_SEQ') FROM DUAL),"user/signUp","회원가입","user/signUp","user","N","N",2,"신규 사용자의 회원가입을 위한  메뉴입니다.",1,"SYSTEM","SYSTEM")</v>
      </c>
    </row>
    <row r="69" spans="2:27" x14ac:dyDescent="0.4">
      <c r="AA69" t="s">
        <v>209</v>
      </c>
    </row>
    <row r="70" spans="2:27" x14ac:dyDescent="0.4">
      <c r="B70" s="10" t="s">
        <v>199</v>
      </c>
      <c r="C70" s="23" t="s">
        <v>330</v>
      </c>
      <c r="D70" s="23"/>
      <c r="E70" s="23"/>
      <c r="F70" s="23"/>
    </row>
    <row r="71" spans="2:27" x14ac:dyDescent="0.4">
      <c r="B71" s="10" t="s">
        <v>1</v>
      </c>
      <c r="C71" s="10" t="s">
        <v>331</v>
      </c>
      <c r="D71" s="10" t="s">
        <v>332</v>
      </c>
      <c r="E71" s="10" t="s">
        <v>394</v>
      </c>
      <c r="F71" s="10" t="s">
        <v>295</v>
      </c>
      <c r="K71" s="13"/>
      <c r="L71" s="13"/>
      <c r="M71" s="13"/>
      <c r="N71" s="13"/>
      <c r="R71" s="13"/>
      <c r="S71" s="13"/>
      <c r="T71" s="13"/>
      <c r="U71" s="13"/>
      <c r="V71" s="13"/>
      <c r="W71" s="13"/>
      <c r="X71" s="13"/>
      <c r="Y71" s="13"/>
      <c r="Z71" s="13"/>
      <c r="AA71" s="14" t="str">
        <f>_xlfn.CONCAT("TRUNCATE ",C70,";")</f>
        <v>TRUNCATE TB_ROLE;</v>
      </c>
    </row>
    <row r="72" spans="2:27" x14ac:dyDescent="0.4">
      <c r="B72" s="10" t="s">
        <v>3</v>
      </c>
      <c r="C72" s="10" t="s">
        <v>333</v>
      </c>
      <c r="D72" s="10" t="s">
        <v>334</v>
      </c>
      <c r="E72" s="10" t="s">
        <v>336</v>
      </c>
      <c r="F72" s="10" t="s">
        <v>297</v>
      </c>
      <c r="K72" s="13"/>
      <c r="L72" s="13"/>
      <c r="M72" s="13"/>
      <c r="N72" s="13"/>
      <c r="R72" s="13"/>
      <c r="S72" s="13"/>
      <c r="T72" s="13"/>
      <c r="U72" s="13"/>
      <c r="V72" s="13"/>
      <c r="W72" s="13"/>
      <c r="X72" s="13"/>
      <c r="Y72" s="13"/>
      <c r="Z72" s="13"/>
      <c r="AA72" t="str">
        <f>_xlfn.CONCAT("INSERT INTO ",C70, "(", _xlfn.TEXTJOIN(",",TRUE,C71:Z71),") VALUES")</f>
        <v>INSERT INTO TB_ROLE(ROLE_SEQ,ROLE_NM,ORDER,FST_REG_ID) VALUES</v>
      </c>
    </row>
    <row r="73" spans="2:27" x14ac:dyDescent="0.4">
      <c r="B73" s="1">
        <v>1</v>
      </c>
      <c r="C73" s="1" t="s">
        <v>342</v>
      </c>
      <c r="D73" s="8" t="s">
        <v>325</v>
      </c>
      <c r="E73" s="1">
        <v>1</v>
      </c>
      <c r="F73" s="1" t="s">
        <v>204</v>
      </c>
      <c r="AA73" t="str">
        <f t="shared" ref="AA73:AA77" si="11">_xlfn.CONCAT(IF(B73=1,"",","),"(",_xlfn.TEXTJOIN(",",TRUE,C73:Z73),")")</f>
        <v>((SELECT nextval('ROLE_SEQ') FROM DUAL),"사용자",1,"SYSTEM")</v>
      </c>
    </row>
    <row r="74" spans="2:27" x14ac:dyDescent="0.4">
      <c r="B74" s="1">
        <v>2</v>
      </c>
      <c r="C74" s="1" t="s">
        <v>342</v>
      </c>
      <c r="D74" s="8" t="s">
        <v>351</v>
      </c>
      <c r="E74" s="1">
        <v>2</v>
      </c>
      <c r="F74" s="1" t="s">
        <v>204</v>
      </c>
      <c r="AA74" t="str">
        <f t="shared" ref="AA74" si="12">_xlfn.CONCAT(IF(B74=1,"",","),"(",_xlfn.TEXTJOIN(",",TRUE,C74:Z74),")")</f>
        <v>,((SELECT nextval('ROLE_SEQ') FROM DUAL),"게스트",2,"SYSTEM")</v>
      </c>
    </row>
    <row r="75" spans="2:27" x14ac:dyDescent="0.4">
      <c r="B75" s="1">
        <v>2</v>
      </c>
      <c r="C75" s="1" t="s">
        <v>342</v>
      </c>
      <c r="D75" s="8" t="s">
        <v>312</v>
      </c>
      <c r="E75" s="1">
        <v>3</v>
      </c>
      <c r="F75" s="1" t="s">
        <v>204</v>
      </c>
      <c r="AA75" t="str">
        <f t="shared" si="11"/>
        <v>,((SELECT nextval('ROLE_SEQ') FROM DUAL),"관리자",3,"SYSTEM")</v>
      </c>
    </row>
    <row r="76" spans="2:27" x14ac:dyDescent="0.4">
      <c r="B76" s="1">
        <v>3</v>
      </c>
      <c r="C76" s="1" t="s">
        <v>342</v>
      </c>
      <c r="D76" s="8" t="s">
        <v>343</v>
      </c>
      <c r="E76" s="1">
        <v>4</v>
      </c>
      <c r="F76" s="1" t="s">
        <v>204</v>
      </c>
      <c r="AA76" t="str">
        <f t="shared" si="11"/>
        <v>,((SELECT nextval('ROLE_SEQ') FROM DUAL),"시터",4,"SYSTEM")</v>
      </c>
    </row>
    <row r="77" spans="2:27" x14ac:dyDescent="0.4">
      <c r="B77" s="1">
        <v>4</v>
      </c>
      <c r="C77" s="1" t="s">
        <v>342</v>
      </c>
      <c r="D77" s="8" t="s">
        <v>344</v>
      </c>
      <c r="E77" s="1">
        <v>5</v>
      </c>
      <c r="F77" s="1" t="s">
        <v>204</v>
      </c>
      <c r="AA77" t="str">
        <f t="shared" si="11"/>
        <v>,((SELECT nextval('ROLE_SEQ') FROM DUAL),"판매기업",5,"SYSTEM")</v>
      </c>
    </row>
    <row r="78" spans="2:27" x14ac:dyDescent="0.4">
      <c r="AA78" t="s">
        <v>209</v>
      </c>
    </row>
    <row r="79" spans="2:27" x14ac:dyDescent="0.4">
      <c r="B79" s="10" t="s">
        <v>199</v>
      </c>
      <c r="C79" s="23" t="s">
        <v>338</v>
      </c>
      <c r="D79" s="23"/>
      <c r="E79" s="23"/>
    </row>
    <row r="80" spans="2:27" x14ac:dyDescent="0.4">
      <c r="B80" s="10" t="s">
        <v>1</v>
      </c>
      <c r="C80" s="10" t="s">
        <v>373</v>
      </c>
      <c r="D80" s="10" t="s">
        <v>331</v>
      </c>
      <c r="E80" s="10" t="s">
        <v>295</v>
      </c>
      <c r="K80" s="13"/>
      <c r="L80" s="13"/>
      <c r="M80" s="13"/>
      <c r="N80" s="13"/>
      <c r="R80" s="13"/>
      <c r="S80" s="13"/>
      <c r="T80" s="13"/>
      <c r="U80" s="13"/>
      <c r="V80" s="13"/>
      <c r="W80" s="13"/>
      <c r="X80" s="13"/>
      <c r="Y80" s="13"/>
      <c r="Z80" s="13"/>
      <c r="AA80" s="14" t="str">
        <f>_xlfn.CONCAT("TRUNCATE ",C79,";")</f>
        <v>TRUNCATE TB_USER_ROLE_MAP;</v>
      </c>
    </row>
    <row r="81" spans="2:27" x14ac:dyDescent="0.4">
      <c r="B81" s="10" t="s">
        <v>3</v>
      </c>
      <c r="C81" s="10" t="s">
        <v>117</v>
      </c>
      <c r="D81" s="10" t="s">
        <v>333</v>
      </c>
      <c r="E81" s="10" t="s">
        <v>297</v>
      </c>
      <c r="K81" s="13"/>
      <c r="L81" s="13"/>
      <c r="M81" s="13"/>
      <c r="N81" s="13"/>
      <c r="R81" s="13"/>
      <c r="S81" s="13"/>
      <c r="T81" s="13"/>
      <c r="U81" s="13"/>
      <c r="V81" s="13"/>
      <c r="W81" s="13"/>
      <c r="X81" s="13"/>
      <c r="Y81" s="13"/>
      <c r="Z81" s="13"/>
      <c r="AA81" t="str">
        <f>_xlfn.CONCAT("INSERT INTO ",C79, "(", _xlfn.TEXTJOIN(",",TRUE,C80:Z80),") VALUES")</f>
        <v>INSERT INTO TB_USER_ROLE_MAP(ID,ROLE_SEQ,FST_REG_ID) VALUES</v>
      </c>
    </row>
    <row r="82" spans="2:27" x14ac:dyDescent="0.4">
      <c r="B82" s="1">
        <v>1</v>
      </c>
      <c r="C82" s="1" t="s">
        <v>235</v>
      </c>
      <c r="D82" s="8">
        <v>3</v>
      </c>
      <c r="E82" s="1" t="s">
        <v>204</v>
      </c>
      <c r="AA82" t="str">
        <f t="shared" ref="AA82" si="13">_xlfn.CONCAT(IF(B82=1,"",","),"(",_xlfn.TEXTJOIN(",",TRUE,C82:Z82),")")</f>
        <v>("admin",3,"SYSTEM")</v>
      </c>
    </row>
    <row r="83" spans="2:27" x14ac:dyDescent="0.4">
      <c r="B83" s="1">
        <v>2</v>
      </c>
      <c r="C83" s="1" t="s">
        <v>324</v>
      </c>
      <c r="D83" s="8">
        <v>1</v>
      </c>
      <c r="E83" s="1" t="s">
        <v>204</v>
      </c>
      <c r="AA83" t="str">
        <f t="shared" ref="AA83" si="14">_xlfn.CONCAT(IF(B83=1,"",","),"(",_xlfn.TEXTJOIN(",",TRUE,C83:Z83),")")</f>
        <v>,("user",1,"SYSTEM")</v>
      </c>
    </row>
    <row r="84" spans="2:27" x14ac:dyDescent="0.4">
      <c r="AA84" t="s">
        <v>209</v>
      </c>
    </row>
    <row r="85" spans="2:27" x14ac:dyDescent="0.4">
      <c r="B85" s="17" t="s">
        <v>199</v>
      </c>
      <c r="C85" s="27" t="s">
        <v>346</v>
      </c>
      <c r="D85" s="28"/>
      <c r="E85" s="28"/>
      <c r="F85" s="28"/>
      <c r="G85" s="28"/>
      <c r="H85" s="28"/>
    </row>
    <row r="86" spans="2:27" x14ac:dyDescent="0.4">
      <c r="B86" s="17" t="s">
        <v>1</v>
      </c>
      <c r="C86" s="17" t="s">
        <v>299</v>
      </c>
      <c r="D86" s="17" t="s">
        <v>331</v>
      </c>
      <c r="E86" s="17" t="s">
        <v>363</v>
      </c>
      <c r="F86" s="17" t="s">
        <v>365</v>
      </c>
      <c r="G86" s="17" t="s">
        <v>295</v>
      </c>
      <c r="H86" s="17" t="s">
        <v>296</v>
      </c>
      <c r="K86" s="13"/>
      <c r="L86" s="13"/>
      <c r="M86" s="13"/>
      <c r="N86" s="13"/>
      <c r="R86" s="13"/>
      <c r="S86" s="13"/>
      <c r="T86" s="13"/>
      <c r="U86" s="13"/>
      <c r="V86" s="13"/>
      <c r="W86" s="13"/>
      <c r="X86" s="13"/>
      <c r="Y86" s="13"/>
      <c r="Z86" s="13"/>
      <c r="AA86" s="14" t="str">
        <f>_xlfn.CONCAT("TRUNCATE ",C85,";")</f>
        <v>TRUNCATE TB_AUTH;</v>
      </c>
    </row>
    <row r="87" spans="2:27" x14ac:dyDescent="0.4">
      <c r="B87" s="17" t="s">
        <v>3</v>
      </c>
      <c r="C87" s="17" t="s">
        <v>300</v>
      </c>
      <c r="D87" s="17" t="s">
        <v>333</v>
      </c>
      <c r="E87" s="17" t="s">
        <v>364</v>
      </c>
      <c r="F87" s="17" t="s">
        <v>366</v>
      </c>
      <c r="G87" s="17" t="s">
        <v>297</v>
      </c>
      <c r="H87" s="17" t="s">
        <v>298</v>
      </c>
      <c r="K87" s="13"/>
      <c r="L87" s="13"/>
      <c r="M87" s="13"/>
      <c r="N87" s="13"/>
      <c r="R87" s="13"/>
      <c r="S87" s="13"/>
      <c r="T87" s="13"/>
      <c r="U87" s="13"/>
      <c r="V87" s="13"/>
      <c r="W87" s="13"/>
      <c r="X87" s="13"/>
      <c r="Y87" s="13"/>
      <c r="Z87" s="13"/>
      <c r="AA87" t="str">
        <f>_xlfn.CONCAT("INSERT INTO ",C85, "(", _xlfn.TEXTJOIN(",",TRUE,C86:Z86),")")</f>
        <v>INSERT INTO TB_AUTH(MNU_SEQ,ROLE_SEQ,AUTH_GRADE,AUTH_NM,FST_REG_ID,LT_UPD_ID)</v>
      </c>
    </row>
    <row r="88" spans="2:27" x14ac:dyDescent="0.4">
      <c r="B88" s="1">
        <v>1</v>
      </c>
      <c r="C88" s="1" t="s">
        <v>299</v>
      </c>
      <c r="D88" s="8">
        <v>3</v>
      </c>
      <c r="E88" s="1">
        <v>2</v>
      </c>
      <c r="F88" s="1" t="s">
        <v>350</v>
      </c>
      <c r="G88" s="1" t="s">
        <v>204</v>
      </c>
      <c r="H88" s="1" t="s">
        <v>204</v>
      </c>
      <c r="AA88" t="str">
        <f>_xlfn.CONCAT(IF(B88&lt;&gt;1,"UNION ALL ",""),"SELECT ",_xlfn.TEXTJOIN(",",TRUE,C88:Z88)," FROM ", $C$90)</f>
        <v>SELECT MNU_SEQ,3,2,"읽기/쓰기","SYSTEM","SYSTEM" FROM TB_MNU</v>
      </c>
    </row>
    <row r="89" spans="2:27" x14ac:dyDescent="0.4">
      <c r="B89" s="1">
        <v>2</v>
      </c>
      <c r="C89" s="1" t="s">
        <v>299</v>
      </c>
      <c r="D89" s="8">
        <v>1</v>
      </c>
      <c r="E89" s="1">
        <v>1</v>
      </c>
      <c r="F89" s="1" t="s">
        <v>349</v>
      </c>
      <c r="G89" s="1" t="s">
        <v>204</v>
      </c>
      <c r="H89" s="1" t="s">
        <v>204</v>
      </c>
      <c r="AA89" t="str">
        <f>_xlfn.CONCAT(IF(B89&lt;&gt;1,"UNION ALL ",""),"SELECT ",_xlfn.TEXTJOIN(",",TRUE,C89:Z89)," FROM ", $C$90)</f>
        <v>UNION ALL SELECT MNU_SEQ,1,1,"읽기","SYSTEM","SYSTEM" FROM TB_MNU</v>
      </c>
    </row>
    <row r="90" spans="2:27" x14ac:dyDescent="0.4">
      <c r="B90" s="17" t="s">
        <v>352</v>
      </c>
      <c r="C90" s="23" t="s">
        <v>256</v>
      </c>
      <c r="D90" s="23"/>
      <c r="E90" s="23"/>
      <c r="F90" s="23"/>
      <c r="G90" s="23"/>
      <c r="H90" s="23"/>
      <c r="AA90" t="str">
        <f>_xlfn.CONCAT(";")</f>
        <v>;</v>
      </c>
    </row>
  </sheetData>
  <mergeCells count="10">
    <mergeCell ref="C70:F70"/>
    <mergeCell ref="C79:E79"/>
    <mergeCell ref="C19:F19"/>
    <mergeCell ref="C85:H85"/>
    <mergeCell ref="C90:H90"/>
    <mergeCell ref="C2:D2"/>
    <mergeCell ref="C48:F48"/>
    <mergeCell ref="C12:I12"/>
    <mergeCell ref="C26:I26"/>
    <mergeCell ref="C54:N54"/>
  </mergeCells>
  <phoneticPr fontId="1" type="noConversion"/>
  <conditionalFormatting sqref="B57:N68">
    <cfRule type="expression" dxfId="0" priority="5">
      <formula>$J57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271</v>
      </c>
      <c r="D10" s="1" t="s">
        <v>272</v>
      </c>
      <c r="E10" s="1" t="s">
        <v>273</v>
      </c>
      <c r="F10" s="4" t="s">
        <v>274</v>
      </c>
      <c r="G10" s="1"/>
    </row>
    <row r="11" spans="2:7" x14ac:dyDescent="0.4">
      <c r="B11" s="1" t="s">
        <v>26</v>
      </c>
      <c r="C11" s="1" t="s">
        <v>367</v>
      </c>
      <c r="D11" s="1" t="s">
        <v>368</v>
      </c>
      <c r="E11" s="1" t="s">
        <v>369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2023-04-17T10:37:47Z</dcterms:modified>
</cp:coreProperties>
</file>