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424B8C88-AC9A-47F4-8551-E8BB1D9474F6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0" i="2" l="1"/>
  <c r="AA95" i="2"/>
  <c r="AA94" i="2"/>
  <c r="AA91" i="2"/>
  <c r="AA92" i="2"/>
  <c r="AA90" i="2"/>
  <c r="AA88" i="2"/>
  <c r="AA87" i="2"/>
  <c r="AA85" i="2"/>
  <c r="AA84" i="2"/>
  <c r="AA86" i="2"/>
  <c r="AA82" i="2"/>
  <c r="AA133" i="2"/>
  <c r="AA122" i="2"/>
  <c r="AA121" i="2"/>
  <c r="AA120" i="2"/>
  <c r="AA119" i="2"/>
  <c r="AA118" i="2"/>
  <c r="AA117" i="2"/>
  <c r="AA116" i="2"/>
  <c r="AA115" i="2"/>
  <c r="AA130" i="2"/>
  <c r="AA129" i="2"/>
  <c r="AA128" i="2"/>
  <c r="AA127" i="2"/>
  <c r="AA126" i="2"/>
  <c r="AA125" i="2"/>
  <c r="AA124" i="2"/>
  <c r="AA123" i="2"/>
  <c r="AA134" i="2"/>
  <c r="AA132" i="2"/>
  <c r="AA131" i="2"/>
  <c r="AA70" i="2"/>
  <c r="AA67" i="2"/>
  <c r="AA66" i="2"/>
  <c r="AA65" i="2"/>
  <c r="AA59" i="2"/>
  <c r="AA58" i="2"/>
  <c r="AA57" i="2"/>
  <c r="AA56" i="2"/>
  <c r="AA55" i="2"/>
  <c r="AA54" i="2"/>
  <c r="AA53" i="2"/>
  <c r="AA52" i="2"/>
  <c r="AA63" i="2"/>
  <c r="AA62" i="2"/>
  <c r="AA61" i="2"/>
  <c r="AA60" i="2"/>
  <c r="AA64" i="2"/>
  <c r="AA68" i="2"/>
  <c r="AA69" i="2"/>
  <c r="AA81" i="2"/>
  <c r="K238" i="4"/>
  <c r="J238" i="4"/>
  <c r="AA45" i="2"/>
  <c r="AA43" i="2"/>
  <c r="AA44" i="2"/>
  <c r="AA39" i="2"/>
  <c r="AA40" i="2"/>
  <c r="AA41" i="2"/>
  <c r="AA42" i="2"/>
  <c r="AA140" i="2"/>
  <c r="AA139" i="2"/>
  <c r="AA141" i="2"/>
  <c r="AA114" i="2"/>
  <c r="AA137" i="2"/>
  <c r="AA112" i="2"/>
  <c r="AA103" i="2"/>
  <c r="AA49" i="2"/>
  <c r="AA27" i="2"/>
  <c r="AA20" i="2"/>
  <c r="AA13" i="2"/>
  <c r="AA3" i="2"/>
  <c r="AA74" i="2"/>
  <c r="AA100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38" i="2"/>
  <c r="AA106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13" i="2"/>
  <c r="AA104" i="2"/>
  <c r="AA75" i="2"/>
  <c r="AA50" i="2"/>
  <c r="AA28" i="2"/>
  <c r="AA21" i="2"/>
  <c r="AA14" i="2"/>
  <c r="AA4" i="2"/>
  <c r="AA9" i="2"/>
  <c r="AA109" i="2"/>
  <c r="AA108" i="2"/>
  <c r="AA107" i="2"/>
  <c r="AA105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97" i="2"/>
  <c r="AA99" i="2"/>
  <c r="AA98" i="2"/>
  <c r="AA77" i="2"/>
  <c r="AA78" i="2"/>
  <c r="AA96" i="2"/>
  <c r="AA76" i="2"/>
  <c r="AA83" i="2"/>
  <c r="AA89" i="2"/>
  <c r="AA93" i="2"/>
  <c r="AA8" i="2"/>
  <c r="K184" i="4"/>
  <c r="J184" i="4"/>
  <c r="AA7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1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<sst xmlns="http://schemas.openxmlformats.org/spreadsheetml/2006/main" count="1822" uniqueCount="494">
  <si>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</si>
  <si>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</si>
  <si>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</si>
  <si>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</si>
  <si>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</si>
  <si>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</si>
  <si>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</si>
  <si>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</si>
  <si>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</si>
  <si>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</si>
  <si>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</si>
  <si>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</si>
  <si>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</si>
  <si>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</si>
  <si>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</si>
  <si>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</si>
  <si>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</si>
  <si>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</si>
  <si>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</si>
  <si>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</si>
  <si>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</si>
  <si>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</si>
  <si>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</si>
  <si>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</si>
  <si>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</si>
  <si>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</si>
  <si>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</si>
  <si>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</si>
  <si>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</si>
  <si>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</si>
  <si>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</si>
  <si>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</si>
  <si>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</si>
  <si>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</si>
  <si>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</si>
  <si>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</si>
  <si>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</si>
  <si>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</si>
  <si>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</si>
  <si>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</si>
  <si>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</si>
  <si>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</si>
  <si>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</si>
  <si>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</si>
  <si>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</si>
  <si>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</si>
  <si>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</si>
  <si>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</si>
  <si>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</si>
  <si>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</si>
  <si>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</si>
  <si>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</si>
  <si>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</si>
  <si>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</si>
  <si>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</si>
  <si>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</si>
  <si>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</si>
  <si>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</si>
  <si>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</si>
  <si>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</si>
  <si>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</si>
  <si>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</si>
  <si>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</si>
  <si>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</si>
  <si>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</si>
  <si>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</si>
  <si>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</si>
  <si>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</si>
  <si>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</si>
  <si>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</si>
  <si>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</si>
  <si>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</si>
  <si>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</si>
  <si>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</si>
  <si>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</si>
  <si>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</si>
  <si>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</si>
  <si>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</si>
  <si>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</si>
  <si>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</si>
  <si>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</si>
  <si>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</si>
  <si>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</si>
  <si>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</si>
  <si>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</si>
  <si>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</si>
  <si>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</si>
  <si>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</si>
  <si>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</si>
  <si>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</si>
  <si>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</si>
  <si>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</si>
  <si>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</si>
  <si>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</si>
  <si>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</si>
  <si>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</si>
  <si>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</si>
  <si>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</si>
  <si>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</si>
  <si>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</si>
  <si>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</si>
  <si>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</si>
  <si>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</si>
  <si>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</si>
  <si>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</si>
  <si>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</si>
  <si>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</si>
  <si>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</si>
  <si>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</si>
  <si>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</si>
  <si>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</si>
  <si>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</si>
  <si>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</si>
  <si>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</si>
  <si>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</si>
  <si>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</si>
  <si>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</si>
  <si>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</si>
  <si>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</si>
  <si>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</si>
  <si>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</si>
  <si>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</si>
  <si>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</si>
  <si>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</si>
  <si>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</si>
  <si>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</si>
  <si>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</si>
  <si>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</si>
  <si>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</si>
  <si>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</si>
  <si>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</si>
  <si>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</si>
  <si>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</si>
  <si>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</si>
  <si>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</si>
  <si>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</si>
  <si>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</si>
  <si>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</si>
  <si>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</si>
  <si>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</si>
  <si>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</si>
  <si>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</si>
  <si>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</si>
  <si>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</si>
  <si>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</si>
  <si>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</si>
  <si>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</si>
  <si>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</si>
  <si>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</si>
  <si>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</si>
  <si>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</si>
  <si>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</si>
  <si>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</si>
  <si>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</si>
  <si>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</si>
  <si>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</si>
  <si>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</si>
  <si>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</si>
  <si>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</si>
  <si>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</si>
  <si>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</si>
  <si>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</si>
  <si>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</si>
  <si>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</si>
  <si>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</si>
  <si>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</si>
  <si>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</si>
  <si>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</si>
  <si>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</si>
  <si>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</si>
  <si>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</si>
  <si>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</si>
  <si>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</si>
  <si>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</si>
  <si>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</si>
  <si>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</si>
  <si>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</si>
  <si>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</si>
  <si>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</si>
  <si>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</si>
  <si>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</si>
  <si>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</si>
  <si>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</si>
  <si>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</si>
  <si>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</si>
  <si>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</si>
  <si>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</si>
  <si>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</si>
  <si>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</si>
  <si>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</si>
  <si>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</si>
  <si>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</si>
  <si>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</si>
  <si>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</si>
  <si>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</si>
  <si>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</si>
  <si>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</si>
  <si>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</si>
  <si>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</si>
  <si>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</si>
  <si>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</si>
  <si>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</si>
  <si>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</si>
  <si>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</si>
  <si>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</si>
  <si>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</si>
  <si>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</si>
  <si>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</si>
  <si>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</si>
  <si>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</si>
  <si>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</si>
  <si>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</si>
  <si>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</si>
  <si>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</si>
  <si>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</si>
  <si>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</si>
  <si>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</si>
  <si>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</si>
  <si>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</si>
  <si>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</si>
  <si>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</si>
  <si>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</si>
  <si>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</si>
  <si>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</si>
  <si>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</si>
  <si>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</si>
  <si>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</si>
  <si>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</si>
  <si>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</si>
  <si>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</si>
  <si>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</si>
  <si>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</si>
  <si>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</si>
  <si>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</si>
  <si>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</si>
  <si>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</si>
  <si>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</si>
  <si>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</si>
  <si>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</si>
  <si>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</si>
  <si>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</si>
  <si>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</si>
  <si>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</si>
  <si>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</si>
  <si>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</si>
  <si>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</si>
  <si>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</si>
  <si>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</si>
  <si>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</si>
  <si>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</si>
  <si>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</si>
  <si>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</si>
  <si>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</si>
  <si>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</si>
  <si>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</si>
  <si>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</si>
  <si>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</si>
  <si>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</si>
  <si>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</si>
  <si>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</si>
  <si>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</si>
  <si>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</si>
  <si>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</si>
  <si>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</si>
  <si>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</si>
  <si>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</si>
  <si>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</si>
  <si>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</si>
  <si>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</si>
  <si>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</si>
  <si>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</si>
  <si>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</si>
  <si>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</si>
  <si>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</si>
  <si>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</si>
  <si>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</si>
  <si>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</si>
  <si>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</si>
  <si>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</si>
  <si>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</si>
  <si>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</si>
  <si>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</si>
  <si>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</si>
  <si>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</si>
  <si>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</si>
  <si>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</si>
  <si>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</si>
  <si>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</si>
  <si>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</si>
  <si>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</si>
  <si>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</si>
  <si>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</si>
  <si>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</si>
  <si>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</si>
  <si>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</si>
  <si>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</si>
  <si>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</si>
  <si>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</si>
  <si>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</si>
  <si>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</si>
  <si>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</si>
  <si>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</si>
  <si>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</si>
  <si>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</si>
  <si>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</si>
  <si>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</si>
  <si>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</si>
  <si>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</si>
  <si>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</si>
  <si>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</si>
  <si>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</si>
  <si>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</si>
  <si>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</si>
  <si>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</si>
  <si>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</si>
  <si>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</si>
  <si>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</si>
  <si>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</si>
  <si>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</si>
  <si>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</si>
  <si>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</si>
  <si>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</si>
  <si>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</si>
  <si>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</si>
  <si>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</si>
  <si>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</si>
  <si>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</si>
  <si>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</si>
  <si>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</si>
  <si>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</si>
  <si>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</si>
  <si>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</si>
  <si>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</si>
  <si>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</si>
  <si>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</si>
  <si>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</si>
  <si>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</si>
  <si>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</si>
  <si>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</si>
  <si>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</si>
  <si>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</si>
  <si>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</si>
  <si>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</si>
  <si>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</si>
  <si>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</si>
  <si>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</si>
  <si>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</si>
  <si>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</si>
  <si>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</si>
  <si>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</si>
  <si>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</si>
  <si>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</si>
  <si>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</si>
  <si>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</si>
  <si>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</si>
  <si>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</si>
  <si>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</si>
  <si>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</si>
  <si>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</si>
  <si>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</si>
  <si>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</si>
  <si>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</si>
  <si>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</si>
  <si>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</si>
  <si>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</si>
  <si>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</si>
  <si>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</si>
  <si>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</si>
  <si>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</si>
  <si>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</si>
  <si>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</si>
  <si>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</si>
  <si>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</si>
  <si>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</si>
  <si>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</si>
  <si>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</si>
  <si>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</si>
  <si>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</si>
  <si>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</si>
  <si>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</si>
  <si>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</si>
  <si>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</si>
  <si>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</si>
  <si>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</si>
  <si>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</si>
  <si>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</si>
  <si>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</si>
  <si>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</si>
  <si>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</si>
  <si>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</si>
  <si>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</si>
  <si>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</si>
  <si>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</si>
  <si>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</si>
  <si>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</si>
  <si>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</si>
  <si>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</si>
  <si>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</si>
  <si>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</si>
  <si>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</si>
  <si>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</si>
  <si>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</si>
  <si>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</si>
  <si>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</si>
  <si>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</si>
  <si>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</si>
  <si>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</si>
  <si>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</si>
  <si>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</si>
  <si>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</si>
  <si>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</si>
  <si>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</si>
  <si>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</si>
  <si>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</si>
  <si>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</si>
  <si>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</si>
  <si>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</si>
  <si>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</si>
  <si>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</si>
  <si>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</si>
  <si>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</si>
  <si>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</si>
  <si>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</si>
  <si>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</si>
  <si>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</si>
  <si>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</si>
  <si>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</si>
  <si>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</si>
  <si>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</si>
  <si>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</si>
  <si>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</si>
  <si>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</si>
  <si>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</si>
  <si>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</si>
  <si>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</si>
  <si>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</si>
  <si>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</si>
  <si>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</si>
  <si>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</si>
  <si>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</si>
  <si>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</si>
  <si>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</si>
  <si>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</si>
  <si>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</si>
  <si>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</si>
  <si>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</si>
  <si>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</si>
  <si>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</si>
  <si>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</si>
  <si>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</si>
  <si>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</si>
  <si>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</si>
  <si>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</si>
  <si>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</si>
  <si>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</si>
  <si>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</si>
  <si>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</si>
  <si>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</si>
  <si>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</si>
  <si>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</si>
  <si>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</si>
  <si>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</si>
  <si>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</si>
  <si>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"board/QnA"</t>
    <phoneticPr fontId="1" type="noConversion"/>
  </si>
  <si>
    <t>"board/free"</t>
    <phoneticPr fontId="1" type="noConversion"/>
  </si>
  <si>
    <t>"board/village"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</si>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</sst>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211" zoomScale="85" zoomScaleNormal="85" workbookViewId="0">
      <selection activeCell="C224" sqref="C224:D224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22" t="s">
        <v>28</v>
      </c>
      <c r="C2" s="23"/>
      <c r="D2" s="23"/>
      <c r="E2" s="23"/>
      <c r="F2" s="23"/>
      <c r="G2" s="23"/>
      <c r="H2" s="23"/>
      <c r="I2" s="24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402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404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405</v>
      </c>
      <c r="D8" s="1" t="s">
        <v>279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372</v>
      </c>
      <c r="D9" s="1" t="s">
        <v>280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373</v>
      </c>
      <c r="D10" s="1" t="s">
        <v>281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374</v>
      </c>
      <c r="D11" s="1" t="s">
        <v>282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375</v>
      </c>
      <c r="D12" s="1" t="s">
        <v>283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376</v>
      </c>
      <c r="D13" s="1" t="s">
        <v>284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377</v>
      </c>
      <c r="D14" s="1" t="s">
        <v>285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406</v>
      </c>
      <c r="D15" s="1" t="s">
        <v>286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378</v>
      </c>
      <c r="D16" s="1" t="s">
        <v>287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379</v>
      </c>
      <c r="D17" s="1" t="s">
        <v>288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380</v>
      </c>
      <c r="D18" s="1" t="s">
        <v>289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381</v>
      </c>
      <c r="D19" s="1" t="s">
        <v>290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382</v>
      </c>
      <c r="D20" s="1" t="s">
        <v>291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292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383</v>
      </c>
      <c r="D22" s="1" t="s">
        <v>278</v>
      </c>
      <c r="E22" s="4" t="s">
        <v>273</v>
      </c>
      <c r="F22" s="4"/>
      <c r="G22" s="1" t="s">
        <v>44</v>
      </c>
      <c r="H22" s="1" t="s">
        <v>91</v>
      </c>
      <c r="I22" s="1" t="s">
        <v>278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383</v>
      </c>
      <c r="D41" s="1" t="s">
        <v>293</v>
      </c>
      <c r="E41" s="4" t="s">
        <v>273</v>
      </c>
      <c r="F41" s="4"/>
      <c r="G41" s="1" t="s">
        <v>44</v>
      </c>
      <c r="H41" s="1" t="s">
        <v>91</v>
      </c>
      <c r="I41" s="1" t="s">
        <v>293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384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385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402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386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5" t="s">
        <v>242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402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386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399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400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393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394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398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6" t="s">
        <v>45</v>
      </c>
      <c r="D110" s="26"/>
      <c r="E110" s="26"/>
      <c r="F110" s="26" t="s">
        <v>46</v>
      </c>
      <c r="G110" s="26"/>
      <c r="H110" s="26"/>
      <c r="I110" s="26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1" t="str">
        <f>_xlfn.CONCAT("PK_",C97)</f>
        <v>PK_TB_BOARD_FREE</v>
      </c>
      <c r="D111" s="21"/>
      <c r="E111" s="21"/>
      <c r="F111" s="21" t="str">
        <f>C100</f>
        <v>BOARD_SEQ</v>
      </c>
      <c r="G111" s="21"/>
      <c r="H111" s="21"/>
      <c r="I111" s="21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22" t="s">
        <v>28</v>
      </c>
      <c r="C113" s="23"/>
      <c r="D113" s="23"/>
      <c r="E113" s="23"/>
      <c r="F113" s="23"/>
      <c r="G113" s="23"/>
      <c r="H113" s="23"/>
      <c r="I113" s="24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5" t="s">
        <v>134</v>
      </c>
      <c r="D115" s="25"/>
      <c r="E115" s="25"/>
      <c r="F115" s="25"/>
      <c r="G115" s="25"/>
      <c r="H115" s="25"/>
      <c r="I115" s="25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393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394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395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396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397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398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6" t="s">
        <v>45</v>
      </c>
      <c r="D129" s="26"/>
      <c r="E129" s="26"/>
      <c r="F129" s="26" t="s">
        <v>46</v>
      </c>
      <c r="G129" s="26"/>
      <c r="H129" s="26"/>
      <c r="I129" s="26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1" t="str">
        <f>_xlfn.CONCAT("PK_",C114)</f>
        <v>PK_TB_BOARD_NOTICE</v>
      </c>
      <c r="D130" s="21"/>
      <c r="E130" s="21"/>
      <c r="F130" s="21" t="str">
        <f>C117</f>
        <v>BOARD_SEQ</v>
      </c>
      <c r="G130" s="21"/>
      <c r="H130" s="21"/>
      <c r="I130" s="21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22" t="s">
        <v>28</v>
      </c>
      <c r="C132" s="23"/>
      <c r="D132" s="23"/>
      <c r="E132" s="23"/>
      <c r="F132" s="23"/>
      <c r="G132" s="23"/>
      <c r="H132" s="23"/>
      <c r="I132" s="24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5" t="s">
        <v>149</v>
      </c>
      <c r="D134" s="25"/>
      <c r="E134" s="25"/>
      <c r="F134" s="25"/>
      <c r="G134" s="25"/>
      <c r="H134" s="25"/>
      <c r="I134" s="25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6" t="s">
        <v>45</v>
      </c>
      <c r="D149" s="26"/>
      <c r="E149" s="26"/>
      <c r="F149" s="26" t="s">
        <v>46</v>
      </c>
      <c r="G149" s="26"/>
      <c r="H149" s="26"/>
      <c r="I149" s="26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1" t="str">
        <f>_xlfn.CONCAT("PK_",C133)</f>
        <v>PK_TB_ATCFILE</v>
      </c>
      <c r="D150" s="21"/>
      <c r="E150" s="21"/>
      <c r="F150" s="21" t="str">
        <f>C136</f>
        <v>BOARD_SEQ</v>
      </c>
      <c r="G150" s="21"/>
      <c r="H150" s="21"/>
      <c r="I150" s="21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1" t="str">
        <f>_xlfn.CONCAT("PK_",C133)</f>
        <v>PK_TB_ATCFILE</v>
      </c>
      <c r="D151" s="21"/>
      <c r="E151" s="21"/>
      <c r="F151" s="21" t="str">
        <f>C137</f>
        <v>ATCFILE_NUM</v>
      </c>
      <c r="G151" s="21"/>
      <c r="H151" s="21"/>
      <c r="I151" s="21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22" t="s">
        <v>28</v>
      </c>
      <c r="C153" s="23"/>
      <c r="D153" s="23"/>
      <c r="E153" s="23"/>
      <c r="F153" s="23"/>
      <c r="G153" s="23"/>
      <c r="H153" s="23"/>
      <c r="I153" s="24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5" t="s">
        <v>171</v>
      </c>
      <c r="D155" s="25"/>
      <c r="E155" s="25"/>
      <c r="F155" s="25"/>
      <c r="G155" s="25"/>
      <c r="H155" s="25"/>
      <c r="I155" s="25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6" t="s">
        <v>45</v>
      </c>
      <c r="D160" s="26"/>
      <c r="E160" s="26"/>
      <c r="F160" s="26" t="s">
        <v>46</v>
      </c>
      <c r="G160" s="26"/>
      <c r="H160" s="26"/>
      <c r="I160" s="26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1" t="str">
        <f>_xlfn.CONCAT("PK_",C154)</f>
        <v>PK_TB_SEQUENCE</v>
      </c>
      <c r="D161" s="21"/>
      <c r="E161" s="21"/>
      <c r="F161" s="21" t="str">
        <f>C157</f>
        <v>SEQ_NM</v>
      </c>
      <c r="G161" s="21"/>
      <c r="H161" s="21"/>
      <c r="I161" s="21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22" t="s">
        <v>28</v>
      </c>
      <c r="C163" s="23"/>
      <c r="D163" s="23"/>
      <c r="E163" s="23"/>
      <c r="F163" s="23"/>
      <c r="G163" s="23"/>
      <c r="H163" s="23"/>
      <c r="I163" s="24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5" t="s">
        <v>178</v>
      </c>
      <c r="D165" s="25"/>
      <c r="E165" s="25"/>
      <c r="F165" s="25"/>
      <c r="G165" s="25"/>
      <c r="H165" s="25"/>
      <c r="I165" s="25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276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383</v>
      </c>
      <c r="D171" s="1" t="s">
        <v>277</v>
      </c>
      <c r="E171" s="4" t="s">
        <v>273</v>
      </c>
      <c r="F171" s="4"/>
      <c r="G171" s="1" t="s">
        <v>43</v>
      </c>
      <c r="H171" s="1" t="s">
        <v>91</v>
      </c>
      <c r="I171" s="1" t="s">
        <v>277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6" t="s">
        <v>45</v>
      </c>
      <c r="D177" s="26"/>
      <c r="E177" s="26"/>
      <c r="F177" s="26" t="s">
        <v>46</v>
      </c>
      <c r="G177" s="26"/>
      <c r="H177" s="26"/>
      <c r="I177" s="26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1" t="str">
        <f>_xlfn.CONCAT("PK_",C164)</f>
        <v>PK_TB_POLI</v>
      </c>
      <c r="D178" s="21"/>
      <c r="E178" s="21"/>
      <c r="F178" s="21" t="str">
        <f>C167</f>
        <v>POLI_SEQ</v>
      </c>
      <c r="G178" s="21"/>
      <c r="H178" s="21"/>
      <c r="I178" s="21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22" t="s">
        <v>28</v>
      </c>
      <c r="C180" s="23"/>
      <c r="D180" s="23"/>
      <c r="E180" s="23"/>
      <c r="F180" s="23"/>
      <c r="G180" s="23"/>
      <c r="H180" s="23"/>
      <c r="I180" s="24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5" t="s">
        <v>258</v>
      </c>
      <c r="D182" s="25"/>
      <c r="E182" s="25"/>
      <c r="F182" s="25"/>
      <c r="G182" s="25"/>
      <c r="H182" s="25"/>
      <c r="I182" s="25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298</v>
      </c>
      <c r="D184" s="1" t="s">
        <v>299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299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387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388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389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390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391</v>
      </c>
      <c r="D190" s="1" t="s">
        <v>462</v>
      </c>
      <c r="E190" s="4" t="s">
        <v>23</v>
      </c>
      <c r="F190" s="4"/>
      <c r="G190" s="1" t="s">
        <v>43</v>
      </c>
      <c r="H190" s="1" t="s">
        <v>266</v>
      </c>
      <c r="I190" s="1" t="s">
        <v>462</v>
      </c>
      <c r="J190" t="str">
        <f t="shared" ref="J190:J192" si="24">_xlfn.CONCAT(IF(B190=1,"",", "),C190," ",E190," ",G190,IF(H190="",""," DEFAULT "),H190, " COMMENT '",I190,"'")</f>
        <v>, AUTH_YN CHAR(1) NULL DEFAULT "Y" COMMENT '권한검사여부'</v>
      </c>
      <c r="K190" t="str">
        <f t="shared" ref="K190:K192" si="25">_xlfn.CONCAT(IF(B190=1,"",", "),C190," ",E190," ",G190,IF(H190="",""," DEFAULT "),H190, " COMMENT '",I190,"'")</f>
        <v>, AUTH_YN CHAR(1) NULL DEFAULT "Y" COMMENT '권한검사여부'</v>
      </c>
    </row>
    <row r="191" spans="2:11" x14ac:dyDescent="0.4">
      <c r="B191" s="4">
        <v>8</v>
      </c>
      <c r="C191" s="1" t="s">
        <v>407</v>
      </c>
      <c r="D191" s="1" t="s">
        <v>267</v>
      </c>
      <c r="E191" s="4" t="s">
        <v>275</v>
      </c>
      <c r="F191" s="4"/>
      <c r="G191" s="1" t="s">
        <v>43</v>
      </c>
      <c r="H191" s="1" t="s">
        <v>91</v>
      </c>
      <c r="I191" s="1" t="s">
        <v>267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392</v>
      </c>
      <c r="D192" s="1" t="s">
        <v>268</v>
      </c>
      <c r="E192" s="4" t="s">
        <v>52</v>
      </c>
      <c r="F192" s="4"/>
      <c r="G192" s="1" t="s">
        <v>43</v>
      </c>
      <c r="H192" s="1" t="s">
        <v>91</v>
      </c>
      <c r="I192" s="1" t="s">
        <v>268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409</v>
      </c>
      <c r="D193" s="1" t="s">
        <v>269</v>
      </c>
      <c r="E193" s="4" t="s">
        <v>163</v>
      </c>
      <c r="F193" s="4"/>
      <c r="G193" s="1" t="s">
        <v>43</v>
      </c>
      <c r="H193" s="1" t="s">
        <v>91</v>
      </c>
      <c r="I193" s="1" t="s">
        <v>269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383</v>
      </c>
      <c r="D194" s="1" t="s">
        <v>274</v>
      </c>
      <c r="E194" s="4" t="s">
        <v>273</v>
      </c>
      <c r="F194" s="4"/>
      <c r="G194" s="1" t="s">
        <v>43</v>
      </c>
      <c r="H194" s="1" t="s">
        <v>91</v>
      </c>
      <c r="I194" s="1" t="s">
        <v>274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6" t="s">
        <v>45</v>
      </c>
      <c r="D200" s="26"/>
      <c r="E200" s="26"/>
      <c r="F200" s="26" t="s">
        <v>46</v>
      </c>
      <c r="G200" s="26"/>
      <c r="H200" s="26"/>
      <c r="I200" s="26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1" t="str">
        <f>_xlfn.CONCAT("PK_",C181)</f>
        <v>PK_TB_MNU</v>
      </c>
      <c r="D201" s="21"/>
      <c r="E201" s="21"/>
      <c r="F201" s="21" t="str">
        <f>C184</f>
        <v>MNU_SEQ</v>
      </c>
      <c r="G201" s="21"/>
      <c r="H201" s="21"/>
      <c r="I201" s="21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22" t="s">
        <v>28</v>
      </c>
      <c r="C203" s="23"/>
      <c r="D203" s="23"/>
      <c r="E203" s="23"/>
      <c r="F203" s="23"/>
      <c r="G203" s="23"/>
      <c r="H203" s="23"/>
      <c r="I203" s="24"/>
    </row>
    <row r="204" spans="2:11" x14ac:dyDescent="0.4">
      <c r="B204" s="6" t="s">
        <v>3</v>
      </c>
      <c r="C204" s="4" t="s">
        <v>329</v>
      </c>
      <c r="D204" s="6" t="s">
        <v>1</v>
      </c>
      <c r="E204" s="4" t="s">
        <v>334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5" t="s">
        <v>339</v>
      </c>
      <c r="D205" s="25"/>
      <c r="E205" s="25"/>
      <c r="F205" s="25"/>
      <c r="G205" s="25"/>
      <c r="H205" s="25"/>
      <c r="I205" s="25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330</v>
      </c>
      <c r="D207" s="1" t="s">
        <v>332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332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331</v>
      </c>
      <c r="D208" s="1" t="s">
        <v>333</v>
      </c>
      <c r="E208" s="4" t="s">
        <v>99</v>
      </c>
      <c r="F208" s="4"/>
      <c r="G208" s="1" t="s">
        <v>43</v>
      </c>
      <c r="H208" s="1" t="s">
        <v>91</v>
      </c>
      <c r="I208" s="1" t="s">
        <v>333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408</v>
      </c>
      <c r="D209" s="1" t="s">
        <v>335</v>
      </c>
      <c r="E209" s="4" t="s">
        <v>163</v>
      </c>
      <c r="F209" s="4"/>
      <c r="G209" s="1" t="s">
        <v>43</v>
      </c>
      <c r="H209" s="1"/>
      <c r="I209" s="1" t="s">
        <v>335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383</v>
      </c>
      <c r="D210" s="1" t="s">
        <v>336</v>
      </c>
      <c r="E210" s="4" t="s">
        <v>273</v>
      </c>
      <c r="G210" s="1" t="s">
        <v>43</v>
      </c>
      <c r="H210" s="1" t="s">
        <v>91</v>
      </c>
      <c r="I210" s="1" t="s">
        <v>336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6" t="s">
        <v>45</v>
      </c>
      <c r="D216" s="26"/>
      <c r="E216" s="26"/>
      <c r="F216" s="26" t="s">
        <v>46</v>
      </c>
      <c r="G216" s="26"/>
      <c r="H216" s="26"/>
      <c r="I216" s="26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1" t="str">
        <f>_xlfn.CONCAT("PK_",C204)</f>
        <v>PK_TB_ROLE</v>
      </c>
      <c r="D217" s="21"/>
      <c r="E217" s="21"/>
      <c r="F217" s="21" t="str">
        <f>C207</f>
        <v>ROLE_SEQ</v>
      </c>
      <c r="G217" s="21"/>
      <c r="H217" s="21"/>
      <c r="I217" s="21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22" t="s">
        <v>28</v>
      </c>
      <c r="C219" s="23"/>
      <c r="D219" s="23"/>
      <c r="E219" s="23"/>
      <c r="F219" s="23"/>
      <c r="G219" s="23"/>
      <c r="H219" s="23"/>
      <c r="I219" s="24"/>
    </row>
    <row r="220" spans="2:11" x14ac:dyDescent="0.4">
      <c r="B220" s="6" t="s">
        <v>3</v>
      </c>
      <c r="C220" s="4" t="s">
        <v>337</v>
      </c>
      <c r="D220" s="6" t="s">
        <v>1</v>
      </c>
      <c r="E220" s="4" t="s">
        <v>338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5" t="s">
        <v>340</v>
      </c>
      <c r="D221" s="25"/>
      <c r="E221" s="25"/>
      <c r="F221" s="25"/>
      <c r="G221" s="25"/>
      <c r="H221" s="25"/>
      <c r="I221" s="25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402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330</v>
      </c>
      <c r="D224" s="1" t="s">
        <v>332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332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6" t="s">
        <v>45</v>
      </c>
      <c r="D228" s="26"/>
      <c r="E228" s="26"/>
      <c r="F228" s="26" t="s">
        <v>46</v>
      </c>
      <c r="G228" s="26"/>
      <c r="H228" s="26"/>
      <c r="I228" s="26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1" t="str">
        <f>_xlfn.CONCAT("PK_",C220)</f>
        <v>PK_TB_USER_ROLE_MAP</v>
      </c>
      <c r="D229" s="21"/>
      <c r="E229" s="21"/>
      <c r="F229" s="21" t="str">
        <f>C223</f>
        <v>USER_ID</v>
      </c>
      <c r="G229" s="21"/>
      <c r="H229" s="21"/>
      <c r="I229" s="21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1" t="str">
        <f>_xlfn.CONCAT("PK_",C220)</f>
        <v>PK_TB_USER_ROLE_MAP</v>
      </c>
      <c r="D230" s="21"/>
      <c r="E230" s="21"/>
      <c r="F230" s="21" t="str">
        <f>C224</f>
        <v>ROLE_SEQ</v>
      </c>
      <c r="G230" s="21"/>
      <c r="H230" s="21"/>
      <c r="I230" s="21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22" t="s">
        <v>28</v>
      </c>
      <c r="C232" s="23"/>
      <c r="D232" s="23"/>
      <c r="E232" s="23"/>
      <c r="F232" s="23"/>
      <c r="G232" s="23"/>
      <c r="H232" s="23"/>
      <c r="I232" s="24"/>
    </row>
    <row r="233" spans="2:11" x14ac:dyDescent="0.4">
      <c r="B233" s="6" t="s">
        <v>3</v>
      </c>
      <c r="C233" s="4" t="s">
        <v>345</v>
      </c>
      <c r="D233" s="6" t="s">
        <v>1</v>
      </c>
      <c r="E233" s="4" t="s">
        <v>346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5" t="s">
        <v>347</v>
      </c>
      <c r="D234" s="25"/>
      <c r="E234" s="25"/>
      <c r="F234" s="25"/>
      <c r="G234" s="25"/>
      <c r="H234" s="25"/>
      <c r="I234" s="25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298</v>
      </c>
      <c r="D236" s="1" t="s">
        <v>299</v>
      </c>
      <c r="E236" s="4" t="s">
        <v>104</v>
      </c>
      <c r="F236" s="4">
        <v>1</v>
      </c>
      <c r="G236" s="1" t="s">
        <v>41</v>
      </c>
      <c r="H236" s="1"/>
      <c r="I236" s="1" t="s">
        <v>299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330</v>
      </c>
      <c r="D237" s="1" t="s">
        <v>332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332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362</v>
      </c>
      <c r="D238" s="1" t="s">
        <v>363</v>
      </c>
      <c r="E238" s="4" t="s">
        <v>275</v>
      </c>
      <c r="F238" s="4"/>
      <c r="G238" s="1" t="s">
        <v>43</v>
      </c>
      <c r="H238" s="1" t="s">
        <v>91</v>
      </c>
      <c r="I238" s="1" t="s">
        <v>370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364</v>
      </c>
      <c r="D239" s="1" t="s">
        <v>365</v>
      </c>
      <c r="E239" s="4" t="s">
        <v>369</v>
      </c>
      <c r="F239" s="4"/>
      <c r="G239" s="1" t="s">
        <v>43</v>
      </c>
      <c r="H239" s="1" t="s">
        <v>91</v>
      </c>
      <c r="I239" s="1" t="s">
        <v>371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296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6" t="s">
        <v>45</v>
      </c>
      <c r="D245" s="26"/>
      <c r="E245" s="26"/>
      <c r="F245" s="26" t="s">
        <v>46</v>
      </c>
      <c r="G245" s="26"/>
      <c r="H245" s="26"/>
      <c r="I245" s="26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1" t="str">
        <f>_xlfn.CONCAT("PK_",C233)</f>
        <v>PK_TB_AUTH</v>
      </c>
      <c r="D246" s="21"/>
      <c r="E246" s="21"/>
      <c r="F246" s="21" t="str">
        <f>C236</f>
        <v>MNU_SEQ</v>
      </c>
      <c r="G246" s="21"/>
      <c r="H246" s="21"/>
      <c r="I246" s="21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1" t="str">
        <f>_xlfn.CONCAT("PK_",C233)</f>
        <v>PK_TB_AUTH</v>
      </c>
      <c r="D247" s="21"/>
      <c r="E247" s="21"/>
      <c r="F247" s="21" t="str">
        <f>C237</f>
        <v>ROLE_SEQ</v>
      </c>
      <c r="G247" s="21"/>
      <c r="H247" s="21"/>
      <c r="I247" s="21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B203:I203"/>
    <mergeCell ref="C205:I205"/>
    <mergeCell ref="C216:E216"/>
    <mergeCell ref="F216:I216"/>
    <mergeCell ref="C217:E217"/>
    <mergeCell ref="F217:I217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C247:E247"/>
    <mergeCell ref="F247:I247"/>
    <mergeCell ref="B232:I232"/>
    <mergeCell ref="C234:I234"/>
    <mergeCell ref="C245:E245"/>
    <mergeCell ref="F245:I245"/>
    <mergeCell ref="C246:E246"/>
    <mergeCell ref="F246:I2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1"/>
  <sheetViews>
    <sheetView tabSelected="1" topLeftCell="J122" zoomScale="85" zoomScaleNormal="85" workbookViewId="0">
      <selection activeCell="N136" sqref="N136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1" t="s">
        <v>169</v>
      </c>
      <c r="D2" s="21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300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344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1" t="s">
        <v>176</v>
      </c>
      <c r="D12" s="21"/>
      <c r="E12" s="21"/>
      <c r="F12" s="21"/>
      <c r="G12" s="21"/>
      <c r="H12" s="21"/>
      <c r="I12" s="21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276</v>
      </c>
      <c r="G13" s="5" t="s">
        <v>383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1" t="s">
        <v>96</v>
      </c>
      <c r="D19" s="21"/>
      <c r="E19" s="21"/>
      <c r="F19" s="21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1" t="s">
        <v>101</v>
      </c>
      <c r="D26" s="21"/>
      <c r="E26" s="21"/>
      <c r="F26" s="21"/>
      <c r="G26" s="21"/>
      <c r="H26" s="21"/>
      <c r="I26" s="21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384</v>
      </c>
      <c r="G27" s="5" t="s">
        <v>385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359</v>
      </c>
      <c r="D39" s="8" t="s">
        <v>235</v>
      </c>
      <c r="E39" s="1" t="s">
        <v>311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359</v>
      </c>
      <c r="D40" s="8" t="s">
        <v>302</v>
      </c>
      <c r="E40" s="1" t="s">
        <v>303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359</v>
      </c>
      <c r="D41" s="8" t="s">
        <v>323</v>
      </c>
      <c r="E41" s="1" t="s">
        <v>324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359</v>
      </c>
      <c r="D42" s="8" t="s">
        <v>305</v>
      </c>
      <c r="E42" s="1" t="s">
        <v>309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359</v>
      </c>
      <c r="D43" s="8" t="s">
        <v>306</v>
      </c>
      <c r="E43" s="1" t="s">
        <v>310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359</v>
      </c>
      <c r="D44" s="8" t="s">
        <v>307</v>
      </c>
      <c r="E44" s="1" t="s">
        <v>313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359</v>
      </c>
      <c r="D45" s="8" t="s">
        <v>308</v>
      </c>
      <c r="E45" s="1" t="s">
        <v>312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359</v>
      </c>
      <c r="D46" s="8" t="s">
        <v>360</v>
      </c>
      <c r="E46" s="1" t="s">
        <v>361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1" t="s">
        <v>37</v>
      </c>
      <c r="D48" s="21"/>
      <c r="E48" s="21"/>
      <c r="F48" s="21"/>
      <c r="G48" s="21"/>
    </row>
    <row r="49" spans="2:27" x14ac:dyDescent="0.4">
      <c r="B49" s="10" t="s">
        <v>1</v>
      </c>
      <c r="C49" s="5" t="s">
        <v>401</v>
      </c>
      <c r="D49" s="5" t="s">
        <v>403</v>
      </c>
      <c r="E49" s="5" t="s">
        <v>405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279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311</v>
      </c>
      <c r="F51" s="1" t="s">
        <v>204</v>
      </c>
      <c r="G51" s="1" t="s">
        <v>204</v>
      </c>
      <c r="K51" s="11"/>
      <c r="AA51" t="str">
        <f t="shared" ref="AA51:AA71" si="8"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418</v>
      </c>
      <c r="D52" s="8" t="s">
        <v>236</v>
      </c>
      <c r="E52" s="1" t="s">
        <v>419</v>
      </c>
      <c r="F52" s="1" t="s">
        <v>204</v>
      </c>
      <c r="G52" s="1" t="s">
        <v>204</v>
      </c>
      <c r="K52" s="11"/>
      <c r="AA52" t="str">
        <f t="shared" si="8"/>
        <v>,("user1","SXRLcrGA1f5nK8A5cvZICY86tW2d/Rekkm3lrWEgqJU=","사용자1","SYSTEM","SYSTEM")</v>
      </c>
    </row>
    <row r="53" spans="2:27" x14ac:dyDescent="0.4">
      <c r="B53" s="1">
        <v>3</v>
      </c>
      <c r="C53" s="1" t="s">
        <v>420</v>
      </c>
      <c r="D53" s="8" t="s">
        <v>236</v>
      </c>
      <c r="E53" s="1" t="s">
        <v>427</v>
      </c>
      <c r="F53" s="1" t="s">
        <v>204</v>
      </c>
      <c r="G53" s="1" t="s">
        <v>204</v>
      </c>
      <c r="K53" s="11"/>
      <c r="AA53" t="str">
        <f t="shared" si="8"/>
        <v>,("user2","SXRLcrGA1f5nK8A5cvZICY86tW2d/Rekkm3lrWEgqJU=","사용자2","SYSTEM","SYSTEM")</v>
      </c>
    </row>
    <row r="54" spans="2:27" x14ac:dyDescent="0.4">
      <c r="B54" s="1">
        <v>4</v>
      </c>
      <c r="C54" s="1" t="s">
        <v>421</v>
      </c>
      <c r="D54" s="8" t="s">
        <v>236</v>
      </c>
      <c r="E54" s="1" t="s">
        <v>428</v>
      </c>
      <c r="F54" s="1" t="s">
        <v>204</v>
      </c>
      <c r="G54" s="1" t="s">
        <v>204</v>
      </c>
      <c r="K54" s="11"/>
      <c r="AA54" t="str">
        <f t="shared" si="8"/>
        <v>,("user3","SXRLcrGA1f5nK8A5cvZICY86tW2d/Rekkm3lrWEgqJU=","사용자3","SYSTEM","SYSTEM")</v>
      </c>
    </row>
    <row r="55" spans="2:27" x14ac:dyDescent="0.4">
      <c r="B55" s="1">
        <v>5</v>
      </c>
      <c r="C55" s="1" t="s">
        <v>422</v>
      </c>
      <c r="D55" s="8" t="s">
        <v>236</v>
      </c>
      <c r="E55" s="1" t="s">
        <v>429</v>
      </c>
      <c r="F55" s="1" t="s">
        <v>204</v>
      </c>
      <c r="G55" s="1" t="s">
        <v>204</v>
      </c>
      <c r="K55" s="11"/>
      <c r="AA55" t="str">
        <f t="shared" si="8"/>
        <v>,("user4","SXRLcrGA1f5nK8A5cvZICY86tW2d/Rekkm3lrWEgqJU=","사용자4","SYSTEM","SYSTEM")</v>
      </c>
    </row>
    <row r="56" spans="2:27" x14ac:dyDescent="0.4">
      <c r="B56" s="1">
        <v>6</v>
      </c>
      <c r="C56" s="1" t="s">
        <v>423</v>
      </c>
      <c r="D56" s="8" t="s">
        <v>236</v>
      </c>
      <c r="E56" s="1" t="s">
        <v>430</v>
      </c>
      <c r="F56" s="1" t="s">
        <v>204</v>
      </c>
      <c r="G56" s="1" t="s">
        <v>204</v>
      </c>
      <c r="K56" s="11"/>
      <c r="AA56" t="str">
        <f t="shared" si="8"/>
        <v>,("user5","SXRLcrGA1f5nK8A5cvZICY86tW2d/Rekkm3lrWEgqJU=","사용자5","SYSTEM","SYSTEM")</v>
      </c>
    </row>
    <row r="57" spans="2:27" x14ac:dyDescent="0.4">
      <c r="B57" s="1">
        <v>7</v>
      </c>
      <c r="C57" s="1" t="s">
        <v>424</v>
      </c>
      <c r="D57" s="8" t="s">
        <v>236</v>
      </c>
      <c r="E57" s="1" t="s">
        <v>431</v>
      </c>
      <c r="F57" s="1" t="s">
        <v>204</v>
      </c>
      <c r="G57" s="1" t="s">
        <v>204</v>
      </c>
      <c r="K57" s="11"/>
      <c r="AA57" t="str">
        <f t="shared" si="8"/>
        <v>,("user6","SXRLcrGA1f5nK8A5cvZICY86tW2d/Rekkm3lrWEgqJU=","사용자6","SYSTEM","SYSTEM")</v>
      </c>
    </row>
    <row r="58" spans="2:27" x14ac:dyDescent="0.4">
      <c r="B58" s="1">
        <v>8</v>
      </c>
      <c r="C58" s="1" t="s">
        <v>425</v>
      </c>
      <c r="D58" s="8" t="s">
        <v>236</v>
      </c>
      <c r="E58" s="1" t="s">
        <v>432</v>
      </c>
      <c r="F58" s="1" t="s">
        <v>204</v>
      </c>
      <c r="G58" s="1" t="s">
        <v>204</v>
      </c>
      <c r="K58" s="11"/>
      <c r="AA58" t="str">
        <f t="shared" si="8"/>
        <v>,("user7","SXRLcrGA1f5nK8A5cvZICY86tW2d/Rekkm3lrWEgqJU=","사용자7","SYSTEM","SYSTEM")</v>
      </c>
    </row>
    <row r="59" spans="2:27" x14ac:dyDescent="0.4">
      <c r="B59" s="1">
        <v>9</v>
      </c>
      <c r="C59" s="1" t="s">
        <v>426</v>
      </c>
      <c r="D59" s="8" t="s">
        <v>236</v>
      </c>
      <c r="E59" s="1" t="s">
        <v>433</v>
      </c>
      <c r="F59" s="1" t="s">
        <v>204</v>
      </c>
      <c r="G59" s="1" t="s">
        <v>204</v>
      </c>
      <c r="K59" s="11"/>
      <c r="AA59" t="str">
        <f t="shared" si="8"/>
        <v>,("user8","SXRLcrGA1f5nK8A5cvZICY86tW2d/Rekkm3lrWEgqJU=","사용자8","SYSTEM","SYSTEM")</v>
      </c>
    </row>
    <row r="60" spans="2:27" x14ac:dyDescent="0.4">
      <c r="B60" s="1">
        <v>10</v>
      </c>
      <c r="C60" s="1" t="s">
        <v>434</v>
      </c>
      <c r="D60" s="8" t="s">
        <v>236</v>
      </c>
      <c r="E60" s="1" t="s">
        <v>445</v>
      </c>
      <c r="F60" s="1" t="s">
        <v>204</v>
      </c>
      <c r="G60" s="1" t="s">
        <v>204</v>
      </c>
      <c r="K60" s="11"/>
      <c r="AA60" t="str">
        <f t="shared" si="8"/>
        <v>,("user9","SXRLcrGA1f5nK8A5cvZICY86tW2d/Rekkm3lrWEgqJU=","사용자9","SYSTEM","SYSTEM")</v>
      </c>
    </row>
    <row r="61" spans="2:27" x14ac:dyDescent="0.4">
      <c r="B61" s="1">
        <v>11</v>
      </c>
      <c r="C61" s="1" t="s">
        <v>435</v>
      </c>
      <c r="D61" s="8" t="s">
        <v>236</v>
      </c>
      <c r="E61" s="1" t="s">
        <v>446</v>
      </c>
      <c r="F61" s="1" t="s">
        <v>204</v>
      </c>
      <c r="G61" s="1" t="s">
        <v>204</v>
      </c>
      <c r="K61" s="11"/>
      <c r="AA61" t="str">
        <f t="shared" si="8"/>
        <v>,("user10","SXRLcrGA1f5nK8A5cvZICY86tW2d/Rekkm3lrWEgqJU=","사용자10","SYSTEM","SYSTEM")</v>
      </c>
    </row>
    <row r="62" spans="2:27" x14ac:dyDescent="0.4">
      <c r="B62" s="1">
        <v>12</v>
      </c>
      <c r="C62" s="1" t="s">
        <v>436</v>
      </c>
      <c r="D62" s="8" t="s">
        <v>236</v>
      </c>
      <c r="E62" s="1" t="s">
        <v>447</v>
      </c>
      <c r="F62" s="1" t="s">
        <v>204</v>
      </c>
      <c r="G62" s="1" t="s">
        <v>204</v>
      </c>
      <c r="K62" s="11"/>
      <c r="AA62" t="str">
        <f t="shared" si="8"/>
        <v>,("user11","SXRLcrGA1f5nK8A5cvZICY86tW2d/Rekkm3lrWEgqJU=","사용자11","SYSTEM","SYSTEM")</v>
      </c>
    </row>
    <row r="63" spans="2:27" x14ac:dyDescent="0.4">
      <c r="B63" s="1">
        <v>13</v>
      </c>
      <c r="C63" s="1" t="s">
        <v>437</v>
      </c>
      <c r="D63" s="8" t="s">
        <v>236</v>
      </c>
      <c r="E63" s="1" t="s">
        <v>448</v>
      </c>
      <c r="F63" s="1" t="s">
        <v>204</v>
      </c>
      <c r="G63" s="1" t="s">
        <v>204</v>
      </c>
      <c r="K63" s="11"/>
      <c r="AA63" t="str">
        <f t="shared" si="8"/>
        <v>,("user12","SXRLcrGA1f5nK8A5cvZICY86tW2d/Rekkm3lrWEgqJU=","사용자12","SYSTEM","SYSTEM")</v>
      </c>
    </row>
    <row r="64" spans="2:27" x14ac:dyDescent="0.4">
      <c r="B64" s="1">
        <v>14</v>
      </c>
      <c r="C64" s="1" t="s">
        <v>438</v>
      </c>
      <c r="D64" s="8" t="s">
        <v>236</v>
      </c>
      <c r="E64" s="1" t="s">
        <v>449</v>
      </c>
      <c r="F64" s="1" t="s">
        <v>204</v>
      </c>
      <c r="G64" s="1" t="s">
        <v>204</v>
      </c>
      <c r="K64" s="11"/>
      <c r="AA64" t="str">
        <f t="shared" si="8"/>
        <v>,("user13","SXRLcrGA1f5nK8A5cvZICY86tW2d/Rekkm3lrWEgqJU=","사용자13","SYSTEM","SYSTEM")</v>
      </c>
    </row>
    <row r="65" spans="2:27" x14ac:dyDescent="0.4">
      <c r="B65" s="1">
        <v>15</v>
      </c>
      <c r="C65" s="1" t="s">
        <v>439</v>
      </c>
      <c r="D65" s="8" t="s">
        <v>236</v>
      </c>
      <c r="E65" s="1" t="s">
        <v>450</v>
      </c>
      <c r="F65" s="1" t="s">
        <v>204</v>
      </c>
      <c r="G65" s="1" t="s">
        <v>204</v>
      </c>
      <c r="K65" s="11"/>
      <c r="AA65" t="str">
        <f t="shared" si="8"/>
        <v>,("user14","SXRLcrGA1f5nK8A5cvZICY86tW2d/Rekkm3lrWEgqJU=","사용자14","SYSTEM","SYSTEM")</v>
      </c>
    </row>
    <row r="66" spans="2:27" x14ac:dyDescent="0.4">
      <c r="B66" s="1">
        <v>16</v>
      </c>
      <c r="C66" s="1" t="s">
        <v>440</v>
      </c>
      <c r="D66" s="8" t="s">
        <v>236</v>
      </c>
      <c r="E66" s="1" t="s">
        <v>451</v>
      </c>
      <c r="F66" s="1" t="s">
        <v>204</v>
      </c>
      <c r="G66" s="1" t="s">
        <v>204</v>
      </c>
      <c r="K66" s="11"/>
      <c r="AA66" t="str">
        <f t="shared" si="8"/>
        <v>,("user15","SXRLcrGA1f5nK8A5cvZICY86tW2d/Rekkm3lrWEgqJU=","사용자15","SYSTEM","SYSTEM")</v>
      </c>
    </row>
    <row r="67" spans="2:27" x14ac:dyDescent="0.4">
      <c r="B67" s="1">
        <v>17</v>
      </c>
      <c r="C67" s="1" t="s">
        <v>441</v>
      </c>
      <c r="D67" s="8" t="s">
        <v>236</v>
      </c>
      <c r="E67" s="1" t="s">
        <v>452</v>
      </c>
      <c r="F67" s="1" t="s">
        <v>204</v>
      </c>
      <c r="G67" s="1" t="s">
        <v>204</v>
      </c>
      <c r="K67" s="11"/>
      <c r="AA67" t="str">
        <f t="shared" si="8"/>
        <v>,("user16","SXRLcrGA1f5nK8A5cvZICY86tW2d/Rekkm3lrWEgqJU=","사용자16","SYSTEM","SYSTEM")</v>
      </c>
    </row>
    <row r="68" spans="2:27" x14ac:dyDescent="0.4">
      <c r="B68" s="1">
        <v>18</v>
      </c>
      <c r="C68" s="1" t="s">
        <v>442</v>
      </c>
      <c r="D68" s="8" t="s">
        <v>236</v>
      </c>
      <c r="E68" s="1" t="s">
        <v>453</v>
      </c>
      <c r="F68" s="1" t="s">
        <v>204</v>
      </c>
      <c r="G68" s="1" t="s">
        <v>204</v>
      </c>
      <c r="K68" s="11"/>
      <c r="AA68" t="str">
        <f t="shared" si="8"/>
        <v>,("user17","SXRLcrGA1f5nK8A5cvZICY86tW2d/Rekkm3lrWEgqJU=","사용자17","SYSTEM","SYSTEM")</v>
      </c>
    </row>
    <row r="69" spans="2:27" x14ac:dyDescent="0.4">
      <c r="B69" s="1">
        <v>19</v>
      </c>
      <c r="C69" s="1" t="s">
        <v>443</v>
      </c>
      <c r="D69" s="8" t="s">
        <v>236</v>
      </c>
      <c r="E69" s="1" t="s">
        <v>454</v>
      </c>
      <c r="F69" s="1" t="s">
        <v>204</v>
      </c>
      <c r="G69" s="1" t="s">
        <v>204</v>
      </c>
      <c r="K69" s="11"/>
      <c r="AA69" t="str">
        <f t="shared" si="8"/>
        <v>,("user18","SXRLcrGA1f5nK8A5cvZICY86tW2d/Rekkm3lrWEgqJU=","사용자18","SYSTEM","SYSTEM")</v>
      </c>
    </row>
    <row r="70" spans="2:27" x14ac:dyDescent="0.4">
      <c r="B70" s="1">
        <v>20</v>
      </c>
      <c r="C70" s="1" t="s">
        <v>444</v>
      </c>
      <c r="D70" s="8" t="s">
        <v>236</v>
      </c>
      <c r="E70" s="1" t="s">
        <v>455</v>
      </c>
      <c r="F70" s="1" t="s">
        <v>204</v>
      </c>
      <c r="G70" s="1" t="s">
        <v>204</v>
      </c>
      <c r="K70" s="11"/>
      <c r="AA70" t="str">
        <f t="shared" si="8"/>
        <v>,("user19","SXRLcrGA1f5nK8A5cvZICY86tW2d/Rekkm3lrWEgqJU=","사용자19","SYSTEM","SYSTEM")</v>
      </c>
    </row>
    <row r="71" spans="2:27" x14ac:dyDescent="0.4">
      <c r="B71" s="1">
        <v>20</v>
      </c>
      <c r="C71" s="1" t="s">
        <v>456</v>
      </c>
      <c r="D71" s="8" t="s">
        <v>236</v>
      </c>
      <c r="E71" s="1" t="s">
        <v>457</v>
      </c>
      <c r="F71" s="1" t="s">
        <v>204</v>
      </c>
      <c r="G71" s="1" t="s">
        <v>204</v>
      </c>
      <c r="K71" s="11"/>
      <c r="AA71" t="str">
        <f t="shared" si="8"/>
        <v>,("user20","SXRLcrGA1f5nK8A5cvZICY86tW2d/Rekkm3lrWEgqJU=","사용자20","SYSTEM","SYSTEM")</v>
      </c>
    </row>
    <row r="72" spans="2:27" x14ac:dyDescent="0.4">
      <c r="AA72" t="s">
        <v>209</v>
      </c>
    </row>
    <row r="73" spans="2:27" x14ac:dyDescent="0.4">
      <c r="B73" s="10" t="s">
        <v>199</v>
      </c>
      <c r="C73" s="21" t="s">
        <v>256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2:27" x14ac:dyDescent="0.4">
      <c r="B74" s="10" t="s">
        <v>1</v>
      </c>
      <c r="C74" s="5" t="s">
        <v>298</v>
      </c>
      <c r="D74" s="5" t="s">
        <v>387</v>
      </c>
      <c r="E74" s="5" t="s">
        <v>260</v>
      </c>
      <c r="F74" s="5" t="s">
        <v>388</v>
      </c>
      <c r="G74" s="5" t="s">
        <v>389</v>
      </c>
      <c r="H74" s="5" t="s">
        <v>390</v>
      </c>
      <c r="I74" s="5" t="s">
        <v>391</v>
      </c>
      <c r="J74" s="5" t="s">
        <v>407</v>
      </c>
      <c r="K74" s="5" t="s">
        <v>392</v>
      </c>
      <c r="L74" s="5" t="s">
        <v>409</v>
      </c>
      <c r="M74" s="5" t="s">
        <v>294</v>
      </c>
      <c r="N74" s="5" t="s">
        <v>295</v>
      </c>
      <c r="R74" s="13"/>
      <c r="S74" s="13"/>
      <c r="T74" s="13"/>
      <c r="U74" s="13"/>
      <c r="V74" s="13"/>
      <c r="W74" s="13"/>
      <c r="X74" s="13"/>
      <c r="Y74" s="13"/>
      <c r="Z74" s="13"/>
      <c r="AA74" s="14" t="str">
        <f>_xlfn.CONCAT("TRUNCATE ",C73,";")</f>
        <v>TRUNCATE TB_MNU;</v>
      </c>
    </row>
    <row r="75" spans="2:27" x14ac:dyDescent="0.4">
      <c r="B75" s="10" t="s">
        <v>3</v>
      </c>
      <c r="C75" s="5" t="s">
        <v>299</v>
      </c>
      <c r="D75" s="5" t="s">
        <v>259</v>
      </c>
      <c r="E75" s="5" t="s">
        <v>261</v>
      </c>
      <c r="F75" s="5" t="s">
        <v>263</v>
      </c>
      <c r="G75" s="5" t="s">
        <v>264</v>
      </c>
      <c r="H75" s="5" t="s">
        <v>265</v>
      </c>
      <c r="I75" s="5" t="s">
        <v>462</v>
      </c>
      <c r="J75" s="5" t="s">
        <v>267</v>
      </c>
      <c r="K75" s="5" t="s">
        <v>268</v>
      </c>
      <c r="L75" s="5" t="s">
        <v>269</v>
      </c>
      <c r="M75" s="5" t="s">
        <v>296</v>
      </c>
      <c r="N75" s="5" t="s">
        <v>297</v>
      </c>
      <c r="R75" s="13"/>
      <c r="S75" s="13"/>
      <c r="T75" s="13"/>
      <c r="U75" s="13"/>
      <c r="V75" s="13"/>
      <c r="W75" s="13"/>
      <c r="X75" s="13"/>
      <c r="Y75" s="13"/>
      <c r="Z75" s="13"/>
      <c r="AA75" t="str">
        <f>_xlfn.CONCAT("INSERT INTO ",C73, "(", _xlfn.TEXTJOIN(",",TRUE,C74:Z74),") VALUES")</f>
        <v>INSERT INTO TB_MNU(MNU_SEQ,URL,MNU_NM,TOP_URL,UPPER_URL,OPEN_YN,AUTH_YN,MNU_LV,INFO,MNU_ORDER,FST_REG_ID,LT_UPD_ID) VALUES</v>
      </c>
    </row>
    <row r="76" spans="2:27" x14ac:dyDescent="0.4">
      <c r="B76" s="1">
        <v>1</v>
      </c>
      <c r="C76" s="1" t="s">
        <v>301</v>
      </c>
      <c r="D76" s="8" t="s">
        <v>235</v>
      </c>
      <c r="E76" s="1" t="s">
        <v>311</v>
      </c>
      <c r="F76" s="8" t="s">
        <v>319</v>
      </c>
      <c r="G76" s="8" t="s">
        <v>488</v>
      </c>
      <c r="H76" s="1" t="s">
        <v>266</v>
      </c>
      <c r="I76" s="1" t="s">
        <v>266</v>
      </c>
      <c r="J76" s="1">
        <v>1</v>
      </c>
      <c r="K76" s="1" t="s">
        <v>318</v>
      </c>
      <c r="L76" s="1">
        <v>1</v>
      </c>
      <c r="M76" s="1" t="s">
        <v>204</v>
      </c>
      <c r="N76" s="1" t="s">
        <v>204</v>
      </c>
      <c r="AA76" t="str">
        <f t="shared" ref="AA76:AA97" si="9">_xlfn.CONCAT(IF(B76=1,"",","),"(",_xlfn.TEXTJOIN(",",TRUE,C76:Z76),")")</f>
        <v>((SELECT nextval('MNU_SEQ') FROM DUAL),"admin","관리자","admin/adminHome","#","Y","Y",1,"관리자 관련 대메뉴",1,"SYSTEM","SYSTEM")</v>
      </c>
    </row>
    <row r="77" spans="2:27" x14ac:dyDescent="0.4">
      <c r="B77" s="1">
        <v>2</v>
      </c>
      <c r="C77" s="1" t="s">
        <v>301</v>
      </c>
      <c r="D77" s="8" t="s">
        <v>319</v>
      </c>
      <c r="E77" s="1" t="s">
        <v>320</v>
      </c>
      <c r="F77" s="8" t="s">
        <v>319</v>
      </c>
      <c r="G77" s="8" t="s">
        <v>235</v>
      </c>
      <c r="H77" s="1" t="s">
        <v>266</v>
      </c>
      <c r="I77" s="1" t="s">
        <v>266</v>
      </c>
      <c r="J77" s="1">
        <v>2</v>
      </c>
      <c r="K77" s="1" t="s">
        <v>352</v>
      </c>
      <c r="L77" s="1">
        <v>1</v>
      </c>
      <c r="M77" s="1" t="s">
        <v>204</v>
      </c>
      <c r="N77" s="1" t="s">
        <v>204</v>
      </c>
      <c r="AA77" t="str">
        <f t="shared" si="9"/>
        <v>,((SELECT nextval('MNU_SEQ') FROM DUAL),"admin/adminHome","관리자홈","admin/adminHome","admin","Y","Y",2,"관리자가 사이트 환황을 조회할 수 있는 메뉴입니다.",1,"SYSTEM","SYSTEM")</v>
      </c>
    </row>
    <row r="78" spans="2:27" x14ac:dyDescent="0.4">
      <c r="B78" s="1">
        <v>3</v>
      </c>
      <c r="C78" s="1" t="s">
        <v>301</v>
      </c>
      <c r="D78" s="8" t="s">
        <v>321</v>
      </c>
      <c r="E78" s="1" t="s">
        <v>322</v>
      </c>
      <c r="F78" s="8" t="s">
        <v>319</v>
      </c>
      <c r="G78" s="8" t="s">
        <v>235</v>
      </c>
      <c r="H78" s="1" t="s">
        <v>266</v>
      </c>
      <c r="I78" s="1" t="s">
        <v>266</v>
      </c>
      <c r="J78" s="1">
        <v>2</v>
      </c>
      <c r="K78" s="1" t="s">
        <v>353</v>
      </c>
      <c r="L78" s="1">
        <v>2</v>
      </c>
      <c r="M78" s="1" t="s">
        <v>204</v>
      </c>
      <c r="N78" s="1" t="s">
        <v>204</v>
      </c>
      <c r="AA78" t="str">
        <f t="shared" ref="AA78:AA81" si="10">_xlfn.CONCAT(IF(B78=1,"",","),"(",_xlfn.TEXTJOIN(",",TRUE,C78:Z78),")")</f>
        <v>,((SELECT nextval('MNU_SEQ') FROM DUAL),"admin/loginLog","접속기록조회","admin/adminHome","admin","Y","Y",2,"관리자가 사용자의 접속 기록을 조회할 수 있는 메뉴입니다.",2,"SYSTEM","SYSTEM")</v>
      </c>
    </row>
    <row r="79" spans="2:27" x14ac:dyDescent="0.4">
      <c r="B79" s="1">
        <v>4</v>
      </c>
      <c r="C79" s="1" t="s">
        <v>301</v>
      </c>
      <c r="D79" s="8" t="s">
        <v>356</v>
      </c>
      <c r="E79" s="1" t="s">
        <v>357</v>
      </c>
      <c r="F79" s="8" t="s">
        <v>319</v>
      </c>
      <c r="G79" s="8" t="s">
        <v>235</v>
      </c>
      <c r="H79" s="1" t="s">
        <v>266</v>
      </c>
      <c r="I79" s="1" t="s">
        <v>266</v>
      </c>
      <c r="J79" s="1">
        <v>2</v>
      </c>
      <c r="K79" s="1" t="s">
        <v>358</v>
      </c>
      <c r="L79" s="1">
        <v>3</v>
      </c>
      <c r="M79" s="1" t="s">
        <v>204</v>
      </c>
      <c r="N79" s="1" t="s">
        <v>204</v>
      </c>
      <c r="AA79" t="str">
        <f>_xlfn.CONCAT(IF(B79=1,"",","),"(",_xlfn.TEXTJOIN(",",TRUE,C79:Z79),")")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0" spans="2:27" x14ac:dyDescent="0.4">
      <c r="B80" s="1">
        <v>5</v>
      </c>
      <c r="C80" s="1" t="s">
        <v>301</v>
      </c>
      <c r="D80" s="8" t="s">
        <v>410</v>
      </c>
      <c r="E80" s="1" t="s">
        <v>411</v>
      </c>
      <c r="F80" s="8" t="s">
        <v>319</v>
      </c>
      <c r="G80" s="8" t="s">
        <v>235</v>
      </c>
      <c r="H80" s="1" t="s">
        <v>266</v>
      </c>
      <c r="I80" s="1" t="s">
        <v>266</v>
      </c>
      <c r="J80" s="1">
        <v>2</v>
      </c>
      <c r="K80" s="1" t="s">
        <v>460</v>
      </c>
      <c r="L80" s="1">
        <v>4</v>
      </c>
      <c r="M80" s="1" t="s">
        <v>204</v>
      </c>
      <c r="N80" s="1" t="s">
        <v>204</v>
      </c>
      <c r="AA80" t="str">
        <f t="shared" ref="AA80" si="11">_xlfn.CONCAT(IF(B80=1,"",","),"(",_xlfn.TEXTJOIN(",",TRUE,C80:Z80),")")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1" spans="2:27" x14ac:dyDescent="0.4">
      <c r="B81" s="1">
        <v>5</v>
      </c>
      <c r="C81" s="1" t="s">
        <v>301</v>
      </c>
      <c r="D81" s="8" t="s">
        <v>489</v>
      </c>
      <c r="E81" s="1" t="s">
        <v>490</v>
      </c>
      <c r="F81" s="8" t="s">
        <v>319</v>
      </c>
      <c r="G81" s="8" t="s">
        <v>235</v>
      </c>
      <c r="H81" s="1" t="s">
        <v>266</v>
      </c>
      <c r="I81" s="1" t="s">
        <v>266</v>
      </c>
      <c r="J81" s="1">
        <v>2</v>
      </c>
      <c r="K81" s="1" t="s">
        <v>491</v>
      </c>
      <c r="L81" s="1">
        <v>5</v>
      </c>
      <c r="M81" s="1" t="s">
        <v>204</v>
      </c>
      <c r="N81" s="1" t="s">
        <v>204</v>
      </c>
      <c r="AA81" t="str">
        <f t="shared" si="10"/>
        <v>,((SELECT nextval('MNU_SEQ') FROM DUAL),"admin/manageAuth","권한 관리","admin/adminHome","admin","Y","Y",2,"관리자가 권한 정보를 조회 및 관리할 수 있는 메뉴입니다.",5,"SYSTEM","SYSTEM")</v>
      </c>
    </row>
    <row r="82" spans="2:27" x14ac:dyDescent="0.4">
      <c r="B82" s="1">
        <v>6</v>
      </c>
      <c r="C82" s="1" t="s">
        <v>301</v>
      </c>
      <c r="D82" s="8" t="s">
        <v>458</v>
      </c>
      <c r="E82" s="1" t="s">
        <v>459</v>
      </c>
      <c r="F82" s="8" t="s">
        <v>319</v>
      </c>
      <c r="G82" s="8" t="s">
        <v>235</v>
      </c>
      <c r="H82" s="1" t="s">
        <v>266</v>
      </c>
      <c r="I82" s="1" t="s">
        <v>266</v>
      </c>
      <c r="J82" s="1">
        <v>2</v>
      </c>
      <c r="K82" s="1" t="s">
        <v>461</v>
      </c>
      <c r="L82" s="1">
        <v>6</v>
      </c>
      <c r="M82" s="1" t="s">
        <v>204</v>
      </c>
      <c r="N82" s="1" t="s">
        <v>204</v>
      </c>
      <c r="AA82" t="str">
        <f t="shared" ref="AA82" si="12">_xlfn.CONCAT(IF(B82=1,"",","),"(",_xlfn.TEXTJOIN(",",TRUE,C82:Z82),")")</f>
        <v>,((SELECT nextval('MNU_SEQ') FROM DUAL),"admin/manageMnu","메뉴 관리","admin/adminHome","admin","Y","Y",2,"관리자가 메뉴 정보를 조회 및 관리할 수 있는 메뉴입니다.",6,"SYSTEM","SYSTEM")</v>
      </c>
    </row>
    <row r="83" spans="2:27" x14ac:dyDescent="0.4">
      <c r="B83" s="1">
        <v>7</v>
      </c>
      <c r="C83" s="1" t="s">
        <v>301</v>
      </c>
      <c r="D83" s="8" t="s">
        <v>305</v>
      </c>
      <c r="E83" s="1" t="s">
        <v>309</v>
      </c>
      <c r="F83" s="8" t="s">
        <v>464</v>
      </c>
      <c r="G83" s="8" t="s">
        <v>488</v>
      </c>
      <c r="H83" s="1" t="s">
        <v>266</v>
      </c>
      <c r="I83" s="1" t="s">
        <v>266</v>
      </c>
      <c r="J83" s="1">
        <v>1</v>
      </c>
      <c r="K83" s="1" t="s">
        <v>314</v>
      </c>
      <c r="L83" s="1">
        <v>2</v>
      </c>
      <c r="M83" s="1" t="s">
        <v>204</v>
      </c>
      <c r="N83" s="1" t="s">
        <v>204</v>
      </c>
      <c r="AA83" t="str">
        <f t="shared" si="9"/>
        <v>,((SELECT nextval('MNU_SEQ') FROM DUAL),"board","게시판","board/free","#","Y","Y",1,"게시판 관련 대메뉴",2,"SYSTEM","SYSTEM")</v>
      </c>
    </row>
    <row r="84" spans="2:27" s="20" customFormat="1" x14ac:dyDescent="0.4">
      <c r="B84" s="1">
        <v>8</v>
      </c>
      <c r="C84" s="18" t="s">
        <v>301</v>
      </c>
      <c r="D84" s="19" t="s">
        <v>464</v>
      </c>
      <c r="E84" s="18" t="s">
        <v>231</v>
      </c>
      <c r="F84" s="8" t="s">
        <v>464</v>
      </c>
      <c r="G84" s="19" t="s">
        <v>305</v>
      </c>
      <c r="H84" s="18" t="s">
        <v>266</v>
      </c>
      <c r="I84" s="18" t="s">
        <v>266</v>
      </c>
      <c r="J84" s="18">
        <v>2</v>
      </c>
      <c r="K84" s="18" t="s">
        <v>466</v>
      </c>
      <c r="L84" s="18">
        <v>1</v>
      </c>
      <c r="M84" s="18" t="s">
        <v>204</v>
      </c>
      <c r="N84" s="18" t="s">
        <v>204</v>
      </c>
      <c r="AA84" s="20" t="str">
        <f t="shared" si="9"/>
        <v>,((SELECT nextval('MNU_SEQ') FROM DUAL),"board/free","자유게시판","board/free","board","Y","Y",2,"자유롭운 주제로 이야기를 나눌 수 있는 게시판입니다.",1,"SYSTEM","SYSTEM")</v>
      </c>
    </row>
    <row r="85" spans="2:27" s="20" customFormat="1" x14ac:dyDescent="0.4">
      <c r="B85" s="1">
        <v>9</v>
      </c>
      <c r="C85" s="18" t="s">
        <v>301</v>
      </c>
      <c r="D85" s="19" t="s">
        <v>463</v>
      </c>
      <c r="E85" s="18" t="s">
        <v>232</v>
      </c>
      <c r="F85" s="8" t="s">
        <v>464</v>
      </c>
      <c r="G85" s="19" t="s">
        <v>305</v>
      </c>
      <c r="H85" s="18" t="s">
        <v>266</v>
      </c>
      <c r="I85" s="18" t="s">
        <v>266</v>
      </c>
      <c r="J85" s="18">
        <v>2</v>
      </c>
      <c r="K85" s="18" t="s">
        <v>467</v>
      </c>
      <c r="L85" s="18">
        <v>2</v>
      </c>
      <c r="M85" s="18" t="s">
        <v>204</v>
      </c>
      <c r="N85" s="18" t="s">
        <v>204</v>
      </c>
      <c r="AA85" s="20" t="str">
        <f t="shared" si="9"/>
        <v>,((SELECT nextval('MNU_SEQ') FROM DUAL),"board/QnA","질문게시판","board/free","board","Y","Y",2,"육아 관련 질문 혹은 팁을 나눌 수 있는 게시판입니다.",2,"SYSTEM","SYSTEM")</v>
      </c>
    </row>
    <row r="86" spans="2:27" s="20" customFormat="1" x14ac:dyDescent="0.4">
      <c r="B86" s="1">
        <v>10</v>
      </c>
      <c r="C86" s="18" t="s">
        <v>301</v>
      </c>
      <c r="D86" s="19" t="s">
        <v>465</v>
      </c>
      <c r="E86" s="18" t="s">
        <v>233</v>
      </c>
      <c r="F86" s="8" t="s">
        <v>464</v>
      </c>
      <c r="G86" s="19" t="s">
        <v>305</v>
      </c>
      <c r="H86" s="18" t="s">
        <v>266</v>
      </c>
      <c r="I86" s="18" t="s">
        <v>266</v>
      </c>
      <c r="J86" s="18">
        <v>2</v>
      </c>
      <c r="K86" s="18" t="s">
        <v>468</v>
      </c>
      <c r="L86" s="18">
        <v>3</v>
      </c>
      <c r="M86" s="18" t="s">
        <v>204</v>
      </c>
      <c r="N86" s="18" t="s">
        <v>204</v>
      </c>
      <c r="AA86" s="20" t="str">
        <f t="shared" ref="AA86:AA88" si="13">_xlfn.CONCAT(IF(B86=1,"",","),"(",_xlfn.TEXTJOIN(",",TRUE,C86:Z86),")")</f>
        <v>,((SELECT nextval('MNU_SEQ') FROM DUAL),"board/village","지역게시판","board/free","board","Y","Y",2,"지역 주민들 끼리 교류할 수 있는 게시판입니다.",3,"SYSTEM","SYSTEM")</v>
      </c>
    </row>
    <row r="87" spans="2:27" x14ac:dyDescent="0.4">
      <c r="B87" s="1">
        <v>11</v>
      </c>
      <c r="C87" s="1" t="s">
        <v>301</v>
      </c>
      <c r="D87" s="8" t="s">
        <v>306</v>
      </c>
      <c r="E87" s="1" t="s">
        <v>310</v>
      </c>
      <c r="F87" s="8" t="s">
        <v>306</v>
      </c>
      <c r="G87" s="8" t="s">
        <v>488</v>
      </c>
      <c r="H87" s="1" t="s">
        <v>266</v>
      </c>
      <c r="I87" s="1" t="s">
        <v>266</v>
      </c>
      <c r="J87" s="1">
        <v>1</v>
      </c>
      <c r="K87" s="1" t="s">
        <v>315</v>
      </c>
      <c r="L87" s="1">
        <v>3</v>
      </c>
      <c r="M87" s="1" t="s">
        <v>204</v>
      </c>
      <c r="N87" s="1" t="s">
        <v>204</v>
      </c>
      <c r="AA87" t="str">
        <f t="shared" si="13"/>
        <v>,((SELECT nextval('MNU_SEQ') FROM DUAL),"market","장터","market","#","Y","Y",1,"장터 관련 대메뉴",3,"SYSTEM","SYSTEM")</v>
      </c>
    </row>
    <row r="88" spans="2:27" x14ac:dyDescent="0.4">
      <c r="B88" s="1">
        <v>12</v>
      </c>
      <c r="C88" s="1" t="s">
        <v>301</v>
      </c>
      <c r="D88" s="8" t="s">
        <v>469</v>
      </c>
      <c r="E88" s="1" t="s">
        <v>492</v>
      </c>
      <c r="F88" s="8" t="s">
        <v>469</v>
      </c>
      <c r="G88" s="8" t="s">
        <v>306</v>
      </c>
      <c r="H88" s="1" t="s">
        <v>266</v>
      </c>
      <c r="I88" s="1" t="s">
        <v>266</v>
      </c>
      <c r="J88" s="1">
        <v>2</v>
      </c>
      <c r="K88" s="1" t="s">
        <v>471</v>
      </c>
      <c r="L88" s="1">
        <v>1</v>
      </c>
      <c r="M88" s="1" t="s">
        <v>204</v>
      </c>
      <c r="N88" s="1" t="s">
        <v>204</v>
      </c>
      <c r="AA88" t="str">
        <f t="shared" si="13"/>
        <v>,((SELECT nextval('MNU_SEQ') FROM DUAL),"market/used","중고장터","market/used","market","Y","Y",2,"중고 물품을 사고 팔 수 있는 메뉴입니다.",1,"SYSTEM","SYSTEM")</v>
      </c>
    </row>
    <row r="89" spans="2:27" x14ac:dyDescent="0.4">
      <c r="B89" s="1">
        <v>13</v>
      </c>
      <c r="C89" s="1" t="s">
        <v>301</v>
      </c>
      <c r="D89" s="8" t="s">
        <v>470</v>
      </c>
      <c r="E89" s="1" t="s">
        <v>493</v>
      </c>
      <c r="F89" s="8" t="s">
        <v>469</v>
      </c>
      <c r="G89" s="8" t="s">
        <v>306</v>
      </c>
      <c r="H89" s="1" t="s">
        <v>266</v>
      </c>
      <c r="I89" s="1" t="s">
        <v>266</v>
      </c>
      <c r="J89" s="1">
        <v>2</v>
      </c>
      <c r="K89" s="1" t="s">
        <v>472</v>
      </c>
      <c r="L89" s="1">
        <v>2</v>
      </c>
      <c r="M89" s="1" t="s">
        <v>204</v>
      </c>
      <c r="N89" s="1" t="s">
        <v>204</v>
      </c>
      <c r="AA89" t="str">
        <f t="shared" si="9"/>
        <v>,((SELECT nextval('MNU_SEQ') FROM DUAL),"market/company","기업장터","market/used","market","Y","Y",2,"기업에서 생산한 물품을 사고 팔 수 있는 메뉴입니다.",2,"SYSTEM","SYSTEM")</v>
      </c>
    </row>
    <row r="90" spans="2:27" x14ac:dyDescent="0.4">
      <c r="B90" s="1">
        <v>14</v>
      </c>
      <c r="C90" s="1" t="s">
        <v>301</v>
      </c>
      <c r="D90" s="8" t="s">
        <v>307</v>
      </c>
      <c r="E90" s="1" t="s">
        <v>313</v>
      </c>
      <c r="F90" s="8" t="s">
        <v>307</v>
      </c>
      <c r="G90" s="8" t="s">
        <v>488</v>
      </c>
      <c r="H90" s="1" t="s">
        <v>266</v>
      </c>
      <c r="I90" s="1" t="s">
        <v>266</v>
      </c>
      <c r="J90" s="1">
        <v>1</v>
      </c>
      <c r="K90" s="1" t="s">
        <v>316</v>
      </c>
      <c r="L90" s="1">
        <v>4</v>
      </c>
      <c r="M90" s="1" t="s">
        <v>204</v>
      </c>
      <c r="N90" s="1" t="s">
        <v>204</v>
      </c>
      <c r="AA90" t="str">
        <f t="shared" ref="AA90:AA92" si="14">_xlfn.CONCAT(IF(B90=1,"",","),"(",_xlfn.TEXTJOIN(",",TRUE,C90:Z90),")")</f>
        <v>,((SELECT nextval('MNU_SEQ') FROM DUAL),"active","활동","active","#","Y","Y",1,"활동 관련 대메뉴",4,"SYSTEM","SYSTEM")</v>
      </c>
    </row>
    <row r="91" spans="2:27" x14ac:dyDescent="0.4">
      <c r="B91" s="1">
        <v>15</v>
      </c>
      <c r="C91" s="1" t="s">
        <v>301</v>
      </c>
      <c r="D91" s="8" t="s">
        <v>473</v>
      </c>
      <c r="E91" s="1" t="s">
        <v>474</v>
      </c>
      <c r="F91" s="8" t="s">
        <v>473</v>
      </c>
      <c r="G91" s="8" t="s">
        <v>307</v>
      </c>
      <c r="H91" s="1" t="s">
        <v>266</v>
      </c>
      <c r="I91" s="1" t="s">
        <v>266</v>
      </c>
      <c r="J91" s="1">
        <v>2</v>
      </c>
      <c r="K91" s="1" t="s">
        <v>475</v>
      </c>
      <c r="L91" s="1">
        <v>1</v>
      </c>
      <c r="M91" s="1" t="s">
        <v>204</v>
      </c>
      <c r="N91" s="1" t="s">
        <v>204</v>
      </c>
      <c r="AA91" t="str">
        <f t="shared" ref="AA91" si="15">_xlfn.CONCAT(IF(B91=1,"",","),"(",_xlfn.TEXTJOIN(",",TRUE,C91:Z91),")")</f>
        <v>,((SELECT nextval('MNU_SEQ') FROM DUAL),"active/play","놀이","active/play","active","Y","Y",2,"아이와 함께할 수 있는 놀이 정보를 나누는 메뉴입니다.",1,"SYSTEM","SYSTEM")</v>
      </c>
    </row>
    <row r="92" spans="2:27" x14ac:dyDescent="0.4">
      <c r="B92" s="1">
        <v>16</v>
      </c>
      <c r="C92" s="1" t="s">
        <v>301</v>
      </c>
      <c r="D92" s="8" t="s">
        <v>476</v>
      </c>
      <c r="E92" s="1" t="s">
        <v>478</v>
      </c>
      <c r="F92" s="8" t="s">
        <v>473</v>
      </c>
      <c r="G92" s="8" t="s">
        <v>307</v>
      </c>
      <c r="H92" s="1" t="s">
        <v>266</v>
      </c>
      <c r="I92" s="1" t="s">
        <v>266</v>
      </c>
      <c r="J92" s="1">
        <v>2</v>
      </c>
      <c r="K92" s="1" t="s">
        <v>480</v>
      </c>
      <c r="L92" s="1">
        <v>2</v>
      </c>
      <c r="M92" s="1" t="s">
        <v>204</v>
      </c>
      <c r="N92" s="1" t="s">
        <v>204</v>
      </c>
      <c r="AA92" t="str">
        <f t="shared" si="14"/>
        <v>,((SELECT nextval('MNU_SEQ') FROM DUAL),"active/cook","요리","active/play","active","Y","Y",2,"아이와 함께할 수 있는 요리 정보를 나누는 메뉴입니다.",2,"SYSTEM","SYSTEM")</v>
      </c>
    </row>
    <row r="93" spans="2:27" x14ac:dyDescent="0.4">
      <c r="B93" s="1">
        <v>17</v>
      </c>
      <c r="C93" s="1" t="s">
        <v>301</v>
      </c>
      <c r="D93" s="8" t="s">
        <v>477</v>
      </c>
      <c r="E93" s="1" t="s">
        <v>479</v>
      </c>
      <c r="F93" s="8" t="s">
        <v>473</v>
      </c>
      <c r="G93" s="8" t="s">
        <v>307</v>
      </c>
      <c r="H93" s="1" t="s">
        <v>266</v>
      </c>
      <c r="I93" s="1" t="s">
        <v>266</v>
      </c>
      <c r="J93" s="1">
        <v>2</v>
      </c>
      <c r="K93" s="1" t="s">
        <v>481</v>
      </c>
      <c r="L93" s="1">
        <v>3</v>
      </c>
      <c r="M93" s="1" t="s">
        <v>204</v>
      </c>
      <c r="N93" s="1" t="s">
        <v>204</v>
      </c>
      <c r="AA93" t="str">
        <f t="shared" si="9"/>
        <v>,((SELECT nextval('MNU_SEQ') FROM DUAL),"active/picnic","소풍","active/play","active","Y","Y",2,"아이와 함께할 수 있는 관광 정보를 나누는 메뉴입니다.",3,"SYSTEM","SYSTEM")</v>
      </c>
    </row>
    <row r="94" spans="2:27" x14ac:dyDescent="0.4">
      <c r="B94" s="1">
        <v>18</v>
      </c>
      <c r="C94" s="1" t="s">
        <v>301</v>
      </c>
      <c r="D94" s="8" t="s">
        <v>308</v>
      </c>
      <c r="E94" s="1" t="s">
        <v>312</v>
      </c>
      <c r="F94" s="8" t="s">
        <v>308</v>
      </c>
      <c r="G94" s="8" t="s">
        <v>488</v>
      </c>
      <c r="H94" s="1" t="s">
        <v>266</v>
      </c>
      <c r="I94" s="1" t="s">
        <v>266</v>
      </c>
      <c r="J94" s="1">
        <v>1</v>
      </c>
      <c r="K94" s="1" t="s">
        <v>317</v>
      </c>
      <c r="L94" s="1">
        <v>5</v>
      </c>
      <c r="M94" s="1" t="s">
        <v>204</v>
      </c>
      <c r="N94" s="1" t="s">
        <v>204</v>
      </c>
      <c r="AA94" t="str">
        <f t="shared" ref="AA94:AA95" si="16">_xlfn.CONCAT(IF(B94=1,"",","),"(",_xlfn.TEXTJOIN(",",TRUE,C94:Z94),")")</f>
        <v>,((SELECT nextval('MNU_SEQ') FROM DUAL),"sitter","베이비시터","sitter","#","Y","Y",1,"베이비시터 관련 대메뉴",5,"SYSTEM","SYSTEM")</v>
      </c>
    </row>
    <row r="95" spans="2:27" x14ac:dyDescent="0.4">
      <c r="B95" s="1">
        <v>19</v>
      </c>
      <c r="C95" s="1" t="s">
        <v>301</v>
      </c>
      <c r="D95" s="8" t="s">
        <v>482</v>
      </c>
      <c r="E95" s="1" t="s">
        <v>483</v>
      </c>
      <c r="F95" s="8" t="s">
        <v>482</v>
      </c>
      <c r="G95" s="8" t="s">
        <v>308</v>
      </c>
      <c r="H95" s="1" t="s">
        <v>266</v>
      </c>
      <c r="I95" s="1" t="s">
        <v>266</v>
      </c>
      <c r="J95" s="1">
        <v>2</v>
      </c>
      <c r="K95" s="1" t="s">
        <v>484</v>
      </c>
      <c r="L95" s="1">
        <v>1</v>
      </c>
      <c r="M95" s="1" t="s">
        <v>204</v>
      </c>
      <c r="N95" s="1" t="s">
        <v>204</v>
      </c>
      <c r="AA95" t="str">
        <f t="shared" si="16"/>
        <v>,((SELECT nextval('MNU_SEQ') FROM DUAL),"sitter/customer","돌봐주세요","sitter/customer","sitter","Y","Y",2,"돌봄 서비스를 요청할 수 있는 메뉴입니다.",1,"SYSTEM","SYSTEM")</v>
      </c>
    </row>
    <row r="96" spans="2:27" x14ac:dyDescent="0.4">
      <c r="B96" s="1">
        <v>20</v>
      </c>
      <c r="C96" s="1" t="s">
        <v>301</v>
      </c>
      <c r="D96" s="8" t="s">
        <v>485</v>
      </c>
      <c r="E96" s="1" t="s">
        <v>486</v>
      </c>
      <c r="F96" s="8" t="s">
        <v>482</v>
      </c>
      <c r="G96" s="8" t="s">
        <v>308</v>
      </c>
      <c r="H96" s="1" t="s">
        <v>266</v>
      </c>
      <c r="I96" s="1" t="s">
        <v>266</v>
      </c>
      <c r="J96" s="1">
        <v>2</v>
      </c>
      <c r="K96" s="1" t="s">
        <v>487</v>
      </c>
      <c r="L96" s="1">
        <v>2</v>
      </c>
      <c r="M96" s="1" t="s">
        <v>204</v>
      </c>
      <c r="N96" s="1" t="s">
        <v>204</v>
      </c>
      <c r="AA96" t="str">
        <f t="shared" si="9"/>
        <v>,((SELECT nextval('MNU_SEQ') FROM DUAL),"sitter/service","돌봐줄게요","sitter/customer","sitter","Y","Y",2,"돌봄 서비스를 제공할 수 있는 메뉴입니다.",2,"SYSTEM","SYSTEM")</v>
      </c>
    </row>
    <row r="97" spans="2:27" x14ac:dyDescent="0.4">
      <c r="B97" s="1">
        <v>21</v>
      </c>
      <c r="C97" s="1" t="s">
        <v>301</v>
      </c>
      <c r="D97" s="8" t="s">
        <v>302</v>
      </c>
      <c r="E97" s="1" t="s">
        <v>303</v>
      </c>
      <c r="F97" s="8" t="s">
        <v>328</v>
      </c>
      <c r="G97" s="8" t="s">
        <v>488</v>
      </c>
      <c r="H97" s="1" t="s">
        <v>266</v>
      </c>
      <c r="I97" s="1" t="s">
        <v>266</v>
      </c>
      <c r="J97" s="1">
        <v>1</v>
      </c>
      <c r="K97" s="1" t="s">
        <v>304</v>
      </c>
      <c r="L97" s="1">
        <v>6</v>
      </c>
      <c r="M97" s="1" t="s">
        <v>204</v>
      </c>
      <c r="N97" s="1" t="s">
        <v>204</v>
      </c>
      <c r="AA97" t="str">
        <f t="shared" si="9"/>
        <v>,((SELECT nextval('MNU_SEQ') FROM DUAL),"info","정보","info/notice","#","Y","Y",1,"정보 관련 대메뉴",6,"SYSTEM","SYSTEM")</v>
      </c>
    </row>
    <row r="98" spans="2:27" x14ac:dyDescent="0.4">
      <c r="B98" s="1">
        <v>22</v>
      </c>
      <c r="C98" s="1" t="s">
        <v>301</v>
      </c>
      <c r="D98" s="8" t="s">
        <v>328</v>
      </c>
      <c r="E98" s="1" t="s">
        <v>230</v>
      </c>
      <c r="F98" s="8" t="s">
        <v>328</v>
      </c>
      <c r="G98" s="8" t="s">
        <v>302</v>
      </c>
      <c r="H98" s="1" t="s">
        <v>266</v>
      </c>
      <c r="I98" s="1" t="s">
        <v>228</v>
      </c>
      <c r="J98" s="1">
        <v>2</v>
      </c>
      <c r="K98" s="1" t="s">
        <v>354</v>
      </c>
      <c r="L98" s="1">
        <v>1</v>
      </c>
      <c r="M98" s="1" t="s">
        <v>204</v>
      </c>
      <c r="N98" s="1" t="s">
        <v>204</v>
      </c>
      <c r="AA98" t="str">
        <f t="shared" ref="AA98:AA100" si="17">_xlfn.CONCAT(IF(B98=1,"",","),"(",_xlfn.TEXTJOIN(",",TRUE,C98:Z98),")")</f>
        <v>,((SELECT nextval('MNU_SEQ') FROM DUAL),"info/notice","공지사항","info/notice","info","Y","N",2,"공지사항 목록을 조회하는 메뉴입니다.",1,"SYSTEM","SYSTEM")</v>
      </c>
    </row>
    <row r="99" spans="2:27" x14ac:dyDescent="0.4">
      <c r="B99" s="1">
        <v>23</v>
      </c>
      <c r="C99" s="1" t="s">
        <v>301</v>
      </c>
      <c r="D99" s="8" t="s">
        <v>323</v>
      </c>
      <c r="E99" s="1" t="s">
        <v>324</v>
      </c>
      <c r="F99" s="8" t="s">
        <v>325</v>
      </c>
      <c r="G99" s="8" t="s">
        <v>488</v>
      </c>
      <c r="H99" s="1" t="s">
        <v>228</v>
      </c>
      <c r="I99" s="1" t="s">
        <v>266</v>
      </c>
      <c r="J99" s="1">
        <v>1</v>
      </c>
      <c r="K99" s="1" t="s">
        <v>327</v>
      </c>
      <c r="L99" s="1">
        <v>7</v>
      </c>
      <c r="M99" s="1" t="s">
        <v>204</v>
      </c>
      <c r="N99" s="1" t="s">
        <v>204</v>
      </c>
      <c r="AA99" t="str">
        <f t="shared" si="17"/>
        <v>,((SELECT nextval('MNU_SEQ') FROM DUAL),"user","사용자","user/signUp","#","N","Y",1,"사용자 관련 대메뉴",7,"SYSTEM","SYSTEM")</v>
      </c>
    </row>
    <row r="100" spans="2:27" x14ac:dyDescent="0.4">
      <c r="B100" s="1">
        <v>24</v>
      </c>
      <c r="C100" s="1" t="s">
        <v>301</v>
      </c>
      <c r="D100" s="8" t="s">
        <v>325</v>
      </c>
      <c r="E100" s="1" t="s">
        <v>326</v>
      </c>
      <c r="F100" s="8" t="s">
        <v>325</v>
      </c>
      <c r="G100" s="8" t="s">
        <v>323</v>
      </c>
      <c r="H100" s="1" t="s">
        <v>228</v>
      </c>
      <c r="I100" s="1" t="s">
        <v>228</v>
      </c>
      <c r="J100" s="1">
        <v>2</v>
      </c>
      <c r="K100" s="1" t="s">
        <v>355</v>
      </c>
      <c r="L100" s="1">
        <v>1</v>
      </c>
      <c r="M100" s="1" t="s">
        <v>204</v>
      </c>
      <c r="N100" s="1" t="s">
        <v>204</v>
      </c>
      <c r="AA100" t="str">
        <f t="shared" si="17"/>
        <v>,((SELECT nextval('MNU_SEQ') FROM DUAL),"user/signUp","회원가입","user/signUp","user","N","N",2,"신규 사용자의 회원가입을 위한  메뉴입니다.",1,"SYSTEM","SYSTEM")</v>
      </c>
    </row>
    <row r="101" spans="2:27" x14ac:dyDescent="0.4">
      <c r="AA101" t="s">
        <v>209</v>
      </c>
    </row>
    <row r="102" spans="2:27" x14ac:dyDescent="0.4">
      <c r="B102" s="10" t="s">
        <v>199</v>
      </c>
      <c r="C102" s="21" t="s">
        <v>329</v>
      </c>
      <c r="D102" s="21"/>
      <c r="E102" s="21"/>
      <c r="F102" s="21"/>
      <c r="G102" s="21"/>
      <c r="H102" s="21"/>
    </row>
    <row r="103" spans="2:27" x14ac:dyDescent="0.4">
      <c r="B103" s="10" t="s">
        <v>1</v>
      </c>
      <c r="C103" s="10" t="s">
        <v>330</v>
      </c>
      <c r="D103" s="10" t="s">
        <v>331</v>
      </c>
      <c r="E103" s="10" t="s">
        <v>408</v>
      </c>
      <c r="F103" s="10" t="s">
        <v>412</v>
      </c>
      <c r="G103" s="10" t="s">
        <v>294</v>
      </c>
      <c r="H103" s="5" t="s">
        <v>295</v>
      </c>
      <c r="K103" s="13"/>
      <c r="L103" s="13"/>
      <c r="M103" s="13"/>
      <c r="N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 t="str">
        <f>_xlfn.CONCAT("TRUNCATE ",C102,";")</f>
        <v>TRUNCATE TB_ROLE;</v>
      </c>
    </row>
    <row r="104" spans="2:27" x14ac:dyDescent="0.4">
      <c r="B104" s="10" t="s">
        <v>3</v>
      </c>
      <c r="C104" s="10" t="s">
        <v>332</v>
      </c>
      <c r="D104" s="10" t="s">
        <v>333</v>
      </c>
      <c r="E104" s="10" t="s">
        <v>335</v>
      </c>
      <c r="F104" s="10" t="s">
        <v>336</v>
      </c>
      <c r="G104" s="10" t="s">
        <v>296</v>
      </c>
      <c r="H104" s="5" t="s">
        <v>297</v>
      </c>
      <c r="K104" s="13"/>
      <c r="L104" s="13"/>
      <c r="M104" s="13"/>
      <c r="N104" s="13"/>
      <c r="R104" s="13"/>
      <c r="S104" s="13"/>
      <c r="T104" s="13"/>
      <c r="U104" s="13"/>
      <c r="V104" s="13"/>
      <c r="W104" s="13"/>
      <c r="X104" s="13"/>
      <c r="Y104" s="13"/>
      <c r="Z104" s="13"/>
      <c r="AA104" t="str">
        <f>_xlfn.CONCAT("INSERT INTO ",C102, "(", _xlfn.TEXTJOIN(",",TRUE,C103:Z103),") VALUES")</f>
        <v>INSERT INTO TB_ROLE(ROLE_SEQ,ROLE_NM,ROLE_ORDER,RMRK,FST_REG_ID,LT_UPD_ID) VALUES</v>
      </c>
    </row>
    <row r="105" spans="2:27" x14ac:dyDescent="0.4">
      <c r="B105" s="1">
        <v>1</v>
      </c>
      <c r="C105" s="1" t="s">
        <v>341</v>
      </c>
      <c r="D105" s="8" t="s">
        <v>324</v>
      </c>
      <c r="E105" s="1">
        <v>1</v>
      </c>
      <c r="F105" s="1" t="s">
        <v>413</v>
      </c>
      <c r="G105" s="1" t="s">
        <v>204</v>
      </c>
      <c r="H105" s="1" t="s">
        <v>204</v>
      </c>
      <c r="AA105" t="str">
        <f t="shared" ref="AA105:AA109" si="18">_xlfn.CONCAT(IF(B105=1,"",","),"(",_xlfn.TEXTJOIN(",",TRUE,C105:Z105),")")</f>
        <v>((SELECT nextval('ROLE_SEQ') FROM DUAL),"사용자",1,"시스템 사용자의 기본 권한","SYSTEM","SYSTEM")</v>
      </c>
    </row>
    <row r="106" spans="2:27" x14ac:dyDescent="0.4">
      <c r="B106" s="1">
        <v>2</v>
      </c>
      <c r="C106" s="1" t="s">
        <v>341</v>
      </c>
      <c r="D106" s="8" t="s">
        <v>350</v>
      </c>
      <c r="E106" s="1">
        <v>2</v>
      </c>
      <c r="F106" s="1" t="s">
        <v>414</v>
      </c>
      <c r="G106" s="1" t="s">
        <v>204</v>
      </c>
      <c r="H106" s="1" t="s">
        <v>204</v>
      </c>
      <c r="AA106" t="str">
        <f t="shared" ref="AA106" si="19">_xlfn.CONCAT(IF(B106=1,"",","),"(",_xlfn.TEXTJOIN(",",TRUE,C106:Z106),")")</f>
        <v>,((SELECT nextval('ROLE_SEQ') FROM DUAL),"게스트",2,"프로젝트 열람을 위한 권한","SYSTEM","SYSTEM")</v>
      </c>
    </row>
    <row r="107" spans="2:27" x14ac:dyDescent="0.4">
      <c r="B107" s="1">
        <v>2</v>
      </c>
      <c r="C107" s="1" t="s">
        <v>341</v>
      </c>
      <c r="D107" s="8" t="s">
        <v>311</v>
      </c>
      <c r="E107" s="1">
        <v>3</v>
      </c>
      <c r="F107" s="1" t="s">
        <v>415</v>
      </c>
      <c r="G107" s="1" t="s">
        <v>204</v>
      </c>
      <c r="H107" s="1" t="s">
        <v>204</v>
      </c>
      <c r="AA107" t="str">
        <f t="shared" si="18"/>
        <v>,((SELECT nextval('ROLE_SEQ') FROM DUAL),"관리자",3,"시스템 관리자 권한","SYSTEM","SYSTEM")</v>
      </c>
    </row>
    <row r="108" spans="2:27" x14ac:dyDescent="0.4">
      <c r="B108" s="1">
        <v>3</v>
      </c>
      <c r="C108" s="1" t="s">
        <v>341</v>
      </c>
      <c r="D108" s="8" t="s">
        <v>342</v>
      </c>
      <c r="E108" s="1">
        <v>4</v>
      </c>
      <c r="F108" s="1" t="s">
        <v>416</v>
      </c>
      <c r="G108" s="1" t="s">
        <v>204</v>
      </c>
      <c r="H108" s="1" t="s">
        <v>204</v>
      </c>
      <c r="AA108" t="str">
        <f t="shared" si="18"/>
        <v>,((SELECT nextval('ROLE_SEQ') FROM DUAL),"시터",4,"사용자 중 시터로 활동하기 위한 권한","SYSTEM","SYSTEM")</v>
      </c>
    </row>
    <row r="109" spans="2:27" x14ac:dyDescent="0.4">
      <c r="B109" s="1">
        <v>4</v>
      </c>
      <c r="C109" s="1" t="s">
        <v>341</v>
      </c>
      <c r="D109" s="8" t="s">
        <v>343</v>
      </c>
      <c r="E109" s="1">
        <v>5</v>
      </c>
      <c r="F109" s="1" t="s">
        <v>417</v>
      </c>
      <c r="G109" s="1" t="s">
        <v>204</v>
      </c>
      <c r="H109" s="1" t="s">
        <v>204</v>
      </c>
      <c r="AA109" t="str">
        <f t="shared" si="18"/>
        <v>,((SELECT nextval('ROLE_SEQ') FROM DUAL),"판매기업",5,"중고 장터 기업 권한","SYSTEM","SYSTEM")</v>
      </c>
    </row>
    <row r="110" spans="2:27" x14ac:dyDescent="0.4">
      <c r="AA110" t="s">
        <v>209</v>
      </c>
    </row>
    <row r="111" spans="2:27" x14ac:dyDescent="0.4">
      <c r="B111" s="10" t="s">
        <v>199</v>
      </c>
      <c r="C111" s="21" t="s">
        <v>337</v>
      </c>
      <c r="D111" s="21"/>
      <c r="E111" s="21"/>
      <c r="F111" s="31"/>
    </row>
    <row r="112" spans="2:27" x14ac:dyDescent="0.4">
      <c r="B112" s="10" t="s">
        <v>1</v>
      </c>
      <c r="C112" s="10" t="s">
        <v>401</v>
      </c>
      <c r="D112" s="10" t="s">
        <v>330</v>
      </c>
      <c r="E112" s="10" t="s">
        <v>294</v>
      </c>
      <c r="F112" s="29"/>
      <c r="K112" s="13"/>
      <c r="L112" s="13"/>
      <c r="M112" s="13"/>
      <c r="N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 t="str">
        <f>_xlfn.CONCAT("TRUNCATE ",C111,";")</f>
        <v>TRUNCATE TB_USER_ROLE_MAP;</v>
      </c>
    </row>
    <row r="113" spans="2:27" x14ac:dyDescent="0.4">
      <c r="B113" s="10" t="s">
        <v>3</v>
      </c>
      <c r="C113" s="10" t="s">
        <v>117</v>
      </c>
      <c r="D113" s="10" t="s">
        <v>332</v>
      </c>
      <c r="E113" s="10" t="s">
        <v>296</v>
      </c>
      <c r="F113" s="29"/>
      <c r="K113" s="13"/>
      <c r="L113" s="13"/>
      <c r="M113" s="13"/>
      <c r="N113" s="13"/>
      <c r="R113" s="13"/>
      <c r="S113" s="13"/>
      <c r="T113" s="13"/>
      <c r="U113" s="13"/>
      <c r="V113" s="13"/>
      <c r="W113" s="13"/>
      <c r="X113" s="13"/>
      <c r="Y113" s="13"/>
      <c r="Z113" s="13"/>
      <c r="AA113" t="str">
        <f>_xlfn.CONCAT("INSERT INTO ",C111, "(", _xlfn.TEXTJOIN(",",TRUE,C112:Z112),") VALUES")</f>
        <v>INSERT INTO TB_USER_ROLE_MAP(USER_ID,ROLE_SEQ,FST_REG_ID) VALUES</v>
      </c>
    </row>
    <row r="114" spans="2:27" x14ac:dyDescent="0.4">
      <c r="B114" s="1">
        <v>1</v>
      </c>
      <c r="C114" s="1" t="s">
        <v>235</v>
      </c>
      <c r="D114" s="8">
        <v>3</v>
      </c>
      <c r="E114" s="1" t="s">
        <v>204</v>
      </c>
      <c r="F114" s="30"/>
      <c r="AA114" t="str">
        <f>_xlfn.CONCAT(IF(B114=1,"",","),"(",_xlfn.TEXTJOIN(",",TRUE,C114:Z114),")")</f>
        <v>("admin",3,"SYSTEM")</v>
      </c>
    </row>
    <row r="115" spans="2:27" x14ac:dyDescent="0.4">
      <c r="B115" s="1">
        <v>2</v>
      </c>
      <c r="C115" s="1" t="s">
        <v>418</v>
      </c>
      <c r="D115" s="8">
        <v>1</v>
      </c>
      <c r="E115" s="1" t="s">
        <v>204</v>
      </c>
      <c r="F115" s="30"/>
      <c r="AA115" t="str">
        <f>_xlfn.CONCAT(IF(B115=1,"",","),"(",_xlfn.TEXTJOIN(",",TRUE,C115:Z115),")")</f>
        <v>,("user1",1,"SYSTEM")</v>
      </c>
    </row>
    <row r="116" spans="2:27" x14ac:dyDescent="0.4">
      <c r="B116" s="1">
        <v>3</v>
      </c>
      <c r="C116" s="1" t="s">
        <v>420</v>
      </c>
      <c r="D116" s="8">
        <v>1</v>
      </c>
      <c r="E116" s="1" t="s">
        <v>204</v>
      </c>
      <c r="F116" s="30"/>
      <c r="AA116" t="str">
        <f>_xlfn.CONCAT(IF(B116=1,"",","),"(",_xlfn.TEXTJOIN(",",TRUE,C116:Z116),")")</f>
        <v>,("user2",1,"SYSTEM")</v>
      </c>
    </row>
    <row r="117" spans="2:27" x14ac:dyDescent="0.4">
      <c r="B117" s="1">
        <v>4</v>
      </c>
      <c r="C117" s="1" t="s">
        <v>421</v>
      </c>
      <c r="D117" s="8">
        <v>1</v>
      </c>
      <c r="E117" s="1" t="s">
        <v>204</v>
      </c>
      <c r="F117" s="30"/>
      <c r="AA117" t="str">
        <f>_xlfn.CONCAT(IF(B117=1,"",","),"(",_xlfn.TEXTJOIN(",",TRUE,C117:Z117),")")</f>
        <v>,("user3",1,"SYSTEM")</v>
      </c>
    </row>
    <row r="118" spans="2:27" x14ac:dyDescent="0.4">
      <c r="B118" s="1">
        <v>5</v>
      </c>
      <c r="C118" s="1" t="s">
        <v>422</v>
      </c>
      <c r="D118" s="8">
        <v>1</v>
      </c>
      <c r="E118" s="1" t="s">
        <v>204</v>
      </c>
      <c r="F118" s="30"/>
      <c r="AA118" t="str">
        <f>_xlfn.CONCAT(IF(B118=1,"",","),"(",_xlfn.TEXTJOIN(",",TRUE,C118:Z118),")")</f>
        <v>,("user4",1,"SYSTEM")</v>
      </c>
    </row>
    <row r="119" spans="2:27" x14ac:dyDescent="0.4">
      <c r="B119" s="1">
        <v>6</v>
      </c>
      <c r="C119" s="1" t="s">
        <v>423</v>
      </c>
      <c r="D119" s="8">
        <v>1</v>
      </c>
      <c r="E119" s="1" t="s">
        <v>204</v>
      </c>
      <c r="F119" s="30"/>
      <c r="AA119" t="str">
        <f>_xlfn.CONCAT(IF(B119=1,"",","),"(",_xlfn.TEXTJOIN(",",TRUE,C119:Z119),")")</f>
        <v>,("user5",1,"SYSTEM")</v>
      </c>
    </row>
    <row r="120" spans="2:27" x14ac:dyDescent="0.4">
      <c r="B120" s="1">
        <v>7</v>
      </c>
      <c r="C120" s="1" t="s">
        <v>424</v>
      </c>
      <c r="D120" s="8">
        <v>1</v>
      </c>
      <c r="E120" s="1" t="s">
        <v>204</v>
      </c>
      <c r="F120" s="30"/>
      <c r="AA120" t="str">
        <f>_xlfn.CONCAT(IF(B120=1,"",","),"(",_xlfn.TEXTJOIN(",",TRUE,C120:Z120),")")</f>
        <v>,("user6",1,"SYSTEM")</v>
      </c>
    </row>
    <row r="121" spans="2:27" x14ac:dyDescent="0.4">
      <c r="B121" s="1">
        <v>8</v>
      </c>
      <c r="C121" s="1" t="s">
        <v>425</v>
      </c>
      <c r="D121" s="8">
        <v>1</v>
      </c>
      <c r="E121" s="1" t="s">
        <v>204</v>
      </c>
      <c r="F121" s="30"/>
      <c r="AA121" t="str">
        <f>_xlfn.CONCAT(IF(B121=1,"",","),"(",_xlfn.TEXTJOIN(",",TRUE,C121:Z121),")")</f>
        <v>,("user7",1,"SYSTEM")</v>
      </c>
    </row>
    <row r="122" spans="2:27" x14ac:dyDescent="0.4">
      <c r="B122" s="1">
        <v>9</v>
      </c>
      <c r="C122" s="1" t="s">
        <v>426</v>
      </c>
      <c r="D122" s="8">
        <v>1</v>
      </c>
      <c r="E122" s="1" t="s">
        <v>204</v>
      </c>
      <c r="F122" s="30"/>
      <c r="AA122" t="str">
        <f>_xlfn.CONCAT(IF(B122=1,"",","),"(",_xlfn.TEXTJOIN(",",TRUE,C122:Z122),")")</f>
        <v>,("user8",1,"SYSTEM")</v>
      </c>
    </row>
    <row r="123" spans="2:27" x14ac:dyDescent="0.4">
      <c r="B123" s="1">
        <v>10</v>
      </c>
      <c r="C123" s="1" t="s">
        <v>434</v>
      </c>
      <c r="D123" s="8">
        <v>1</v>
      </c>
      <c r="E123" s="1" t="s">
        <v>204</v>
      </c>
      <c r="F123" s="30"/>
      <c r="AA123" t="str">
        <f>_xlfn.CONCAT(IF(B123=1,"",","),"(",_xlfn.TEXTJOIN(",",TRUE,C123:Z123),")")</f>
        <v>,("user9",1,"SYSTEM")</v>
      </c>
    </row>
    <row r="124" spans="2:27" x14ac:dyDescent="0.4">
      <c r="B124" s="1">
        <v>11</v>
      </c>
      <c r="C124" s="1" t="s">
        <v>435</v>
      </c>
      <c r="D124" s="8">
        <v>1</v>
      </c>
      <c r="E124" s="1" t="s">
        <v>204</v>
      </c>
      <c r="F124" s="30"/>
      <c r="AA124" t="str">
        <f>_xlfn.CONCAT(IF(B124=1,"",","),"(",_xlfn.TEXTJOIN(",",TRUE,C124:Z124),")")</f>
        <v>,("user10",1,"SYSTEM")</v>
      </c>
    </row>
    <row r="125" spans="2:27" x14ac:dyDescent="0.4">
      <c r="B125" s="1">
        <v>12</v>
      </c>
      <c r="C125" s="1" t="s">
        <v>436</v>
      </c>
      <c r="D125" s="8">
        <v>1</v>
      </c>
      <c r="E125" s="1" t="s">
        <v>204</v>
      </c>
      <c r="F125" s="30"/>
      <c r="AA125" t="str">
        <f>_xlfn.CONCAT(IF(B125=1,"",","),"(",_xlfn.TEXTJOIN(",",TRUE,C125:Z125),")")</f>
        <v>,("user11",1,"SYSTEM")</v>
      </c>
    </row>
    <row r="126" spans="2:27" x14ac:dyDescent="0.4">
      <c r="B126" s="1">
        <v>13</v>
      </c>
      <c r="C126" s="1" t="s">
        <v>437</v>
      </c>
      <c r="D126" s="8">
        <v>1</v>
      </c>
      <c r="E126" s="1" t="s">
        <v>204</v>
      </c>
      <c r="F126" s="30"/>
      <c r="AA126" t="str">
        <f>_xlfn.CONCAT(IF(B126=1,"",","),"(",_xlfn.TEXTJOIN(",",TRUE,C126:Z126),")")</f>
        <v>,("user12",1,"SYSTEM")</v>
      </c>
    </row>
    <row r="127" spans="2:27" x14ac:dyDescent="0.4">
      <c r="B127" s="1">
        <v>14</v>
      </c>
      <c r="C127" s="1" t="s">
        <v>438</v>
      </c>
      <c r="D127" s="8">
        <v>1</v>
      </c>
      <c r="E127" s="1" t="s">
        <v>204</v>
      </c>
      <c r="F127" s="30"/>
      <c r="AA127" t="str">
        <f>_xlfn.CONCAT(IF(B127=1,"",","),"(",_xlfn.TEXTJOIN(",",TRUE,C127:Z127),")")</f>
        <v>,("user13",1,"SYSTEM")</v>
      </c>
    </row>
    <row r="128" spans="2:27" x14ac:dyDescent="0.4">
      <c r="B128" s="1">
        <v>15</v>
      </c>
      <c r="C128" s="1" t="s">
        <v>439</v>
      </c>
      <c r="D128" s="8">
        <v>1</v>
      </c>
      <c r="E128" s="1" t="s">
        <v>204</v>
      </c>
      <c r="F128" s="30"/>
      <c r="AA128" t="str">
        <f>_xlfn.CONCAT(IF(B128=1,"",","),"(",_xlfn.TEXTJOIN(",",TRUE,C128:Z128),")")</f>
        <v>,("user14",1,"SYSTEM")</v>
      </c>
    </row>
    <row r="129" spans="2:27" x14ac:dyDescent="0.4">
      <c r="B129" s="1">
        <v>16</v>
      </c>
      <c r="C129" s="1" t="s">
        <v>440</v>
      </c>
      <c r="D129" s="8">
        <v>1</v>
      </c>
      <c r="E129" s="1" t="s">
        <v>204</v>
      </c>
      <c r="F129" s="30"/>
      <c r="AA129" t="str">
        <f>_xlfn.CONCAT(IF(B129=1,"",","),"(",_xlfn.TEXTJOIN(",",TRUE,C129:Z129),")")</f>
        <v>,("user15",1,"SYSTEM")</v>
      </c>
    </row>
    <row r="130" spans="2:27" x14ac:dyDescent="0.4">
      <c r="B130" s="1">
        <v>17</v>
      </c>
      <c r="C130" s="1" t="s">
        <v>441</v>
      </c>
      <c r="D130" s="8">
        <v>1</v>
      </c>
      <c r="E130" s="1" t="s">
        <v>204</v>
      </c>
      <c r="F130" s="30"/>
      <c r="AA130" t="str">
        <f>_xlfn.CONCAT(IF(B130=1,"",","),"(",_xlfn.TEXTJOIN(",",TRUE,C130:Z130),")")</f>
        <v>,("user16",1,"SYSTEM")</v>
      </c>
    </row>
    <row r="131" spans="2:27" x14ac:dyDescent="0.4">
      <c r="B131" s="1">
        <v>18</v>
      </c>
      <c r="C131" s="1" t="s">
        <v>442</v>
      </c>
      <c r="D131" s="8">
        <v>1</v>
      </c>
      <c r="E131" s="1" t="s">
        <v>204</v>
      </c>
      <c r="F131" s="30"/>
      <c r="AA131" t="str">
        <f>_xlfn.CONCAT(IF(B131=1,"",","),"(",_xlfn.TEXTJOIN(",",TRUE,C131:Z131),")")</f>
        <v>,("user17",1,"SYSTEM")</v>
      </c>
    </row>
    <row r="132" spans="2:27" x14ac:dyDescent="0.4">
      <c r="B132" s="1">
        <v>19</v>
      </c>
      <c r="C132" s="1" t="s">
        <v>443</v>
      </c>
      <c r="D132" s="8">
        <v>1</v>
      </c>
      <c r="E132" s="1" t="s">
        <v>204</v>
      </c>
      <c r="F132" s="30"/>
      <c r="AA132" t="str">
        <f>_xlfn.CONCAT(IF(B132=1,"",","),"(",_xlfn.TEXTJOIN(",",TRUE,C132:Z132),")")</f>
        <v>,("user18",1,"SYSTEM")</v>
      </c>
    </row>
    <row r="133" spans="2:27" x14ac:dyDescent="0.4">
      <c r="B133" s="1">
        <v>20</v>
      </c>
      <c r="C133" s="1" t="s">
        <v>444</v>
      </c>
      <c r="D133" s="8">
        <v>1</v>
      </c>
      <c r="E133" s="1" t="s">
        <v>204</v>
      </c>
      <c r="F133" s="30"/>
      <c r="AA133" t="str">
        <f>_xlfn.CONCAT(IF(B133=1,"",","),"(",_xlfn.TEXTJOIN(",",TRUE,C133:Z133),")")</f>
        <v>,("user19",1,"SYSTEM")</v>
      </c>
    </row>
    <row r="134" spans="2:27" x14ac:dyDescent="0.4">
      <c r="B134" s="1">
        <v>21</v>
      </c>
      <c r="C134" s="1" t="s">
        <v>456</v>
      </c>
      <c r="D134" s="8">
        <v>1</v>
      </c>
      <c r="E134" s="1" t="s">
        <v>204</v>
      </c>
      <c r="F134" s="30"/>
      <c r="AA134" t="str">
        <f>_xlfn.CONCAT(IF(B134=1,"",","),"(",_xlfn.TEXTJOIN(",",TRUE,C134:Z134),")")</f>
        <v>,("user20",1,"SYSTEM")</v>
      </c>
    </row>
    <row r="135" spans="2:27" x14ac:dyDescent="0.4">
      <c r="AA135" t="s">
        <v>209</v>
      </c>
    </row>
    <row r="136" spans="2:27" x14ac:dyDescent="0.4">
      <c r="B136" s="17" t="s">
        <v>199</v>
      </c>
      <c r="C136" s="27" t="s">
        <v>345</v>
      </c>
      <c r="D136" s="28"/>
      <c r="E136" s="28"/>
      <c r="F136" s="28"/>
      <c r="G136" s="28"/>
      <c r="H136" s="28"/>
    </row>
    <row r="137" spans="2:27" x14ac:dyDescent="0.4">
      <c r="B137" s="17" t="s">
        <v>1</v>
      </c>
      <c r="C137" s="17" t="s">
        <v>298</v>
      </c>
      <c r="D137" s="17" t="s">
        <v>330</v>
      </c>
      <c r="E137" s="17" t="s">
        <v>362</v>
      </c>
      <c r="F137" s="17" t="s">
        <v>364</v>
      </c>
      <c r="G137" s="17" t="s">
        <v>294</v>
      </c>
      <c r="H137" s="17" t="s">
        <v>295</v>
      </c>
      <c r="K137" s="13"/>
      <c r="L137" s="13"/>
      <c r="M137" s="13"/>
      <c r="N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 t="str">
        <f>_xlfn.CONCAT("TRUNCATE ",C136,";")</f>
        <v>TRUNCATE TB_AUTH;</v>
      </c>
    </row>
    <row r="138" spans="2:27" x14ac:dyDescent="0.4">
      <c r="B138" s="17" t="s">
        <v>3</v>
      </c>
      <c r="C138" s="17" t="s">
        <v>299</v>
      </c>
      <c r="D138" s="17" t="s">
        <v>332</v>
      </c>
      <c r="E138" s="17" t="s">
        <v>363</v>
      </c>
      <c r="F138" s="17" t="s">
        <v>365</v>
      </c>
      <c r="G138" s="17" t="s">
        <v>296</v>
      </c>
      <c r="H138" s="17" t="s">
        <v>297</v>
      </c>
      <c r="K138" s="13"/>
      <c r="L138" s="13"/>
      <c r="M138" s="13"/>
      <c r="N138" s="13"/>
      <c r="R138" s="13"/>
      <c r="S138" s="13"/>
      <c r="T138" s="13"/>
      <c r="U138" s="13"/>
      <c r="V138" s="13"/>
      <c r="W138" s="13"/>
      <c r="X138" s="13"/>
      <c r="Y138" s="13"/>
      <c r="Z138" s="13"/>
      <c r="AA138" t="str">
        <f>_xlfn.CONCAT("INSERT INTO ",C136, "(", _xlfn.TEXTJOIN(",",TRUE,C137:Z137),")")</f>
        <v>INSERT INTO TB_AUTH(MNU_SEQ,ROLE_SEQ,AUTH_GRADE,AUTH_NM,FST_REG_ID,LT_UPD_ID)</v>
      </c>
    </row>
    <row r="139" spans="2:27" x14ac:dyDescent="0.4">
      <c r="B139" s="1">
        <v>1</v>
      </c>
      <c r="C139" s="1" t="s">
        <v>298</v>
      </c>
      <c r="D139" s="8">
        <v>3</v>
      </c>
      <c r="E139" s="1">
        <v>2</v>
      </c>
      <c r="F139" s="1" t="s">
        <v>349</v>
      </c>
      <c r="G139" s="1" t="s">
        <v>204</v>
      </c>
      <c r="H139" s="1" t="s">
        <v>204</v>
      </c>
      <c r="AA139" t="str">
        <f>_xlfn.CONCAT(IF(B139&lt;&gt;1,"UNION ALL ",""),"SELECT ",_xlfn.TEXTJOIN(",",TRUE,C139:Z139)," FROM ", $C$141)</f>
        <v>SELECT MNU_SEQ,3,2,"읽기/쓰기","SYSTEM","SYSTEM" FROM TB_MNU</v>
      </c>
    </row>
    <row r="140" spans="2:27" x14ac:dyDescent="0.4">
      <c r="B140" s="1">
        <v>2</v>
      </c>
      <c r="C140" s="1" t="s">
        <v>298</v>
      </c>
      <c r="D140" s="8">
        <v>1</v>
      </c>
      <c r="E140" s="1">
        <v>1</v>
      </c>
      <c r="F140" s="1" t="s">
        <v>348</v>
      </c>
      <c r="G140" s="1" t="s">
        <v>204</v>
      </c>
      <c r="H140" s="1" t="s">
        <v>204</v>
      </c>
      <c r="AA140" t="str">
        <f>_xlfn.CONCAT(IF(B140&lt;&gt;1,"UNION ALL ",""),"SELECT ",_xlfn.TEXTJOIN(",",TRUE,C140:Z140)," FROM ", $C$141)</f>
        <v>UNION ALL SELECT MNU_SEQ,1,1,"읽기","SYSTEM","SYSTEM" FROM TB_MNU</v>
      </c>
    </row>
    <row r="141" spans="2:27" x14ac:dyDescent="0.4">
      <c r="B141" s="17" t="s">
        <v>351</v>
      </c>
      <c r="C141" s="21" t="s">
        <v>256</v>
      </c>
      <c r="D141" s="21"/>
      <c r="E141" s="21"/>
      <c r="F141" s="21"/>
      <c r="G141" s="21"/>
      <c r="H141" s="21"/>
      <c r="AA141" t="str">
        <f>_xlfn.CONCAT(";")</f>
        <v>;</v>
      </c>
    </row>
  </sheetData>
  <mergeCells count="10">
    <mergeCell ref="C2:D2"/>
    <mergeCell ref="C12:I12"/>
    <mergeCell ref="C26:I26"/>
    <mergeCell ref="C73:N73"/>
    <mergeCell ref="C19:F19"/>
    <mergeCell ref="C136:H136"/>
    <mergeCell ref="C141:H141"/>
    <mergeCell ref="C48:G48"/>
    <mergeCell ref="C102:H102"/>
    <mergeCell ref="C111:E111"/>
  </mergeCells>
  <phoneticPr fontId="1" type="noConversion"/>
  <conditionalFormatting sqref="B76:N100">
    <cfRule type="expression" dxfId="2" priority="7">
      <formula>$J76 = 1</formula>
    </cfRule>
  </conditionalFormatting>
  <conditionalFormatting sqref="F114:F134">
    <cfRule type="expression" dxfId="1" priority="1">
      <formula>$J114 = 1</formula>
    </cfRule>
  </conditionalFormatting>
  <conditionalFormatting sqref="H105:H109">
    <cfRule type="expression" dxfId="0" priority="2">
      <formula>$J105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270</v>
      </c>
      <c r="D10" s="1" t="s">
        <v>271</v>
      </c>
      <c r="E10" s="1" t="s">
        <v>272</v>
      </c>
      <c r="F10" s="4" t="s">
        <v>273</v>
      </c>
      <c r="G10" s="1"/>
    </row>
    <row r="11" spans="2:7" x14ac:dyDescent="0.4">
      <c r="B11" s="1" t="s">
        <v>26</v>
      </c>
      <c r="C11" s="1" t="s">
        <v>366</v>
      </c>
      <c r="D11" s="1" t="s">
        <v>367</v>
      </c>
      <c r="E11" s="1" t="s">
        <v>368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2023-10-17T05:23:22Z</dcterms:modified>
</cp:coreProperties>
</file>