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CCB33BF7-0693-471F-A92A-479908F7C051}" xr6:coauthVersionLast="47" xr6:coauthVersionMax="47" xr10:uidLastSave="{00000000-0000-0000-0000-000000000000}"/>
  <bookViews>
    <workbookView xWindow="28680" yWindow="-120" windowWidth="29040" windowHeight="15840" xr2:uid="{C65CB968-5333-48BF-B9BC-AA4409770CFC}"/>
  </bookViews>
  <sheets>
    <sheet name="테이블 정의" sheetId="4" r:id="rId1"/>
    <sheet name="이행 데이터" sheetId="2" r:id="rId2"/>
    <sheet name="용어 사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" i="2" l="1"/>
  <c r="K90" i="4"/>
  <c r="J90" i="4"/>
  <c r="K89" i="4"/>
  <c r="J89" i="4"/>
  <c r="K95" i="4"/>
  <c r="J95" i="4"/>
  <c r="F94" i="4"/>
  <c r="J94" i="4" s="1"/>
  <c r="C94" i="4"/>
  <c r="K93" i="4" s="1"/>
  <c r="K92" i="4"/>
  <c r="J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J176" i="4"/>
  <c r="J159" i="4"/>
  <c r="J148" i="4"/>
  <c r="J128" i="4"/>
  <c r="J109" i="4"/>
  <c r="J77" i="4"/>
  <c r="J46" i="4"/>
  <c r="J63" i="4"/>
  <c r="J31" i="4"/>
  <c r="AA8" i="2"/>
  <c r="AA6" i="2"/>
  <c r="AA5" i="2"/>
  <c r="AA4" i="2"/>
  <c r="AA3" i="2"/>
  <c r="K168" i="4"/>
  <c r="K169" i="4"/>
  <c r="K170" i="4"/>
  <c r="K171" i="4"/>
  <c r="K172" i="4"/>
  <c r="K173" i="4"/>
  <c r="K174" i="4"/>
  <c r="K175" i="4"/>
  <c r="K167" i="4"/>
  <c r="K166" i="4"/>
  <c r="K165" i="4"/>
  <c r="K164" i="4"/>
  <c r="K158" i="4"/>
  <c r="K157" i="4"/>
  <c r="K156" i="4"/>
  <c r="K155" i="4"/>
  <c r="K154" i="4"/>
  <c r="K137" i="4"/>
  <c r="K138" i="4"/>
  <c r="K139" i="4"/>
  <c r="K140" i="4"/>
  <c r="K141" i="4"/>
  <c r="K142" i="4"/>
  <c r="K143" i="4"/>
  <c r="K144" i="4"/>
  <c r="K145" i="4"/>
  <c r="K146" i="4"/>
  <c r="K147" i="4"/>
  <c r="K136" i="4"/>
  <c r="K135" i="4"/>
  <c r="K134" i="4"/>
  <c r="K133" i="4"/>
  <c r="K118" i="4"/>
  <c r="K119" i="4"/>
  <c r="K120" i="4"/>
  <c r="K121" i="4"/>
  <c r="K122" i="4"/>
  <c r="K123" i="4"/>
  <c r="K124" i="4"/>
  <c r="K125" i="4"/>
  <c r="K126" i="4"/>
  <c r="K127" i="4"/>
  <c r="K117" i="4"/>
  <c r="K116" i="4"/>
  <c r="K115" i="4"/>
  <c r="K114" i="4"/>
  <c r="K101" i="4"/>
  <c r="K102" i="4"/>
  <c r="K103" i="4"/>
  <c r="K104" i="4"/>
  <c r="K105" i="4"/>
  <c r="K106" i="4"/>
  <c r="K107" i="4"/>
  <c r="K108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79" i="4"/>
  <c r="K176" i="4"/>
  <c r="K162" i="4"/>
  <c r="K159" i="4"/>
  <c r="K152" i="4"/>
  <c r="K148" i="4"/>
  <c r="K131" i="4"/>
  <c r="K128" i="4"/>
  <c r="K112" i="4"/>
  <c r="K109" i="4"/>
  <c r="K80" i="4"/>
  <c r="K77" i="4"/>
  <c r="K67" i="4"/>
  <c r="K63" i="4"/>
  <c r="K49" i="4"/>
  <c r="K46" i="4"/>
  <c r="K38" i="4"/>
  <c r="K34" i="4"/>
  <c r="K31" i="4"/>
  <c r="K5" i="4"/>
  <c r="J179" i="4"/>
  <c r="J178" i="4"/>
  <c r="F178" i="4"/>
  <c r="K178" i="4" s="1"/>
  <c r="C178" i="4"/>
  <c r="J177" i="4" s="1"/>
  <c r="J175" i="4"/>
  <c r="J174" i="4"/>
  <c r="J173" i="4"/>
  <c r="J172" i="4"/>
  <c r="J171" i="4"/>
  <c r="J170" i="4"/>
  <c r="J169" i="4"/>
  <c r="J168" i="4"/>
  <c r="J167" i="4"/>
  <c r="J166" i="4"/>
  <c r="J165" i="4"/>
  <c r="J164" i="4"/>
  <c r="J162" i="4"/>
  <c r="F161" i="4"/>
  <c r="K161" i="4" s="1"/>
  <c r="C161" i="4"/>
  <c r="J160" i="4" s="1"/>
  <c r="J158" i="4"/>
  <c r="J157" i="4"/>
  <c r="J156" i="4"/>
  <c r="J155" i="4"/>
  <c r="J154" i="4"/>
  <c r="J152" i="4"/>
  <c r="F151" i="4"/>
  <c r="J151" i="4" s="1"/>
  <c r="C151" i="4"/>
  <c r="F150" i="4"/>
  <c r="J150" i="4" s="1"/>
  <c r="C150" i="4"/>
  <c r="J149" i="4" s="1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1" i="4"/>
  <c r="F130" i="4"/>
  <c r="J130" i="4" s="1"/>
  <c r="C130" i="4"/>
  <c r="J129" i="4" s="1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2" i="4"/>
  <c r="F111" i="4"/>
  <c r="J111" i="4" s="1"/>
  <c r="C111" i="4"/>
  <c r="J110" i="4" s="1"/>
  <c r="J108" i="4"/>
  <c r="J107" i="4"/>
  <c r="J106" i="4"/>
  <c r="J105" i="4"/>
  <c r="J104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41" i="2"/>
  <c r="AA40" i="2"/>
  <c r="AA39" i="2"/>
  <c r="AA28" i="2"/>
  <c r="AA29" i="2"/>
  <c r="AA30" i="2"/>
  <c r="AA31" i="2"/>
  <c r="AA32" i="2"/>
  <c r="AA33" i="2"/>
  <c r="AA34" i="2"/>
  <c r="AA35" i="2"/>
  <c r="AA36" i="2"/>
  <c r="AA27" i="2"/>
  <c r="AA21" i="2"/>
  <c r="AA22" i="2"/>
  <c r="AA20" i="2"/>
  <c r="AA14" i="2"/>
  <c r="AA15" i="2"/>
  <c r="AA13" i="2"/>
  <c r="AA26" i="2"/>
  <c r="AA19" i="2"/>
  <c r="AA12" i="2"/>
  <c r="AA25" i="2"/>
  <c r="AA18" i="2"/>
  <c r="AA11" i="2"/>
  <c r="J79" i="4" l="1"/>
  <c r="J161" i="4"/>
  <c r="J93" i="4"/>
  <c r="K94" i="4"/>
  <c r="K151" i="4"/>
  <c r="K64" i="4"/>
  <c r="J65" i="4"/>
  <c r="K48" i="4"/>
  <c r="K78" i="4"/>
  <c r="K47" i="4"/>
  <c r="K130" i="4"/>
  <c r="K150" i="4"/>
  <c r="K110" i="4"/>
  <c r="K111" i="4"/>
  <c r="K129" i="4"/>
  <c r="K32" i="4"/>
  <c r="K149" i="4"/>
  <c r="K33" i="4"/>
  <c r="K66" i="4"/>
  <c r="K160" i="4"/>
  <c r="K177" i="4"/>
</calcChain>
</file>

<file path=xl/sharedStrings.xml><?xml version="1.0" encoding="utf-8"?>
<sst xmlns="http://schemas.openxmlformats.org/spreadsheetml/2006/main" count="975" uniqueCount="297">
  <si>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</si>
  <si>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</si>
  <si>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</si>
  <si>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</si>
  <si>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</si>
  <si>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</si>
  <si>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</si>
  <si>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</si>
  <si>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</si>
  <si>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</si>
  <si>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</si>
  <si>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</si>
  <si>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</si>
  <si>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</si>
  <si>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</si>
  <si>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</si>
  <si>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</si>
  <si>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</si>
  <si>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</si>
  <si>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</si>
  <si>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</si>
  <si>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</si>
  <si>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</si>
  <si>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</si>
  <si>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</si>
  <si>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</si>
  <si>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</si>
  <si>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</si>
  <si>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</si>
  <si>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</si>
  <si>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</si>
  <si>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</si>
  <si>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</si>
  <si>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</si>
  <si>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</si>
  <si>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</si>
  <si>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</si>
  <si>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</si>
  <si>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</si>
  <si>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</si>
  <si>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</si>
  <si>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USER_ID</t>
  </si>
  <si>
    <t>USER_ID</t>
    <phoneticPr fontId="1" type="noConversion"/>
  </si>
  <si>
    <t>사용자 아이디</t>
    <phoneticPr fontId="1" type="noConversion"/>
  </si>
  <si>
    <t>NOT NULL</t>
  </si>
  <si>
    <t>NOT NULL</t>
    <phoneticPr fontId="1" type="noConversion"/>
  </si>
  <si>
    <t>USER_PW</t>
    <phoneticPr fontId="1" type="noConversion"/>
  </si>
  <si>
    <t>사용자 비밀번호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</si>
  <si>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</si>
  <si>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</si>
  <si>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</si>
  <si>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</si>
  <si>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</si>
  <si>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</si>
  <si>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</si>
  <si>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</si>
  <si>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</si>
  <si>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</si>
  <si>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</si>
  <si>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</si>
  <si>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</si>
  <si>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</si>
  <si>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</si>
  <si>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</si>
  <si>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</si>
  <si>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RMRK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</si>
  <si>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</si>
  <si>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</si>
  <si>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</si>
  <si>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</si>
  <si>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</si>
  <si>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</si>
  <si>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</si>
  <si>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</si>
  <si>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</si>
  <si>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</si>
  <si>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</si>
  <si>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</si>
  <si>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</si>
  <si>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</si>
  <si>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</si>
  <si>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</si>
  <si>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</si>
  <si>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상태(01:활동중,02:정지,03:탈퇴)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</si>
  <si>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</si>
  <si>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</si>
  <si>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</si>
  <si>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</si>
  <si>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</si>
  <si>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</si>
  <si>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</si>
  <si>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</si>
  <si>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비밀번호 초기화 여부</t>
  </si>
  <si>
    <t>최초등록일시</t>
  </si>
  <si>
    <t>최종수정일시</t>
  </si>
  <si>
    <t>최종수정일시</t>
    <phoneticPr fontId="1" type="noConversion"/>
  </si>
  <si>
    <t>연락처</t>
    <phoneticPr fontId="1" type="noConversion"/>
  </si>
  <si>
    <t>상태</t>
    <phoneticPr fontId="1" type="noConversion"/>
  </si>
  <si>
    <t>성별</t>
    <phoneticPr fontId="1" type="noConversion"/>
  </si>
  <si>
    <t>USER_NAME</t>
    <phoneticPr fontId="1" type="noConversion"/>
  </si>
  <si>
    <t>USER_BIRTH_DT</t>
    <phoneticPr fontId="1" type="noConversion"/>
  </si>
  <si>
    <t>USER_PHONE</t>
    <phoneticPr fontId="1" type="noConversion"/>
  </si>
  <si>
    <t>USER_POST</t>
    <phoneticPr fontId="1" type="noConversion"/>
  </si>
  <si>
    <t>USER_ADDR_1</t>
    <phoneticPr fontId="1" type="noConversion"/>
  </si>
  <si>
    <t>USER_ADDR_2</t>
    <phoneticPr fontId="1" type="noConversion"/>
  </si>
  <si>
    <t>USER_BANK</t>
    <phoneticPr fontId="1" type="noConversion"/>
  </si>
  <si>
    <t>USER_ACCOUNT</t>
    <phoneticPr fontId="1" type="noConversion"/>
  </si>
  <si>
    <t>USER_SIGNUP_DT</t>
    <phoneticPr fontId="1" type="noConversion"/>
  </si>
  <si>
    <t>USER_STATUS</t>
    <phoneticPr fontId="1" type="noConversion"/>
  </si>
  <si>
    <t>USER_GENDER</t>
    <phoneticPr fontId="1" type="noConversion"/>
  </si>
  <si>
    <t>USER_MAIL</t>
    <phoneticPr fontId="1" type="noConversion"/>
  </si>
  <si>
    <t>USER_PIC</t>
    <phoneticPr fontId="1" type="noConversion"/>
  </si>
  <si>
    <t>'1'</t>
  </si>
  <si>
    <t/>
  </si>
  <si>
    <t>'Y'</t>
  </si>
  <si>
    <t>NOW()</t>
  </si>
  <si>
    <t>'0'</t>
  </si>
  <si>
    <t>'N'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</si>
  <si>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</si>
  <si>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</si>
  <si>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</si>
  <si>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</si>
  <si>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</si>
  <si>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</si>
  <si>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</si>
  <si>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</si>
  <si>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</si>
  <si>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</si>
  <si>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CODE_DETAIL_ORDER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</si>
  <si>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</si>
  <si>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</si>
  <si>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</si>
  <si>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</si>
  <si>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</si>
  <si>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</si>
  <si>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USER_IP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</si>
  <si>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</si>
  <si>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</si>
  <si>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</si>
  <si>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</si>
  <si>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</si>
  <si>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</si>
  <si>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</si>
  <si>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</si>
  <si>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</si>
  <si>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</si>
  <si>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</si>
  <si>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</si>
  <si>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</si>
  <si>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</si>
  <si>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</si>
  <si>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</si>
  <si>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</si>
  <si>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</si>
  <si>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</si>
  <si>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</si>
  <si>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</si>
  <si>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</si>
  <si>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</si>
  <si>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</si>
  <si>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NOTICE_TITLE</t>
    <phoneticPr fontId="1" type="noConversion"/>
  </si>
  <si>
    <t>NOTICE_CN</t>
    <phoneticPr fontId="1" type="noConversion"/>
  </si>
  <si>
    <t>NOTICE_HIT</t>
    <phoneticPr fontId="1" type="noConversion"/>
  </si>
  <si>
    <t>NOTICE_POP_YN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</si>
  <si>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</si>
  <si>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</si>
  <si>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</si>
  <si>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</si>
  <si>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</si>
  <si>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</si>
  <si>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</si>
  <si>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</si>
  <si>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</si>
  <si>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NOTICE_STR_DT</t>
    <phoneticPr fontId="1" type="noConversion"/>
  </si>
  <si>
    <t>NOTICE_END_DT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</si>
  <si>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</si>
  <si>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</si>
  <si>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</si>
  <si>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</si>
  <si>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</si>
  <si>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</si>
  <si>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</si>
  <si>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</si>
  <si>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ATC_FILE_NM</t>
  </si>
  <si>
    <t>SAVE_ATC_FILE_NM</t>
  </si>
  <si>
    <t>ATC_FILE_PATH</t>
  </si>
  <si>
    <t>ATC_FILE_CAPA_VAL</t>
  </si>
  <si>
    <t>ATC_FILE_EXTS</t>
  </si>
  <si>
    <t>파일명</t>
  </si>
  <si>
    <t>FREE_TITLE</t>
    <phoneticPr fontId="1" type="noConversion"/>
  </si>
  <si>
    <t>FREE_CN</t>
    <phoneticPr fontId="1" type="noConversion"/>
  </si>
  <si>
    <t>FREE_CODE</t>
    <phoneticPr fontId="1" type="noConversion"/>
  </si>
  <si>
    <t>FREE_HIT</t>
    <phoneticPr fontId="1" type="noConversion"/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</si>
  <si>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</si>
  <si>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</si>
  <si>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</si>
  <si>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</si>
  <si>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게시판구분코드(01:공지사항,02:자유게시판,03:질문게시판,04:지역게시판)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</si>
  <si>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</si>
  <si>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</si>
  <si>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</si>
  <si>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</si>
  <si>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</si>
  <si>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</si>
  <si>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</si>
  <si>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</si>
  <si>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</si>
  <si>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</si>
  <si>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</si>
  <si>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</si>
  <si>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</si>
  <si>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</si>
  <si>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</si>
  <si>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</si>
  <si>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</si>
  <si>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POLI_VAL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</si>
  <si>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</si>
  <si>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</si>
  <si>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</si>
  <si>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</si>
  <si>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</si>
  <si>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</si>
  <si>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</si>
  <si>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</si>
  <si>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</si>
  <si>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</si>
  <si>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</si>
  <si>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</si>
  <si>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</si>
  <si>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</si>
  <si>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</si>
  <si>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</si>
  <si>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</si>
  <si>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</si>
  <si>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</si>
  <si>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</si>
  <si>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</si>
  <si>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</si>
  <si>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</si>
  <si>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</si>
  <si>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</si>
  <si>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</si>
  <si>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</si>
  <si>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</si>
  <si>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</si>
  <si>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</si>
  <si>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"로그인 유형"</t>
    <phoneticPr fontId="1" type="noConversion"/>
  </si>
  <si>
    <t>""</t>
    <phoneticPr fontId="1" type="noConversion"/>
  </si>
  <si>
    <t>"LOGIN_INFO_EXCEPT_URI"</t>
    <phoneticPr fontId="1" type="noConversion"/>
  </si>
  <si>
    <t>"로그인 정보가 필요없는 URI"</t>
    <phoneticPr fontId="1" type="noConversion"/>
  </si>
  <si>
    <t>"POLI_CODE"</t>
    <phoneticPr fontId="1" type="noConversion"/>
  </si>
  <si>
    <t>"정책분류코드"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</si>
  <si>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</si>
  <si>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</si>
  <si>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</si>
  <si>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</si>
  <si>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</si>
  <si>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</si>
  <si>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</si>
  <si>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</si>
  <si>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</si>
  <si>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</si>
  <si>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CODE_MODIFY_YN</t>
  </si>
  <si>
    <t>CODE_MODIFY_YN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</si>
  <si>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</si>
  <si>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</si>
  <si>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</si>
  <si>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</si>
  <si>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</si>
  <si>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</si>
  <si>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</si>
  <si>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</si>
  <si>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</si>
  <si>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</si>
  <si>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</si>
  <si>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</si>
  <si>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</si>
  <si>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</si>
  <si>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</si>
  <si>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</si>
  <si>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</si>
  <si>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</si>
  <si>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</si>
  <si>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</si>
  <si>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</si>
  <si>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REQ_URI</t>
    <phoneticPr fontId="1" type="noConversion"/>
  </si>
  <si>
    <t>요청경로</t>
    <phoneticPr fontId="1" type="noConversion"/>
  </si>
  <si>
    <t>REQ_PARAM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</si>
  <si>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</si>
  <si>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</si>
  <si>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</si>
  <si>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</si>
  <si>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</si>
  <si>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</si>
  <si>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</si>
  <si>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</si>
  <si>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INT(10)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</si>
</sst>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179"/>
  <sheetViews>
    <sheetView tabSelected="1" topLeftCell="A81" zoomScale="85" zoomScaleNormal="85" workbookViewId="0">
      <selection activeCell="F109" sqref="F109"/>
    </sheetView>
  </sheetViews>
  <sheetFormatPr defaultRowHeight="17.399999999999999" x14ac:dyDescent="0.4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15.6992187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66.19921875" bestFit="1" customWidth="1"/>
    <col min="10" max="10" width="107.69921875" customWidth="1"/>
    <col min="11" max="11" width="120.796875" bestFit="1" customWidth="1"/>
  </cols>
  <sheetData>
    <row r="2" spans="2:11" x14ac:dyDescent="0.4">
      <c r="B2" s="13" t="s">
        <v>28</v>
      </c>
      <c r="C2" s="14"/>
      <c r="D2" s="14"/>
      <c r="E2" s="14"/>
      <c r="F2" s="14"/>
      <c r="G2" s="14"/>
      <c r="H2" s="14"/>
      <c r="I2" s="15"/>
    </row>
    <row r="3" spans="2:11" x14ac:dyDescent="0.4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 x14ac:dyDescent="0.4">
      <c r="B4" s="6" t="s">
        <v>31</v>
      </c>
      <c r="C4" s="16" t="s">
        <v>40</v>
      </c>
      <c r="D4" s="16"/>
      <c r="E4" s="16"/>
      <c r="F4" s="16"/>
      <c r="G4" s="16"/>
      <c r="H4" s="16"/>
      <c r="I4" s="16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 x14ac:dyDescent="0.4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 x14ac:dyDescent="0.4">
      <c r="B6" s="4">
        <v>1</v>
      </c>
      <c r="C6" s="1" t="s">
        <v>42</v>
      </c>
      <c r="D6" s="1" t="s">
        <v>141</v>
      </c>
      <c r="E6" s="4" t="s">
        <v>53</v>
      </c>
      <c r="F6" s="4">
        <v>1</v>
      </c>
      <c r="G6" s="1" t="s">
        <v>45</v>
      </c>
      <c r="H6" s="1"/>
      <c r="I6" s="1" t="s">
        <v>43</v>
      </c>
      <c r="J6" t="str">
        <f>_xlfn.CONCAT(IF(B6=1,"",", "),C6," ",E6," ",G6,IF(H6="",""," DEFAULT "),H6, " COMMENT '",I6,"'")</f>
        <v>USER_ID VARCHAR(20) NOT NULL COMMENT '사용자 아이디'</v>
      </c>
      <c r="K6" t="str">
        <f>_xlfn.CONCAT(IF(B6=1,"",", "),C6," ",E6," ",G6,IF(H6="",""," DEFAULT "),H6, " COMMENT '",I6,"'")</f>
        <v>USER_ID VARCHAR(20) NOT NULL COMMENT '사용자 아이디'</v>
      </c>
    </row>
    <row r="7" spans="2:11" x14ac:dyDescent="0.4">
      <c r="B7" s="4">
        <v>2</v>
      </c>
      <c r="C7" s="1" t="s">
        <v>46</v>
      </c>
      <c r="D7" s="1" t="s">
        <v>142</v>
      </c>
      <c r="E7" s="4" t="s">
        <v>63</v>
      </c>
      <c r="F7" s="4"/>
      <c r="G7" s="1" t="s">
        <v>49</v>
      </c>
      <c r="H7" s="1"/>
      <c r="I7" s="1" t="s">
        <v>47</v>
      </c>
      <c r="J7" t="str">
        <f t="shared" ref="J7:K30" si="0">_xlfn.CONCAT(IF(B7=1,"",", "),C7," ",E7," ",G7,IF(H7="",""," DEFAULT "),H7, " COMMENT '",I7,"'")</f>
        <v>, USER_PW VARCHAR(50) NULL COMMENT '사용자 비밀번호'</v>
      </c>
      <c r="K7" t="str">
        <f t="shared" ref="K7:K30" si="1">_xlfn.CONCAT(IF(B7=1,"",", "),C7," ",E7," ",G7,IF(H7="",""," DEFAULT "),H7, " COMMENT '",I7,"'")</f>
        <v>, USER_PW VARCHAR(50) NULL COMMENT '사용자 비밀번호'</v>
      </c>
    </row>
    <row r="8" spans="2:11" x14ac:dyDescent="0.4">
      <c r="B8" s="4">
        <v>3</v>
      </c>
      <c r="C8" s="1" t="s">
        <v>99</v>
      </c>
      <c r="D8" s="1" t="s">
        <v>74</v>
      </c>
      <c r="E8" s="4" t="s">
        <v>54</v>
      </c>
      <c r="F8" s="4"/>
      <c r="G8" s="1" t="s">
        <v>49</v>
      </c>
      <c r="H8" s="1"/>
      <c r="I8" s="1" t="s">
        <v>74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 x14ac:dyDescent="0.4">
      <c r="B9" s="4">
        <v>4</v>
      </c>
      <c r="C9" s="1" t="s">
        <v>100</v>
      </c>
      <c r="D9" s="1" t="s">
        <v>75</v>
      </c>
      <c r="E9" s="4" t="s">
        <v>55</v>
      </c>
      <c r="F9" s="4"/>
      <c r="G9" s="1" t="s">
        <v>49</v>
      </c>
      <c r="H9" s="1"/>
      <c r="I9" s="1" t="s">
        <v>75</v>
      </c>
      <c r="J9" t="str">
        <f t="shared" si="0"/>
        <v>, USER_BIRTH_DT VARCHAR(8) NULL COMMENT '생년월일'</v>
      </c>
      <c r="K9" t="str">
        <f t="shared" si="1"/>
        <v>, USER_BIRTH_DT VARCHAR(8) NULL COMMENT '생년월일'</v>
      </c>
    </row>
    <row r="10" spans="2:11" x14ac:dyDescent="0.4">
      <c r="B10" s="4">
        <v>5</v>
      </c>
      <c r="C10" s="1" t="s">
        <v>101</v>
      </c>
      <c r="D10" s="1" t="s">
        <v>96</v>
      </c>
      <c r="E10" s="4" t="s">
        <v>56</v>
      </c>
      <c r="F10" s="4"/>
      <c r="G10" s="1" t="s">
        <v>49</v>
      </c>
      <c r="H10" s="1"/>
      <c r="I10" s="1" t="s">
        <v>76</v>
      </c>
      <c r="J10" t="str">
        <f t="shared" si="0"/>
        <v>, USER_PHONE VARCHAR(11) NULL COMMENT '연락처_01000000000'</v>
      </c>
      <c r="K10" t="str">
        <f t="shared" si="1"/>
        <v>, USER_PHONE VARCHAR(11) NULL COMMENT '연락처_01000000000'</v>
      </c>
    </row>
    <row r="11" spans="2:11" x14ac:dyDescent="0.4">
      <c r="B11" s="4">
        <v>6</v>
      </c>
      <c r="C11" s="1" t="s">
        <v>102</v>
      </c>
      <c r="D11" s="1" t="s">
        <v>77</v>
      </c>
      <c r="E11" s="4" t="s">
        <v>52</v>
      </c>
      <c r="F11" s="4"/>
      <c r="G11" s="1" t="s">
        <v>49</v>
      </c>
      <c r="H11" s="1"/>
      <c r="I11" s="1" t="s">
        <v>77</v>
      </c>
      <c r="J11" t="str">
        <f t="shared" si="0"/>
        <v>, USER_POST VARCHAR(20) NULL COMMENT '우편번호'</v>
      </c>
      <c r="K11" t="str">
        <f t="shared" si="1"/>
        <v>, USER_POST VARCHAR(20) NULL COMMENT '우편번호'</v>
      </c>
    </row>
    <row r="12" spans="2:11" x14ac:dyDescent="0.4">
      <c r="B12" s="4">
        <v>7</v>
      </c>
      <c r="C12" s="1" t="s">
        <v>103</v>
      </c>
      <c r="D12" s="1" t="s">
        <v>78</v>
      </c>
      <c r="E12" s="4" t="s">
        <v>57</v>
      </c>
      <c r="F12" s="4"/>
      <c r="G12" s="1" t="s">
        <v>49</v>
      </c>
      <c r="H12" s="1"/>
      <c r="I12" s="1" t="s">
        <v>78</v>
      </c>
      <c r="J12" t="str">
        <f t="shared" si="0"/>
        <v>, USER_ADDR_1 VARCHAR(300) NULL COMMENT '상세주소1'</v>
      </c>
      <c r="K12" t="str">
        <f t="shared" si="1"/>
        <v>, USER_ADDR_1 VARCHAR(300) NULL COMMENT '상세주소1'</v>
      </c>
    </row>
    <row r="13" spans="2:11" x14ac:dyDescent="0.4">
      <c r="B13" s="4">
        <v>8</v>
      </c>
      <c r="C13" s="1" t="s">
        <v>104</v>
      </c>
      <c r="D13" s="1" t="s">
        <v>79</v>
      </c>
      <c r="E13" s="4" t="s">
        <v>57</v>
      </c>
      <c r="F13" s="4"/>
      <c r="G13" s="1" t="s">
        <v>49</v>
      </c>
      <c r="H13" s="1"/>
      <c r="I13" s="1" t="s">
        <v>79</v>
      </c>
      <c r="J13" t="str">
        <f t="shared" si="0"/>
        <v>, USER_ADDR_2 VARCHAR(300) NULL COMMENT '상세주소2'</v>
      </c>
      <c r="K13" t="str">
        <f t="shared" si="1"/>
        <v>, USER_ADDR_2 VARCHAR(300) NULL COMMENT '상세주소2'</v>
      </c>
    </row>
    <row r="14" spans="2:11" x14ac:dyDescent="0.4">
      <c r="B14" s="4">
        <v>9</v>
      </c>
      <c r="C14" s="1" t="s">
        <v>105</v>
      </c>
      <c r="D14" s="1" t="s">
        <v>80</v>
      </c>
      <c r="E14" s="4" t="s">
        <v>58</v>
      </c>
      <c r="F14" s="4"/>
      <c r="G14" s="1" t="s">
        <v>49</v>
      </c>
      <c r="H14" s="1"/>
      <c r="I14" s="1" t="s">
        <v>80</v>
      </c>
      <c r="J14" t="str">
        <f t="shared" si="0"/>
        <v>, USER_BANK VARCHAR(50) NULL COMMENT '계좌은행'</v>
      </c>
      <c r="K14" t="str">
        <f t="shared" si="1"/>
        <v>, USER_BANK VARCHAR(50) NULL COMMENT '계좌은행'</v>
      </c>
    </row>
    <row r="15" spans="2:11" x14ac:dyDescent="0.4">
      <c r="B15" s="4">
        <v>10</v>
      </c>
      <c r="C15" s="1" t="s">
        <v>106</v>
      </c>
      <c r="D15" s="1" t="s">
        <v>81</v>
      </c>
      <c r="E15" s="4" t="s">
        <v>58</v>
      </c>
      <c r="F15" s="4"/>
      <c r="G15" s="1" t="s">
        <v>49</v>
      </c>
      <c r="H15" s="1"/>
      <c r="I15" s="1" t="s">
        <v>81</v>
      </c>
      <c r="J15" t="str">
        <f t="shared" si="0"/>
        <v>, USER_ACCOUNT VARCHAR(50) NULL COMMENT '계좌번호'</v>
      </c>
      <c r="K15" t="str">
        <f t="shared" si="1"/>
        <v>, USER_ACCOUNT VARCHAR(50) NULL COMMENT '계좌번호'</v>
      </c>
    </row>
    <row r="16" spans="2:11" x14ac:dyDescent="0.4">
      <c r="B16" s="4">
        <v>11</v>
      </c>
      <c r="C16" s="1" t="s">
        <v>107</v>
      </c>
      <c r="D16" s="1" t="s">
        <v>82</v>
      </c>
      <c r="E16" s="4" t="s">
        <v>55</v>
      </c>
      <c r="F16" s="4"/>
      <c r="G16" s="1" t="s">
        <v>49</v>
      </c>
      <c r="H16" s="1"/>
      <c r="I16" s="1" t="s">
        <v>82</v>
      </c>
      <c r="J16" t="str">
        <f t="shared" si="0"/>
        <v>, USER_SIGNUP_DT VARCHAR(8) NULL COMMENT '가입일'</v>
      </c>
      <c r="K16" t="str">
        <f t="shared" si="1"/>
        <v>, USER_SIGNUP_DT VARCHAR(8) NULL COMMENT '가입일'</v>
      </c>
    </row>
    <row r="17" spans="2:11" x14ac:dyDescent="0.4">
      <c r="B17" s="4">
        <v>12</v>
      </c>
      <c r="C17" s="1" t="s">
        <v>108</v>
      </c>
      <c r="D17" s="1" t="s">
        <v>97</v>
      </c>
      <c r="E17" s="4" t="s">
        <v>59</v>
      </c>
      <c r="F17" s="4"/>
      <c r="G17" s="1" t="s">
        <v>49</v>
      </c>
      <c r="H17" s="1" t="s">
        <v>112</v>
      </c>
      <c r="I17" s="1" t="s">
        <v>83</v>
      </c>
      <c r="J17" t="str">
        <f t="shared" si="0"/>
        <v>, USER_STATUS VARCHAR(2) NULL DEFAULT '1' COMMENT '상태(01:활동중,02:정지,03:탈퇴)'</v>
      </c>
      <c r="K17" t="str">
        <f t="shared" si="1"/>
        <v>, USER_STATUS VARCHAR(2) NULL DEFAULT '1' COMMENT '상태(01:활동중,02:정지,03:탈퇴)'</v>
      </c>
    </row>
    <row r="18" spans="2:11" x14ac:dyDescent="0.4">
      <c r="B18" s="4">
        <v>13</v>
      </c>
      <c r="C18" s="1" t="s">
        <v>109</v>
      </c>
      <c r="D18" s="1" t="s">
        <v>98</v>
      </c>
      <c r="E18" s="4" t="s">
        <v>60</v>
      </c>
      <c r="F18" s="4"/>
      <c r="G18" s="1" t="s">
        <v>49</v>
      </c>
      <c r="H18" s="1" t="s">
        <v>113</v>
      </c>
      <c r="I18" s="1" t="s">
        <v>84</v>
      </c>
      <c r="J18" t="str">
        <f t="shared" si="0"/>
        <v>, USER_GENDER VARCHAR(1) NULL COMMENT '성별(1:남,2:여)'</v>
      </c>
      <c r="K18" t="str">
        <f t="shared" si="1"/>
        <v>, USER_GENDER VARCHAR(1) NULL COMMENT '성별(1:남,2:여)'</v>
      </c>
    </row>
    <row r="19" spans="2:11" x14ac:dyDescent="0.4">
      <c r="B19" s="4">
        <v>14</v>
      </c>
      <c r="C19" s="1" t="s">
        <v>110</v>
      </c>
      <c r="D19" s="1" t="s">
        <v>85</v>
      </c>
      <c r="E19" s="4" t="s">
        <v>58</v>
      </c>
      <c r="F19" s="4"/>
      <c r="G19" s="1" t="s">
        <v>49</v>
      </c>
      <c r="H19" s="1" t="s">
        <v>113</v>
      </c>
      <c r="I19" s="1" t="s">
        <v>85</v>
      </c>
      <c r="J19" t="str">
        <f t="shared" si="0"/>
        <v>, USER_MAIL VARCHAR(50) NULL COMMENT '이메일'</v>
      </c>
      <c r="K19" t="str">
        <f t="shared" si="1"/>
        <v>, USER_MAIL VARCHAR(50) NULL COMMENT '이메일'</v>
      </c>
    </row>
    <row r="20" spans="2:11" x14ac:dyDescent="0.4">
      <c r="B20" s="4">
        <v>15</v>
      </c>
      <c r="C20" s="1" t="s">
        <v>111</v>
      </c>
      <c r="D20" s="1" t="s">
        <v>86</v>
      </c>
      <c r="E20" s="4" t="s">
        <v>61</v>
      </c>
      <c r="F20" s="4"/>
      <c r="G20" s="1" t="s">
        <v>49</v>
      </c>
      <c r="H20" s="1" t="s">
        <v>113</v>
      </c>
      <c r="I20" s="1" t="s">
        <v>86</v>
      </c>
      <c r="J20" t="str">
        <f t="shared" si="0"/>
        <v>, USER_PIC VARCHAR(200) NULL COMMENT '사진'</v>
      </c>
      <c r="K20" t="str">
        <f t="shared" si="1"/>
        <v>, USER_PIC VARCHAR(200) NULL COMMENT '사진'</v>
      </c>
    </row>
    <row r="21" spans="2:11" x14ac:dyDescent="0.4">
      <c r="B21" s="4">
        <v>16</v>
      </c>
      <c r="C21" s="1" t="s">
        <v>64</v>
      </c>
      <c r="D21" s="1" t="s">
        <v>87</v>
      </c>
      <c r="E21" s="4" t="s">
        <v>60</v>
      </c>
      <c r="F21" s="4"/>
      <c r="G21" s="1" t="s">
        <v>49</v>
      </c>
      <c r="H21" s="1" t="s">
        <v>114</v>
      </c>
      <c r="I21" s="1" t="s">
        <v>87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 x14ac:dyDescent="0.4">
      <c r="B22" s="4">
        <v>17</v>
      </c>
      <c r="C22" s="1" t="s">
        <v>65</v>
      </c>
      <c r="D22" s="1" t="s">
        <v>88</v>
      </c>
      <c r="E22" s="4" t="s">
        <v>57</v>
      </c>
      <c r="F22" s="4"/>
      <c r="G22" s="1" t="s">
        <v>49</v>
      </c>
      <c r="H22" s="1" t="s">
        <v>113</v>
      </c>
      <c r="I22" s="1" t="s">
        <v>88</v>
      </c>
      <c r="J22" t="str">
        <f t="shared" si="0"/>
        <v>, RMRK VARCHAR(300) NULL COMMENT '비고'</v>
      </c>
      <c r="K22" t="str">
        <f t="shared" si="1"/>
        <v>, RMRK VARCHAR(300) NULL COMMENT '비고'</v>
      </c>
    </row>
    <row r="23" spans="2:11" x14ac:dyDescent="0.4">
      <c r="B23" s="4">
        <v>18</v>
      </c>
      <c r="C23" s="1" t="s">
        <v>66</v>
      </c>
      <c r="D23" s="1" t="s">
        <v>143</v>
      </c>
      <c r="E23" s="4" t="s">
        <v>62</v>
      </c>
      <c r="F23" s="4"/>
      <c r="G23" s="1" t="s">
        <v>49</v>
      </c>
      <c r="H23" s="1" t="s">
        <v>115</v>
      </c>
      <c r="I23" s="1" t="s">
        <v>89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 x14ac:dyDescent="0.4">
      <c r="B24" s="4">
        <v>19</v>
      </c>
      <c r="C24" s="1" t="s">
        <v>67</v>
      </c>
      <c r="D24" s="1" t="s">
        <v>90</v>
      </c>
      <c r="E24" s="4" t="s">
        <v>58</v>
      </c>
      <c r="F24" s="4"/>
      <c r="G24" s="1" t="s">
        <v>49</v>
      </c>
      <c r="H24" s="1" t="s">
        <v>113</v>
      </c>
      <c r="I24" s="1" t="s">
        <v>90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 x14ac:dyDescent="0.4">
      <c r="B25" s="4">
        <v>20</v>
      </c>
      <c r="C25" s="1" t="s">
        <v>68</v>
      </c>
      <c r="D25" s="1" t="s">
        <v>146</v>
      </c>
      <c r="E25" s="4" t="s">
        <v>60</v>
      </c>
      <c r="F25" s="4"/>
      <c r="G25" s="1" t="s">
        <v>49</v>
      </c>
      <c r="H25" s="1" t="s">
        <v>116</v>
      </c>
      <c r="I25" s="1" t="s">
        <v>91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 x14ac:dyDescent="0.4">
      <c r="B26" s="4">
        <v>21</v>
      </c>
      <c r="C26" s="1" t="s">
        <v>69</v>
      </c>
      <c r="D26" s="1" t="s">
        <v>147</v>
      </c>
      <c r="E26" s="4" t="s">
        <v>23</v>
      </c>
      <c r="F26" s="4"/>
      <c r="G26" s="1" t="s">
        <v>49</v>
      </c>
      <c r="H26" s="1" t="s">
        <v>117</v>
      </c>
      <c r="I26" s="1" t="s">
        <v>92</v>
      </c>
      <c r="J26" t="str">
        <f t="shared" si="0"/>
        <v>, PW_INIT_YN CHAR(1) NULL DEFAULT 'N' COMMENT '비밀번호 초기화 여부'</v>
      </c>
      <c r="K26" t="str">
        <f t="shared" si="1"/>
        <v>, PW_INIT_YN CHAR(1) NULL DEFAULT 'N' COMMENT '비밀번호 초기화 여부'</v>
      </c>
    </row>
    <row r="27" spans="2:11" x14ac:dyDescent="0.4">
      <c r="B27" s="4">
        <v>22</v>
      </c>
      <c r="C27" s="1" t="s">
        <v>70</v>
      </c>
      <c r="D27" s="1" t="s">
        <v>229</v>
      </c>
      <c r="E27" s="4" t="s">
        <v>52</v>
      </c>
      <c r="F27" s="4"/>
      <c r="G27" s="1" t="s">
        <v>45</v>
      </c>
      <c r="H27" s="1" t="s">
        <v>113</v>
      </c>
      <c r="I27" s="1" t="s">
        <v>229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 x14ac:dyDescent="0.4">
      <c r="B28" s="4">
        <v>23</v>
      </c>
      <c r="C28" s="1" t="s">
        <v>71</v>
      </c>
      <c r="D28" s="1" t="s">
        <v>93</v>
      </c>
      <c r="E28" s="4" t="s">
        <v>62</v>
      </c>
      <c r="F28" s="4"/>
      <c r="G28" s="1" t="s">
        <v>45</v>
      </c>
      <c r="H28" s="1" t="s">
        <v>115</v>
      </c>
      <c r="I28" s="1" t="s">
        <v>93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 x14ac:dyDescent="0.4">
      <c r="B29" s="4">
        <v>24</v>
      </c>
      <c r="C29" s="1" t="s">
        <v>72</v>
      </c>
      <c r="D29" s="1" t="s">
        <v>230</v>
      </c>
      <c r="E29" s="4" t="s">
        <v>52</v>
      </c>
      <c r="F29" s="4"/>
      <c r="G29" s="1" t="s">
        <v>45</v>
      </c>
      <c r="H29" s="1" t="s">
        <v>113</v>
      </c>
      <c r="I29" s="1" t="s">
        <v>230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 x14ac:dyDescent="0.4">
      <c r="B30" s="4">
        <v>25</v>
      </c>
      <c r="C30" s="1" t="s">
        <v>73</v>
      </c>
      <c r="D30" s="1" t="s">
        <v>95</v>
      </c>
      <c r="E30" s="4" t="s">
        <v>62</v>
      </c>
      <c r="F30" s="4"/>
      <c r="G30" s="1" t="s">
        <v>45</v>
      </c>
      <c r="H30" s="1" t="s">
        <v>115</v>
      </c>
      <c r="I30" s="1" t="s">
        <v>95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 x14ac:dyDescent="0.4">
      <c r="J31" t="str">
        <f>_xlfn.CONCAT(") COMMENT '",C4,"';")</f>
        <v>) COMMENT '사용자 정보 관리';</v>
      </c>
      <c r="K31" t="str">
        <f>_xlfn.CONCAT(");")</f>
        <v>);</v>
      </c>
    </row>
    <row r="32" spans="2:11" x14ac:dyDescent="0.4">
      <c r="B32" s="6" t="s">
        <v>32</v>
      </c>
      <c r="C32" s="11" t="s">
        <v>50</v>
      </c>
      <c r="D32" s="11"/>
      <c r="E32" s="11"/>
      <c r="F32" s="11" t="s">
        <v>51</v>
      </c>
      <c r="G32" s="11"/>
      <c r="H32" s="11"/>
      <c r="I32" s="11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 x14ac:dyDescent="0.4">
      <c r="B33" s="4">
        <v>1</v>
      </c>
      <c r="C33" s="12" t="str">
        <f>_xlfn.CONCAT("PK_",C3)</f>
        <v>PK_TB_USER</v>
      </c>
      <c r="D33" s="12"/>
      <c r="E33" s="12"/>
      <c r="F33" s="12" t="str">
        <f>C6</f>
        <v>USER_ID</v>
      </c>
      <c r="G33" s="12"/>
      <c r="H33" s="12"/>
      <c r="I33" s="12"/>
      <c r="J33" t="str">
        <f>_xlfn.CONCAT(IF(B33=1,"",", "),F33)</f>
        <v>USER_ID</v>
      </c>
      <c r="K33" t="str">
        <f>_xlfn.CONCAT(IF(B33=1,"",", "),F33)</f>
        <v>USER_ID</v>
      </c>
    </row>
    <row r="34" spans="2:11" x14ac:dyDescent="0.4">
      <c r="J34" t="str">
        <f>_xlfn.CONCAT(");")</f>
        <v>);</v>
      </c>
      <c r="K34" t="str">
        <f>_xlfn.CONCAT(");")</f>
        <v>);</v>
      </c>
    </row>
    <row r="35" spans="2:11" x14ac:dyDescent="0.4">
      <c r="B35" s="13" t="s">
        <v>28</v>
      </c>
      <c r="C35" s="14"/>
      <c r="D35" s="14"/>
      <c r="E35" s="14"/>
      <c r="F35" s="14"/>
      <c r="G35" s="14"/>
      <c r="H35" s="14"/>
      <c r="I35" s="15"/>
    </row>
    <row r="36" spans="2:11" x14ac:dyDescent="0.4">
      <c r="B36" s="6" t="s">
        <v>3</v>
      </c>
      <c r="C36" s="4" t="s">
        <v>118</v>
      </c>
      <c r="D36" s="6" t="s">
        <v>1</v>
      </c>
      <c r="E36" s="4" t="s">
        <v>144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 x14ac:dyDescent="0.4">
      <c r="B37" s="6" t="s">
        <v>31</v>
      </c>
      <c r="C37" s="16" t="s">
        <v>119</v>
      </c>
      <c r="D37" s="16"/>
      <c r="E37" s="16"/>
      <c r="F37" s="16"/>
      <c r="G37" s="16"/>
      <c r="H37" s="16"/>
      <c r="I37" s="16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 x14ac:dyDescent="0.4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 x14ac:dyDescent="0.4">
      <c r="B39" s="4">
        <v>1</v>
      </c>
      <c r="C39" s="1" t="s">
        <v>125</v>
      </c>
      <c r="D39" s="1" t="s">
        <v>144</v>
      </c>
      <c r="E39" s="4" t="s">
        <v>25</v>
      </c>
      <c r="F39" s="4">
        <v>1</v>
      </c>
      <c r="G39" s="1" t="s">
        <v>45</v>
      </c>
      <c r="H39" s="1"/>
      <c r="I39" s="1" t="s">
        <v>144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 x14ac:dyDescent="0.4">
      <c r="B40" s="4">
        <v>2</v>
      </c>
      <c r="C40" s="1" t="s">
        <v>120</v>
      </c>
      <c r="D40" s="1" t="s">
        <v>145</v>
      </c>
      <c r="E40" s="4" t="s">
        <v>122</v>
      </c>
      <c r="F40" s="4"/>
      <c r="G40" s="1" t="s">
        <v>49</v>
      </c>
      <c r="H40" s="1"/>
      <c r="I40" s="1" t="s">
        <v>145</v>
      </c>
      <c r="J40" t="str">
        <f t="shared" ref="J40:K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 x14ac:dyDescent="0.4">
      <c r="B41" s="4">
        <v>3</v>
      </c>
      <c r="C41" s="1" t="s">
        <v>65</v>
      </c>
      <c r="D41" s="1" t="s">
        <v>88</v>
      </c>
      <c r="E41" s="4" t="s">
        <v>57</v>
      </c>
      <c r="F41" s="4"/>
      <c r="G41" s="1" t="s">
        <v>49</v>
      </c>
      <c r="H41" s="1" t="s">
        <v>113</v>
      </c>
      <c r="I41" s="1" t="s">
        <v>88</v>
      </c>
      <c r="J41" t="str">
        <f t="shared" si="2"/>
        <v>, RMRK VARCHAR(300) NULL COMMENT '비고'</v>
      </c>
      <c r="K41" t="str">
        <f t="shared" si="3"/>
        <v>, RMRK VARCHAR(300) NULL COMMENT '비고'</v>
      </c>
    </row>
    <row r="42" spans="2:11" x14ac:dyDescent="0.4">
      <c r="B42" s="4">
        <v>4</v>
      </c>
      <c r="C42" s="1" t="s">
        <v>70</v>
      </c>
      <c r="D42" s="1" t="s">
        <v>229</v>
      </c>
      <c r="E42" s="4" t="s">
        <v>52</v>
      </c>
      <c r="F42" s="4"/>
      <c r="G42" s="1" t="s">
        <v>45</v>
      </c>
      <c r="H42" s="1" t="s">
        <v>113</v>
      </c>
      <c r="I42" s="1" t="s">
        <v>229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 x14ac:dyDescent="0.4">
      <c r="B43" s="4">
        <v>5</v>
      </c>
      <c r="C43" s="1" t="s">
        <v>71</v>
      </c>
      <c r="D43" s="1" t="s">
        <v>93</v>
      </c>
      <c r="E43" s="4" t="s">
        <v>62</v>
      </c>
      <c r="F43" s="4"/>
      <c r="G43" s="1" t="s">
        <v>45</v>
      </c>
      <c r="H43" s="1" t="s">
        <v>115</v>
      </c>
      <c r="I43" s="1" t="s">
        <v>93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 x14ac:dyDescent="0.4">
      <c r="B44" s="4">
        <v>6</v>
      </c>
      <c r="C44" s="1" t="s">
        <v>72</v>
      </c>
      <c r="D44" s="1" t="s">
        <v>230</v>
      </c>
      <c r="E44" s="4" t="s">
        <v>52</v>
      </c>
      <c r="F44" s="4"/>
      <c r="G44" s="1" t="s">
        <v>45</v>
      </c>
      <c r="H44" s="1" t="s">
        <v>113</v>
      </c>
      <c r="I44" s="1" t="s">
        <v>230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 x14ac:dyDescent="0.4">
      <c r="B45" s="4">
        <v>7</v>
      </c>
      <c r="C45" s="1" t="s">
        <v>73</v>
      </c>
      <c r="D45" s="1" t="s">
        <v>95</v>
      </c>
      <c r="E45" s="4" t="s">
        <v>62</v>
      </c>
      <c r="F45" s="4"/>
      <c r="G45" s="1" t="s">
        <v>45</v>
      </c>
      <c r="H45" s="1" t="s">
        <v>115</v>
      </c>
      <c r="I45" s="1" t="s">
        <v>95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 x14ac:dyDescent="0.4">
      <c r="J46" t="str">
        <f>_xlfn.CONCAT(") COMMENT '",C37,"';")</f>
        <v>) COMMENT '코드 그룹 정보 관리';</v>
      </c>
      <c r="K46" t="str">
        <f>_xlfn.CONCAT(");")</f>
        <v>);</v>
      </c>
    </row>
    <row r="47" spans="2:11" x14ac:dyDescent="0.4">
      <c r="B47" s="6" t="s">
        <v>32</v>
      </c>
      <c r="C47" s="11" t="s">
        <v>50</v>
      </c>
      <c r="D47" s="11"/>
      <c r="E47" s="11"/>
      <c r="F47" s="11" t="s">
        <v>51</v>
      </c>
      <c r="G47" s="11"/>
      <c r="H47" s="11"/>
      <c r="I47" s="11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 x14ac:dyDescent="0.4">
      <c r="B48" s="4">
        <v>1</v>
      </c>
      <c r="C48" s="12" t="str">
        <f>_xlfn.CONCAT("PK_",C36)</f>
        <v>PK_TB_CODE_GROUP</v>
      </c>
      <c r="D48" s="12"/>
      <c r="E48" s="12"/>
      <c r="F48" s="12" t="str">
        <f>C39</f>
        <v>CODE_GROUP</v>
      </c>
      <c r="G48" s="12"/>
      <c r="H48" s="12"/>
      <c r="I48" s="12"/>
      <c r="J48" t="str">
        <f>_xlfn.CONCAT(IF(B48=1,"",", "),F48)</f>
        <v>CODE_GROUP</v>
      </c>
      <c r="K48" t="str">
        <f>_xlfn.CONCAT(IF(B48=1,"",", "),F48)</f>
        <v>CODE_GROUP</v>
      </c>
    </row>
    <row r="49" spans="2:11" x14ac:dyDescent="0.4">
      <c r="J49" t="str">
        <f>_xlfn.CONCAT(");")</f>
        <v>);</v>
      </c>
      <c r="K49" t="str">
        <f>_xlfn.CONCAT(");")</f>
        <v>);</v>
      </c>
    </row>
    <row r="50" spans="2:11" x14ac:dyDescent="0.4">
      <c r="B50" s="13" t="s">
        <v>28</v>
      </c>
      <c r="C50" s="14"/>
      <c r="D50" s="14"/>
      <c r="E50" s="14"/>
      <c r="F50" s="14"/>
      <c r="G50" s="14"/>
      <c r="H50" s="14"/>
      <c r="I50" s="15"/>
    </row>
    <row r="51" spans="2:11" x14ac:dyDescent="0.4">
      <c r="B51" s="6" t="s">
        <v>3</v>
      </c>
      <c r="C51" s="4" t="s">
        <v>123</v>
      </c>
      <c r="D51" s="6" t="s">
        <v>1</v>
      </c>
      <c r="E51" s="4" t="s">
        <v>233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 x14ac:dyDescent="0.4">
      <c r="B52" s="6" t="s">
        <v>31</v>
      </c>
      <c r="C52" s="16" t="s">
        <v>124</v>
      </c>
      <c r="D52" s="16"/>
      <c r="E52" s="16"/>
      <c r="F52" s="16"/>
      <c r="G52" s="16"/>
      <c r="H52" s="16"/>
      <c r="I52" s="16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 x14ac:dyDescent="0.4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 x14ac:dyDescent="0.4">
      <c r="B54" s="4">
        <v>1</v>
      </c>
      <c r="C54" s="1" t="s">
        <v>125</v>
      </c>
      <c r="D54" s="1" t="s">
        <v>144</v>
      </c>
      <c r="E54" s="4" t="s">
        <v>25</v>
      </c>
      <c r="F54" s="4">
        <v>1</v>
      </c>
      <c r="G54" s="1" t="s">
        <v>45</v>
      </c>
      <c r="H54" s="1"/>
      <c r="I54" s="1" t="s">
        <v>144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 x14ac:dyDescent="0.4">
      <c r="B55" s="4">
        <v>2</v>
      </c>
      <c r="C55" s="1" t="s">
        <v>127</v>
      </c>
      <c r="D55" s="1" t="s">
        <v>233</v>
      </c>
      <c r="E55" s="4" t="s">
        <v>24</v>
      </c>
      <c r="F55" s="4">
        <v>2</v>
      </c>
      <c r="G55" s="1" t="s">
        <v>45</v>
      </c>
      <c r="H55" s="1"/>
      <c r="I55" s="1" t="s">
        <v>233</v>
      </c>
      <c r="J55" t="str">
        <f t="shared" ref="J55:K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 x14ac:dyDescent="0.4">
      <c r="B56" s="4">
        <v>3</v>
      </c>
      <c r="C56" s="1" t="s">
        <v>231</v>
      </c>
      <c r="D56" s="1" t="s">
        <v>232</v>
      </c>
      <c r="E56" s="4" t="s">
        <v>122</v>
      </c>
      <c r="F56" s="4"/>
      <c r="G56" s="1" t="s">
        <v>49</v>
      </c>
      <c r="H56" s="1" t="s">
        <v>113</v>
      </c>
      <c r="I56" s="1" t="s">
        <v>232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 x14ac:dyDescent="0.4">
      <c r="B57" s="4">
        <v>4</v>
      </c>
      <c r="C57" s="1" t="s">
        <v>263</v>
      </c>
      <c r="D57" s="1" t="s">
        <v>265</v>
      </c>
      <c r="E57" s="4" t="s">
        <v>23</v>
      </c>
      <c r="F57" s="4"/>
      <c r="G57" s="1" t="s">
        <v>49</v>
      </c>
      <c r="H57" s="1"/>
      <c r="I57" s="1" t="s">
        <v>265</v>
      </c>
      <c r="J57" t="str">
        <f t="shared" si="4"/>
        <v>, CODE_MODIFY_YN CHAR(1) NULL COMMENT '코드수정가능여부'</v>
      </c>
      <c r="K57" t="str">
        <f t="shared" si="5"/>
        <v>, CODE_MODIFY_YN CHAR(1) NULL COMMENT '코드수정가능여부'</v>
      </c>
    </row>
    <row r="58" spans="2:11" x14ac:dyDescent="0.4">
      <c r="B58" s="4">
        <v>5</v>
      </c>
      <c r="C58" s="1" t="s">
        <v>128</v>
      </c>
      <c r="D58" s="1" t="s">
        <v>148</v>
      </c>
      <c r="E58" s="4" t="s">
        <v>196</v>
      </c>
      <c r="F58" s="4"/>
      <c r="G58" s="1" t="s">
        <v>49</v>
      </c>
      <c r="H58" s="1" t="s">
        <v>113</v>
      </c>
      <c r="I58" s="1" t="s">
        <v>148</v>
      </c>
      <c r="J58" t="str">
        <f>_xlfn.CONCAT(IF(B58=1,"",", "),C58," ",E58," ",G58,IF(H58="",""," DEFAULT "),H58, " COMMENT '",I58,"'")</f>
        <v>, CODE_DETAIL_ORDER INT(2) NULL COMMENT '코드상세정렬순서'</v>
      </c>
      <c r="K58" t="str">
        <f t="shared" si="5"/>
        <v>, CODE_DETAIL_ORDER INT(2) NULL COMMENT '코드상세정렬순서'</v>
      </c>
    </row>
    <row r="59" spans="2:11" x14ac:dyDescent="0.4">
      <c r="B59" s="4">
        <v>6</v>
      </c>
      <c r="C59" s="1" t="s">
        <v>70</v>
      </c>
      <c r="D59" s="1" t="s">
        <v>229</v>
      </c>
      <c r="E59" s="4" t="s">
        <v>52</v>
      </c>
      <c r="F59" s="4"/>
      <c r="G59" s="1" t="s">
        <v>45</v>
      </c>
      <c r="H59" s="1" t="s">
        <v>113</v>
      </c>
      <c r="I59" s="1" t="s">
        <v>229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 x14ac:dyDescent="0.4">
      <c r="B60" s="4">
        <v>7</v>
      </c>
      <c r="C60" s="1" t="s">
        <v>71</v>
      </c>
      <c r="D60" s="1" t="s">
        <v>93</v>
      </c>
      <c r="E60" s="4" t="s">
        <v>62</v>
      </c>
      <c r="F60" s="4"/>
      <c r="G60" s="1" t="s">
        <v>45</v>
      </c>
      <c r="H60" s="1" t="s">
        <v>115</v>
      </c>
      <c r="I60" s="1" t="s">
        <v>93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 x14ac:dyDescent="0.4">
      <c r="B61" s="4">
        <v>8</v>
      </c>
      <c r="C61" s="1" t="s">
        <v>72</v>
      </c>
      <c r="D61" s="1" t="s">
        <v>230</v>
      </c>
      <c r="E61" s="4" t="s">
        <v>52</v>
      </c>
      <c r="F61" s="4"/>
      <c r="G61" s="1" t="s">
        <v>45</v>
      </c>
      <c r="H61" s="1" t="s">
        <v>113</v>
      </c>
      <c r="I61" s="1" t="s">
        <v>230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 x14ac:dyDescent="0.4">
      <c r="B62" s="4">
        <v>9</v>
      </c>
      <c r="C62" s="1" t="s">
        <v>73</v>
      </c>
      <c r="D62" s="1" t="s">
        <v>95</v>
      </c>
      <c r="E62" s="4" t="s">
        <v>62</v>
      </c>
      <c r="F62" s="4"/>
      <c r="G62" s="1" t="s">
        <v>45</v>
      </c>
      <c r="H62" s="1" t="s">
        <v>115</v>
      </c>
      <c r="I62" s="1" t="s">
        <v>95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 x14ac:dyDescent="0.4">
      <c r="J63" t="str">
        <f>_xlfn.CONCAT(") COMMENT '",C52,"';")</f>
        <v>) COMMENT '코드 상세 정보 관리';</v>
      </c>
      <c r="K63" t="str">
        <f>_xlfn.CONCAT(");")</f>
        <v>);</v>
      </c>
    </row>
    <row r="64" spans="2:11" x14ac:dyDescent="0.4">
      <c r="B64" s="6" t="s">
        <v>32</v>
      </c>
      <c r="C64" s="11" t="s">
        <v>50</v>
      </c>
      <c r="D64" s="11"/>
      <c r="E64" s="11"/>
      <c r="F64" s="11" t="s">
        <v>51</v>
      </c>
      <c r="G64" s="11"/>
      <c r="H64" s="11"/>
      <c r="I64" s="11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 x14ac:dyDescent="0.4">
      <c r="B65" s="4">
        <v>1</v>
      </c>
      <c r="C65" s="12" t="str">
        <f>_xlfn.CONCAT("PK_",C51)</f>
        <v>PK_TB_CODE_DETAIL</v>
      </c>
      <c r="D65" s="12"/>
      <c r="E65" s="12"/>
      <c r="F65" s="12" t="str">
        <f>C54</f>
        <v>CODE_GROUP</v>
      </c>
      <c r="G65" s="12"/>
      <c r="H65" s="12"/>
      <c r="I65" s="12"/>
      <c r="J65" t="str">
        <f>_xlfn.CONCAT(IF(B65=1,"",", "),F65)</f>
        <v>CODE_GROUP</v>
      </c>
      <c r="K65" t="str">
        <f>_xlfn.CONCAT(IF(B65=1,"",", "),F65)</f>
        <v>CODE_GROUP</v>
      </c>
    </row>
    <row r="66" spans="2:11" x14ac:dyDescent="0.4">
      <c r="B66" s="4">
        <v>2</v>
      </c>
      <c r="C66" s="12" t="str">
        <f>_xlfn.CONCAT("PK_",C51)</f>
        <v>PK_TB_CODE_DETAIL</v>
      </c>
      <c r="D66" s="12"/>
      <c r="E66" s="12"/>
      <c r="F66" s="12" t="str">
        <f>C55</f>
        <v>CODE_DETAIL</v>
      </c>
      <c r="G66" s="12"/>
      <c r="H66" s="12"/>
      <c r="I66" s="12"/>
      <c r="J66" t="str">
        <f>_xlfn.CONCAT(IF(B66=1,"",", "),F66)</f>
        <v>, CODE_DETAIL</v>
      </c>
      <c r="K66" t="str">
        <f>_xlfn.CONCAT(IF(B66=1,"",", "),F66)</f>
        <v>, CODE_DETAIL</v>
      </c>
    </row>
    <row r="67" spans="2:11" x14ac:dyDescent="0.4">
      <c r="J67" t="str">
        <f>_xlfn.CONCAT(");")</f>
        <v>);</v>
      </c>
      <c r="K67" t="str">
        <f>_xlfn.CONCAT(");")</f>
        <v>);</v>
      </c>
    </row>
    <row r="68" spans="2:11" x14ac:dyDescent="0.4">
      <c r="B68" s="13" t="s">
        <v>28</v>
      </c>
      <c r="C68" s="14"/>
      <c r="D68" s="14"/>
      <c r="E68" s="14"/>
      <c r="F68" s="14"/>
      <c r="G68" s="14"/>
      <c r="H68" s="14"/>
      <c r="I68" s="15"/>
    </row>
    <row r="69" spans="2:11" x14ac:dyDescent="0.4">
      <c r="B69" s="6" t="s">
        <v>3</v>
      </c>
      <c r="C69" s="4" t="s">
        <v>131</v>
      </c>
      <c r="D69" s="6" t="s">
        <v>1</v>
      </c>
      <c r="E69" s="4" t="s">
        <v>295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 x14ac:dyDescent="0.4">
      <c r="B70" s="6" t="s">
        <v>31</v>
      </c>
      <c r="C70" s="16" t="s">
        <v>132</v>
      </c>
      <c r="D70" s="16"/>
      <c r="E70" s="16"/>
      <c r="F70" s="16"/>
      <c r="G70" s="16"/>
      <c r="H70" s="16"/>
      <c r="I70" s="16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 x14ac:dyDescent="0.4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 x14ac:dyDescent="0.4">
      <c r="B72" s="4">
        <v>1</v>
      </c>
      <c r="C72" s="1" t="s">
        <v>223</v>
      </c>
      <c r="D72" s="1" t="s">
        <v>149</v>
      </c>
      <c r="E72" s="4" t="s">
        <v>296</v>
      </c>
      <c r="F72" s="4">
        <v>1</v>
      </c>
      <c r="G72" s="1" t="s">
        <v>45</v>
      </c>
      <c r="H72" s="1"/>
      <c r="I72" s="1" t="s">
        <v>149</v>
      </c>
      <c r="J72" t="str">
        <f>_xlfn.CONCAT(IF(B72=1,"",", "),C72," ",E72," ",G72,IF(H72="",""," DEFAULT "),H72, " COMMENT '",I72,"'")</f>
        <v>LOGIN_SEQ INT(10) NOT NULL COMMENT '로그인일련번호'</v>
      </c>
      <c r="K72" t="str">
        <f>_xlfn.CONCAT(IF(B72=1,"",", "),C72," ",E72," ",G72,IF(H72="",""," DEFAULT "),H72, " COMMENT '",I72,"'")</f>
        <v>LOGIN_SEQ INT(10) NOT NULL COMMENT '로그인일련번호'</v>
      </c>
    </row>
    <row r="73" spans="2:11" x14ac:dyDescent="0.4">
      <c r="B73" s="4">
        <v>2</v>
      </c>
      <c r="C73" s="1" t="s">
        <v>134</v>
      </c>
      <c r="D73" s="1" t="s">
        <v>137</v>
      </c>
      <c r="E73" s="4" t="s">
        <v>62</v>
      </c>
      <c r="F73" s="4"/>
      <c r="G73" s="1" t="s">
        <v>49</v>
      </c>
      <c r="H73" s="1" t="s">
        <v>115</v>
      </c>
      <c r="I73" s="1" t="s">
        <v>137</v>
      </c>
      <c r="J73" t="str">
        <f t="shared" ref="J73:K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 x14ac:dyDescent="0.4">
      <c r="B74" s="4">
        <v>3</v>
      </c>
      <c r="C74" s="1" t="s">
        <v>41</v>
      </c>
      <c r="D74" s="1" t="s">
        <v>138</v>
      </c>
      <c r="E74" s="4" t="s">
        <v>52</v>
      </c>
      <c r="F74" s="4"/>
      <c r="G74" s="1" t="s">
        <v>49</v>
      </c>
      <c r="H74" s="1" t="s">
        <v>113</v>
      </c>
      <c r="I74" s="1" t="s">
        <v>138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 x14ac:dyDescent="0.4">
      <c r="B75" s="4">
        <v>4</v>
      </c>
      <c r="C75" s="1" t="s">
        <v>135</v>
      </c>
      <c r="D75" s="1" t="s">
        <v>139</v>
      </c>
      <c r="E75" s="4" t="s">
        <v>133</v>
      </c>
      <c r="F75" s="4"/>
      <c r="G75" s="1" t="s">
        <v>49</v>
      </c>
      <c r="H75" s="1" t="s">
        <v>113</v>
      </c>
      <c r="I75" s="1" t="s">
        <v>139</v>
      </c>
      <c r="J75" t="str">
        <f t="shared" si="6"/>
        <v>, USER_IP VARCHAR(39) NULL COMMENT '사용자아이피'</v>
      </c>
      <c r="K75" t="str">
        <f t="shared" si="7"/>
        <v>, USER_IP VARCHAR(39) NULL COMMENT '사용자아이피'</v>
      </c>
    </row>
    <row r="76" spans="2:11" x14ac:dyDescent="0.4">
      <c r="B76" s="4">
        <v>5</v>
      </c>
      <c r="C76" s="1" t="s">
        <v>136</v>
      </c>
      <c r="D76" s="1" t="s">
        <v>140</v>
      </c>
      <c r="E76" s="4" t="s">
        <v>24</v>
      </c>
      <c r="F76" s="4"/>
      <c r="G76" s="1" t="s">
        <v>49</v>
      </c>
      <c r="H76" s="1" t="s">
        <v>113</v>
      </c>
      <c r="I76" s="1" t="s">
        <v>140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 x14ac:dyDescent="0.4">
      <c r="J77" t="str">
        <f>_xlfn.CONCAT(") COMMENT '",C70,"';")</f>
        <v>) COMMENT '로그인 로그 정보 관리';</v>
      </c>
      <c r="K77" t="str">
        <f>_xlfn.CONCAT(");")</f>
        <v>);</v>
      </c>
    </row>
    <row r="78" spans="2:11" x14ac:dyDescent="0.4">
      <c r="B78" s="6" t="s">
        <v>32</v>
      </c>
      <c r="C78" s="11" t="s">
        <v>50</v>
      </c>
      <c r="D78" s="11"/>
      <c r="E78" s="11"/>
      <c r="F78" s="11" t="s">
        <v>51</v>
      </c>
      <c r="G78" s="11"/>
      <c r="H78" s="11"/>
      <c r="I78" s="11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 x14ac:dyDescent="0.4">
      <c r="B79" s="4">
        <v>1</v>
      </c>
      <c r="C79" s="12" t="str">
        <f>_xlfn.CONCAT("PK_",C69)</f>
        <v>PK_TB_LOG_LOGIN</v>
      </c>
      <c r="D79" s="12"/>
      <c r="E79" s="12"/>
      <c r="F79" s="12" t="str">
        <f>C72</f>
        <v>LOGIN_SEQ</v>
      </c>
      <c r="G79" s="12"/>
      <c r="H79" s="12"/>
      <c r="I79" s="12"/>
      <c r="J79" t="str">
        <f>_xlfn.CONCAT(IF(B79=1,"",", "),F79)</f>
        <v>LOGIN_SEQ</v>
      </c>
      <c r="K79" t="str">
        <f>_xlfn.CONCAT(IF(B79=1,"",", "),F79)</f>
        <v>LOGIN_SEQ</v>
      </c>
    </row>
    <row r="80" spans="2:11" x14ac:dyDescent="0.4">
      <c r="J80" t="str">
        <f>_xlfn.CONCAT(");")</f>
        <v>);</v>
      </c>
      <c r="K80" t="str">
        <f>_xlfn.CONCAT(");")</f>
        <v>);</v>
      </c>
    </row>
    <row r="81" spans="2:11" x14ac:dyDescent="0.4">
      <c r="B81" s="13" t="s">
        <v>28</v>
      </c>
      <c r="C81" s="14"/>
      <c r="D81" s="14"/>
      <c r="E81" s="14"/>
      <c r="F81" s="14"/>
      <c r="G81" s="14"/>
      <c r="H81" s="14"/>
      <c r="I81" s="15"/>
    </row>
    <row r="82" spans="2:11" x14ac:dyDescent="0.4">
      <c r="B82" s="6" t="s">
        <v>3</v>
      </c>
      <c r="C82" s="4" t="s">
        <v>279</v>
      </c>
      <c r="D82" s="6" t="s">
        <v>1</v>
      </c>
      <c r="E82" s="4" t="s">
        <v>294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 x14ac:dyDescent="0.4">
      <c r="B83" s="6" t="s">
        <v>31</v>
      </c>
      <c r="C83" s="16" t="s">
        <v>280</v>
      </c>
      <c r="D83" s="16"/>
      <c r="E83" s="16"/>
      <c r="F83" s="16"/>
      <c r="G83" s="16"/>
      <c r="H83" s="16"/>
      <c r="I83" s="16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 x14ac:dyDescent="0.4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 x14ac:dyDescent="0.4">
      <c r="B85" s="4">
        <v>1</v>
      </c>
      <c r="C85" s="1" t="s">
        <v>281</v>
      </c>
      <c r="D85" s="1" t="s">
        <v>282</v>
      </c>
      <c r="E85" s="4" t="s">
        <v>126</v>
      </c>
      <c r="F85" s="4">
        <v>1</v>
      </c>
      <c r="G85" s="1" t="s">
        <v>45</v>
      </c>
      <c r="H85" s="1"/>
      <c r="I85" s="1" t="s">
        <v>282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 x14ac:dyDescent="0.4">
      <c r="B86" s="4">
        <v>2</v>
      </c>
      <c r="C86" s="1" t="s">
        <v>283</v>
      </c>
      <c r="D86" s="1" t="s">
        <v>284</v>
      </c>
      <c r="E86" s="4" t="s">
        <v>62</v>
      </c>
      <c r="F86" s="4"/>
      <c r="G86" s="1" t="s">
        <v>49</v>
      </c>
      <c r="H86" s="1" t="s">
        <v>115</v>
      </c>
      <c r="I86" s="1" t="s">
        <v>284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 x14ac:dyDescent="0.4">
      <c r="B87" s="4">
        <v>3</v>
      </c>
      <c r="C87" s="1" t="s">
        <v>41</v>
      </c>
      <c r="D87" s="1" t="s">
        <v>138</v>
      </c>
      <c r="E87" s="4" t="s">
        <v>52</v>
      </c>
      <c r="F87" s="4"/>
      <c r="G87" s="1" t="s">
        <v>49</v>
      </c>
      <c r="H87" s="1" t="s">
        <v>113</v>
      </c>
      <c r="I87" s="1" t="s">
        <v>138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 x14ac:dyDescent="0.4">
      <c r="B88" s="4">
        <v>4</v>
      </c>
      <c r="C88" s="1" t="s">
        <v>135</v>
      </c>
      <c r="D88" s="1" t="s">
        <v>139</v>
      </c>
      <c r="E88" s="4" t="s">
        <v>133</v>
      </c>
      <c r="F88" s="4"/>
      <c r="G88" s="1" t="s">
        <v>49</v>
      </c>
      <c r="H88" s="1" t="s">
        <v>113</v>
      </c>
      <c r="I88" s="1" t="s">
        <v>139</v>
      </c>
      <c r="J88" t="str">
        <f t="shared" si="8"/>
        <v>, USER_IP VARCHAR(39) NULL COMMENT '사용자아이피'</v>
      </c>
      <c r="K88" t="str">
        <f t="shared" si="9"/>
        <v>, USER_IP VARCHAR(39) NULL COMMENT '사용자아이피'</v>
      </c>
    </row>
    <row r="89" spans="2:11" x14ac:dyDescent="0.4">
      <c r="B89" s="4">
        <v>5</v>
      </c>
      <c r="C89" s="1" t="s">
        <v>285</v>
      </c>
      <c r="D89" s="1" t="s">
        <v>286</v>
      </c>
      <c r="E89" s="4" t="s">
        <v>289</v>
      </c>
      <c r="F89" s="4"/>
      <c r="G89" s="1" t="s">
        <v>49</v>
      </c>
      <c r="H89" s="1" t="s">
        <v>113</v>
      </c>
      <c r="I89" s="1" t="s">
        <v>286</v>
      </c>
      <c r="J89" t="str">
        <f t="shared" ref="J89:J90" si="10">_xlfn.CONCAT(IF(B89=1,"",", "),C89," ",E89," ",G89,IF(H89="",""," DEFAULT "),H89, " COMMENT '",I89,"'")</f>
        <v>, REQ_URI VARCHAR(100) NULL COMMENT '요청경로'</v>
      </c>
      <c r="K89" t="str">
        <f t="shared" ref="K89:K90" si="11">_xlfn.CONCAT(IF(B89=1,"",", "),C89," ",E89," ",G89,IF(H89="",""," DEFAULT "),H89, " COMMENT '",I89,"'")</f>
        <v>, REQ_URI VARCHAR(100) NULL COMMENT '요청경로'</v>
      </c>
    </row>
    <row r="90" spans="2:11" x14ac:dyDescent="0.4">
      <c r="B90" s="4">
        <v>6</v>
      </c>
      <c r="C90" s="1" t="s">
        <v>287</v>
      </c>
      <c r="D90" s="1" t="s">
        <v>288</v>
      </c>
      <c r="E90" s="4" t="s">
        <v>290</v>
      </c>
      <c r="F90" s="4"/>
      <c r="G90" s="1" t="s">
        <v>49</v>
      </c>
      <c r="H90" s="1" t="s">
        <v>113</v>
      </c>
      <c r="I90" s="1" t="s">
        <v>288</v>
      </c>
      <c r="J90" t="str">
        <f t="shared" si="10"/>
        <v>, REQ_PARAM LONGTEXT NULL COMMENT '요청파라미터'</v>
      </c>
      <c r="K90" t="str">
        <f t="shared" si="11"/>
        <v>, REQ_PARAM LONGTEXT NULL COMMENT '요청파라미터'</v>
      </c>
    </row>
    <row r="91" spans="2:11" x14ac:dyDescent="0.4">
      <c r="B91" s="4">
        <v>7</v>
      </c>
      <c r="C91" s="1" t="s">
        <v>291</v>
      </c>
      <c r="D91" s="1" t="s">
        <v>292</v>
      </c>
      <c r="E91" s="4" t="s">
        <v>24</v>
      </c>
      <c r="F91" s="4"/>
      <c r="G91" s="1" t="s">
        <v>49</v>
      </c>
      <c r="H91" s="1" t="s">
        <v>113</v>
      </c>
      <c r="I91" s="1" t="s">
        <v>292</v>
      </c>
      <c r="J91" t="str">
        <f t="shared" si="8"/>
        <v>, REQ_TYPE_CODE VARCHAR(10) NULL COMMENT '요청타입코드'</v>
      </c>
      <c r="K91" t="str">
        <f t="shared" si="9"/>
        <v>, REQ_TYPE_CODE VARCHAR(10) NULL COMMENT '요청타입코드'</v>
      </c>
    </row>
    <row r="92" spans="2:11" x14ac:dyDescent="0.4">
      <c r="J92" t="str">
        <f>_xlfn.CONCAT(") COMMENT '",C83,"';")</f>
        <v>) COMMENT '서버에 발생한 요청 기록 관리';</v>
      </c>
      <c r="K92" t="str">
        <f>_xlfn.CONCAT(");")</f>
        <v>);</v>
      </c>
    </row>
    <row r="93" spans="2:11" x14ac:dyDescent="0.4">
      <c r="B93" s="6" t="s">
        <v>32</v>
      </c>
      <c r="C93" s="11" t="s">
        <v>50</v>
      </c>
      <c r="D93" s="11"/>
      <c r="E93" s="11"/>
      <c r="F93" s="11" t="s">
        <v>51</v>
      </c>
      <c r="G93" s="11"/>
      <c r="H93" s="11"/>
      <c r="I93" s="11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 x14ac:dyDescent="0.4">
      <c r="B94" s="4">
        <v>1</v>
      </c>
      <c r="C94" s="12" t="str">
        <f>_xlfn.CONCAT("PK_",C82)</f>
        <v>PK_TB_LOG_REQ</v>
      </c>
      <c r="D94" s="12"/>
      <c r="E94" s="12"/>
      <c r="F94" s="12" t="str">
        <f>C85</f>
        <v>REQ_SEQ</v>
      </c>
      <c r="G94" s="12"/>
      <c r="H94" s="12"/>
      <c r="I94" s="12"/>
      <c r="J94" t="str">
        <f>_xlfn.CONCAT(IF(B94=1,"",", "),F94)</f>
        <v>REQ_SEQ</v>
      </c>
      <c r="K94" t="str">
        <f>_xlfn.CONCAT(IF(B94=1,"",", "),F94)</f>
        <v>REQ_SEQ</v>
      </c>
    </row>
    <row r="95" spans="2:11" x14ac:dyDescent="0.4">
      <c r="J95" t="str">
        <f>_xlfn.CONCAT(");")</f>
        <v>);</v>
      </c>
      <c r="K95" t="str">
        <f>_xlfn.CONCAT(");")</f>
        <v>);</v>
      </c>
    </row>
    <row r="96" spans="2:11" x14ac:dyDescent="0.4">
      <c r="B96" s="13" t="s">
        <v>28</v>
      </c>
      <c r="C96" s="14"/>
      <c r="D96" s="14"/>
      <c r="E96" s="14"/>
      <c r="F96" s="14"/>
      <c r="G96" s="14"/>
      <c r="H96" s="14"/>
      <c r="I96" s="15"/>
    </row>
    <row r="97" spans="2:11" x14ac:dyDescent="0.4">
      <c r="B97" s="6" t="s">
        <v>3</v>
      </c>
      <c r="C97" s="4" t="s">
        <v>154</v>
      </c>
      <c r="D97" s="6" t="s">
        <v>1</v>
      </c>
      <c r="E97" s="4" t="s">
        <v>152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 x14ac:dyDescent="0.4">
      <c r="B98" s="6" t="s">
        <v>31</v>
      </c>
      <c r="C98" s="16" t="s">
        <v>153</v>
      </c>
      <c r="D98" s="16"/>
      <c r="E98" s="16"/>
      <c r="F98" s="16"/>
      <c r="G98" s="16"/>
      <c r="H98" s="16"/>
      <c r="I98" s="16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 x14ac:dyDescent="0.4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 x14ac:dyDescent="0.4">
      <c r="B100" s="4">
        <v>1</v>
      </c>
      <c r="C100" s="1" t="s">
        <v>159</v>
      </c>
      <c r="D100" s="1" t="s">
        <v>155</v>
      </c>
      <c r="E100" s="4" t="s">
        <v>296</v>
      </c>
      <c r="F100" s="4">
        <v>1</v>
      </c>
      <c r="G100" s="1" t="s">
        <v>44</v>
      </c>
      <c r="H100" s="1" t="s">
        <v>113</v>
      </c>
      <c r="I100" s="1" t="s">
        <v>155</v>
      </c>
      <c r="J100" t="str">
        <f>_xlfn.CONCAT(IF(B100=1,"",", "),C100," ",E100," ",G100,IF(H100="",""," DEFAULT "),H100, " COMMENT '",I100,"'")</f>
        <v>BOARD_SEQ INT(10) NOT NULL COMMENT '게시글일련번호'</v>
      </c>
      <c r="K100" t="str">
        <f>_xlfn.CONCAT(IF(B100=1,"",", "),C100," ",E100," ",G100,IF(H100="",""," DEFAULT "),H100, " COMMENT '",I100,"'")</f>
        <v>BOARD_SEQ INT(10) NOT NULL COMMENT '게시글일련번호'</v>
      </c>
    </row>
    <row r="101" spans="2:11" x14ac:dyDescent="0.4">
      <c r="B101" s="4">
        <v>2</v>
      </c>
      <c r="C101" s="1" t="s">
        <v>189</v>
      </c>
      <c r="D101" s="1" t="s">
        <v>224</v>
      </c>
      <c r="E101" s="4" t="s">
        <v>57</v>
      </c>
      <c r="F101" s="4"/>
      <c r="G101" s="1" t="s">
        <v>49</v>
      </c>
      <c r="H101" s="1"/>
      <c r="I101" s="1" t="s">
        <v>224</v>
      </c>
      <c r="J101" t="str">
        <f t="shared" ref="J101:K108" si="12">_xlfn.CONCAT(IF(B101=1,"",", "),C101," ",E101," ",G101,IF(H101="",""," DEFAULT "),H101, " COMMENT '",I101,"'")</f>
        <v>, FREE_TITLE VARCHAR(300) NULL COMMENT '자유게시판제목'</v>
      </c>
      <c r="K101" t="str">
        <f t="shared" ref="K101:K108" si="13">_xlfn.CONCAT(IF(B101=1,"",", "),C101," ",E101," ",G101,IF(H101="",""," DEFAULT "),H101, " COMMENT '",I101,"'")</f>
        <v>, FREE_TITLE VARCHAR(300) NULL COMMENT '자유게시판제목'</v>
      </c>
    </row>
    <row r="102" spans="2:11" x14ac:dyDescent="0.4">
      <c r="B102" s="4">
        <v>3</v>
      </c>
      <c r="C102" s="1" t="s">
        <v>190</v>
      </c>
      <c r="D102" s="1" t="s">
        <v>225</v>
      </c>
      <c r="E102" s="4" t="s">
        <v>150</v>
      </c>
      <c r="F102" s="4"/>
      <c r="G102" s="1" t="s">
        <v>49</v>
      </c>
      <c r="H102" s="1"/>
      <c r="I102" s="1" t="s">
        <v>225</v>
      </c>
      <c r="J102" t="str">
        <f t="shared" si="12"/>
        <v>, FREE_CN LONGTEXT NULL COMMENT '자유게시판내용'</v>
      </c>
      <c r="K102" t="str">
        <f t="shared" si="13"/>
        <v>, FREE_CN LONGTEXT NULL COMMENT '자유게시판내용'</v>
      </c>
    </row>
    <row r="103" spans="2:11" x14ac:dyDescent="0.4">
      <c r="B103" s="4">
        <v>4</v>
      </c>
      <c r="C103" s="1" t="s">
        <v>191</v>
      </c>
      <c r="D103" s="1" t="s">
        <v>226</v>
      </c>
      <c r="E103" s="4" t="s">
        <v>126</v>
      </c>
      <c r="F103" s="4"/>
      <c r="G103" s="1" t="s">
        <v>49</v>
      </c>
      <c r="H103" s="1"/>
      <c r="I103" s="1" t="s">
        <v>228</v>
      </c>
      <c r="J103" t="str">
        <f t="shared" si="12"/>
        <v>, FREE_CODE VARCHAR(10) NULL COMMENT '자유게시판(01:잡담,02:정보,03:질문)'</v>
      </c>
      <c r="K103" t="str">
        <f t="shared" si="13"/>
        <v>, FREE_CODE VARCHAR(10) NULL COMMENT '자유게시판(01:잡담,02:정보,03:질문)'</v>
      </c>
    </row>
    <row r="104" spans="2:11" x14ac:dyDescent="0.4">
      <c r="B104" s="4">
        <v>5</v>
      </c>
      <c r="C104" s="1" t="s">
        <v>192</v>
      </c>
      <c r="D104" s="1" t="s">
        <v>227</v>
      </c>
      <c r="E104" s="4" t="s">
        <v>151</v>
      </c>
      <c r="F104" s="4"/>
      <c r="G104" s="1" t="s">
        <v>49</v>
      </c>
      <c r="H104" s="1">
        <v>0</v>
      </c>
      <c r="I104" s="1" t="s">
        <v>227</v>
      </c>
      <c r="J104" t="str">
        <f t="shared" si="12"/>
        <v>, FREE_HIT INT NULL DEFAULT 0 COMMENT '자유게시판조회수'</v>
      </c>
      <c r="K104" t="str">
        <f t="shared" si="13"/>
        <v>, FREE_HIT INT NULL DEFAULT 0 COMMENT '자유게시판조회수'</v>
      </c>
    </row>
    <row r="105" spans="2:11" x14ac:dyDescent="0.4">
      <c r="B105" s="4">
        <v>6</v>
      </c>
      <c r="C105" s="1" t="s">
        <v>70</v>
      </c>
      <c r="D105" s="1" t="s">
        <v>229</v>
      </c>
      <c r="E105" s="4" t="s">
        <v>52</v>
      </c>
      <c r="F105" s="4"/>
      <c r="G105" s="1" t="s">
        <v>45</v>
      </c>
      <c r="H105" s="1" t="s">
        <v>113</v>
      </c>
      <c r="I105" s="1" t="s">
        <v>229</v>
      </c>
      <c r="J105" t="str">
        <f t="shared" si="12"/>
        <v>, FST_REG_ID VARCHAR(20) NOT NULL COMMENT '최초등록자아이디'</v>
      </c>
      <c r="K105" t="str">
        <f t="shared" si="13"/>
        <v>, FST_REG_ID VARCHAR(20) NOT NULL COMMENT '최초등록자아이디'</v>
      </c>
    </row>
    <row r="106" spans="2:11" x14ac:dyDescent="0.4">
      <c r="B106" s="4">
        <v>7</v>
      </c>
      <c r="C106" s="1" t="s">
        <v>71</v>
      </c>
      <c r="D106" s="1" t="s">
        <v>93</v>
      </c>
      <c r="E106" s="4" t="s">
        <v>62</v>
      </c>
      <c r="F106" s="4"/>
      <c r="G106" s="1" t="s">
        <v>45</v>
      </c>
      <c r="H106" s="1" t="s">
        <v>115</v>
      </c>
      <c r="I106" s="1" t="s">
        <v>93</v>
      </c>
      <c r="J106" t="str">
        <f t="shared" si="12"/>
        <v>, FST_REG_DTTI TIMESTAMP NOT NULL DEFAULT NOW() COMMENT '최초등록일시'</v>
      </c>
      <c r="K106" t="str">
        <f t="shared" si="13"/>
        <v>, FST_REG_DTTI TIMESTAMP NOT NULL DEFAULT NOW() COMMENT '최초등록일시'</v>
      </c>
    </row>
    <row r="107" spans="2:11" x14ac:dyDescent="0.4">
      <c r="B107" s="4">
        <v>8</v>
      </c>
      <c r="C107" s="1" t="s">
        <v>72</v>
      </c>
      <c r="D107" s="1" t="s">
        <v>230</v>
      </c>
      <c r="E107" s="4" t="s">
        <v>52</v>
      </c>
      <c r="F107" s="4"/>
      <c r="G107" s="1" t="s">
        <v>45</v>
      </c>
      <c r="H107" s="1" t="s">
        <v>113</v>
      </c>
      <c r="I107" s="1" t="s">
        <v>230</v>
      </c>
      <c r="J107" t="str">
        <f t="shared" si="12"/>
        <v>, LT_UPD_ID VARCHAR(20) NOT NULL COMMENT '최종수정자아이디'</v>
      </c>
      <c r="K107" t="str">
        <f t="shared" si="13"/>
        <v>, LT_UPD_ID VARCHAR(20) NOT NULL COMMENT '최종수정자아이디'</v>
      </c>
    </row>
    <row r="108" spans="2:11" x14ac:dyDescent="0.4">
      <c r="B108" s="4">
        <v>9</v>
      </c>
      <c r="C108" s="1" t="s">
        <v>73</v>
      </c>
      <c r="D108" s="1" t="s">
        <v>95</v>
      </c>
      <c r="E108" s="4" t="s">
        <v>62</v>
      </c>
      <c r="F108" s="4"/>
      <c r="G108" s="1" t="s">
        <v>45</v>
      </c>
      <c r="H108" s="1" t="s">
        <v>115</v>
      </c>
      <c r="I108" s="1" t="s">
        <v>95</v>
      </c>
      <c r="J108" t="str">
        <f t="shared" si="12"/>
        <v>, LT_UPD_DTTI TIMESTAMP NOT NULL DEFAULT NOW() COMMENT '최종수정일시'</v>
      </c>
      <c r="K108" t="str">
        <f t="shared" si="13"/>
        <v>, LT_UPD_DTTI TIMESTAMP NOT NULL DEFAULT NOW() COMMENT '최종수정일시'</v>
      </c>
    </row>
    <row r="109" spans="2:11" x14ac:dyDescent="0.4">
      <c r="J109" t="str">
        <f>_xlfn.CONCAT(") COMMENT '",C98,"';")</f>
        <v>) COMMENT '자유게시판 정보 관리';</v>
      </c>
      <c r="K109" t="str">
        <f>_xlfn.CONCAT(");")</f>
        <v>);</v>
      </c>
    </row>
    <row r="110" spans="2:11" x14ac:dyDescent="0.4">
      <c r="B110" s="6" t="s">
        <v>32</v>
      </c>
      <c r="C110" s="11" t="s">
        <v>50</v>
      </c>
      <c r="D110" s="11"/>
      <c r="E110" s="11"/>
      <c r="F110" s="11" t="s">
        <v>51</v>
      </c>
      <c r="G110" s="11"/>
      <c r="H110" s="11"/>
      <c r="I110" s="11"/>
      <c r="J110" t="str">
        <f>_xlfn.CONCAT("ALTER TABLE ",C97," ADD CONSTRAINT ",C111," PRIMARY KEY (")</f>
        <v>ALTER TABLE TB_BOARD_FREE ADD CONSTRAINT PK_TB_BOARD_FREE PRIMARY KEY (</v>
      </c>
      <c r="K110" t="str">
        <f>_xlfn.CONCAT("ALTER TABLE ",C97," ADD CONSTRAINT ",C111," PRIMARY KEY (")</f>
        <v>ALTER TABLE TB_BOARD_FREE ADD CONSTRAINT PK_TB_BOARD_FREE PRIMARY KEY (</v>
      </c>
    </row>
    <row r="111" spans="2:11" x14ac:dyDescent="0.4">
      <c r="B111" s="4">
        <v>1</v>
      </c>
      <c r="C111" s="12" t="str">
        <f>_xlfn.CONCAT("PK_",C97)</f>
        <v>PK_TB_BOARD_FREE</v>
      </c>
      <c r="D111" s="12"/>
      <c r="E111" s="12"/>
      <c r="F111" s="12" t="str">
        <f>C100</f>
        <v>BOARD_SEQ</v>
      </c>
      <c r="G111" s="12"/>
      <c r="H111" s="12"/>
      <c r="I111" s="12"/>
      <c r="J111" t="str">
        <f>_xlfn.CONCAT(IF(B111=1,"",", "),F111)</f>
        <v>BOARD_SEQ</v>
      </c>
      <c r="K111" t="str">
        <f>_xlfn.CONCAT(IF(B111=1,"",", "),F111)</f>
        <v>BOARD_SEQ</v>
      </c>
    </row>
    <row r="112" spans="2:11" x14ac:dyDescent="0.4">
      <c r="J112" t="str">
        <f>_xlfn.CONCAT(");")</f>
        <v>);</v>
      </c>
      <c r="K112" t="str">
        <f>_xlfn.CONCAT(");")</f>
        <v>);</v>
      </c>
    </row>
    <row r="113" spans="2:11" x14ac:dyDescent="0.4">
      <c r="B113" s="13" t="s">
        <v>28</v>
      </c>
      <c r="C113" s="14"/>
      <c r="D113" s="14"/>
      <c r="E113" s="14"/>
      <c r="F113" s="14"/>
      <c r="G113" s="14"/>
      <c r="H113" s="14"/>
      <c r="I113" s="15"/>
    </row>
    <row r="114" spans="2:11" x14ac:dyDescent="0.4">
      <c r="B114" s="6" t="s">
        <v>3</v>
      </c>
      <c r="C114" s="4" t="s">
        <v>156</v>
      </c>
      <c r="D114" s="6" t="s">
        <v>1</v>
      </c>
      <c r="E114" s="4" t="s">
        <v>157</v>
      </c>
      <c r="F114" s="6" t="s">
        <v>29</v>
      </c>
      <c r="G114" s="4" t="s">
        <v>39</v>
      </c>
      <c r="H114" s="6" t="s">
        <v>30</v>
      </c>
      <c r="I114" s="7">
        <v>44942</v>
      </c>
      <c r="J114" t="str">
        <f>_xlfn.CONCAT("DROP TABLE IF EXISTS ",C114,";")</f>
        <v>DROP TABLE IF EXISTS TB_BOARD_NOTICE;</v>
      </c>
      <c r="K114" t="str">
        <f>_xlfn.CONCAT("DROP TABLE IF EXISTS ",C114,";")</f>
        <v>DROP TABLE IF EXISTS TB_BOARD_NOTICE;</v>
      </c>
    </row>
    <row r="115" spans="2:11" x14ac:dyDescent="0.4">
      <c r="B115" s="6" t="s">
        <v>31</v>
      </c>
      <c r="C115" s="16" t="s">
        <v>158</v>
      </c>
      <c r="D115" s="16"/>
      <c r="E115" s="16"/>
      <c r="F115" s="16"/>
      <c r="G115" s="16"/>
      <c r="H115" s="16"/>
      <c r="I115" s="16"/>
      <c r="J115" t="str">
        <f>_xlfn.CONCAT("CREATE TABLE ",C114)</f>
        <v>CREATE TABLE TB_BOARD_NOTICE</v>
      </c>
      <c r="K115" t="str">
        <f>_xlfn.CONCAT("CREATE TABLE ",C114)</f>
        <v>CREATE TABLE TB_BOARD_NOTICE</v>
      </c>
    </row>
    <row r="116" spans="2:11" x14ac:dyDescent="0.4">
      <c r="B116" s="6" t="s">
        <v>32</v>
      </c>
      <c r="C116" s="6" t="s">
        <v>1</v>
      </c>
      <c r="D116" s="6" t="s">
        <v>3</v>
      </c>
      <c r="E116" s="6" t="s">
        <v>33</v>
      </c>
      <c r="F116" s="6" t="s">
        <v>34</v>
      </c>
      <c r="G116" s="6" t="s">
        <v>35</v>
      </c>
      <c r="H116" s="6" t="s">
        <v>22</v>
      </c>
      <c r="I116" s="6" t="s">
        <v>36</v>
      </c>
      <c r="J116" t="str">
        <f>_xlfn.CONCAT("(")</f>
        <v>(</v>
      </c>
      <c r="K116" t="str">
        <f>_xlfn.CONCAT("(")</f>
        <v>(</v>
      </c>
    </row>
    <row r="117" spans="2:11" x14ac:dyDescent="0.4">
      <c r="B117" s="4">
        <v>1</v>
      </c>
      <c r="C117" s="1" t="s">
        <v>159</v>
      </c>
      <c r="D117" s="1" t="s">
        <v>155</v>
      </c>
      <c r="E117" s="4" t="s">
        <v>296</v>
      </c>
      <c r="F117" s="4">
        <v>1</v>
      </c>
      <c r="G117" s="1" t="s">
        <v>44</v>
      </c>
      <c r="H117" s="1" t="s">
        <v>113</v>
      </c>
      <c r="I117" s="1" t="s">
        <v>155</v>
      </c>
      <c r="J117" t="str">
        <f>_xlfn.CONCAT(IF(B117=1,"",", "),C117," ",E117," ",G117,IF(H117="",""," DEFAULT "),H117, " COMMENT '",I117,"'")</f>
        <v>BOARD_SEQ INT(10) NOT NULL COMMENT '게시글일련번호'</v>
      </c>
      <c r="K117" t="str">
        <f>_xlfn.CONCAT(IF(B117=1,"",", "),C117," ",E117," ",G117,IF(H117="",""," DEFAULT "),H117, " COMMENT '",I117,"'")</f>
        <v>BOARD_SEQ INT(10) NOT NULL COMMENT '게시글일련번호'</v>
      </c>
    </row>
    <row r="118" spans="2:11" x14ac:dyDescent="0.4">
      <c r="B118" s="4">
        <v>2</v>
      </c>
      <c r="C118" s="1" t="s">
        <v>160</v>
      </c>
      <c r="D118" s="1" t="s">
        <v>169</v>
      </c>
      <c r="E118" s="4" t="s">
        <v>57</v>
      </c>
      <c r="F118" s="4"/>
      <c r="G118" s="1" t="s">
        <v>49</v>
      </c>
      <c r="H118" s="1"/>
      <c r="I118" s="1" t="s">
        <v>169</v>
      </c>
      <c r="J118" t="str">
        <f t="shared" ref="J118:K127" si="14">_xlfn.CONCAT(IF(B118=1,"",", "),C118," ",E118," ",G118,IF(H118="",""," DEFAULT "),H118, " COMMENT '",I118,"'")</f>
        <v>, NOTICE_TITLE VARCHAR(300) NULL COMMENT '공지사항제목'</v>
      </c>
      <c r="K118" t="str">
        <f t="shared" ref="K118:K127" si="15">_xlfn.CONCAT(IF(B118=1,"",", "),C118," ",E118," ",G118,IF(H118="",""," DEFAULT "),H118, " COMMENT '",I118,"'")</f>
        <v>, NOTICE_TITLE VARCHAR(300) NULL COMMENT '공지사항제목'</v>
      </c>
    </row>
    <row r="119" spans="2:11" x14ac:dyDescent="0.4">
      <c r="B119" s="4">
        <v>3</v>
      </c>
      <c r="C119" s="1" t="s">
        <v>161</v>
      </c>
      <c r="D119" s="1" t="s">
        <v>170</v>
      </c>
      <c r="E119" s="4" t="s">
        <v>150</v>
      </c>
      <c r="F119" s="4"/>
      <c r="G119" s="1" t="s">
        <v>49</v>
      </c>
      <c r="H119" s="1"/>
      <c r="I119" s="1" t="s">
        <v>170</v>
      </c>
      <c r="J119" t="str">
        <f t="shared" si="14"/>
        <v>, NOTICE_CN LONGTEXT NULL COMMENT '공지사항내용'</v>
      </c>
      <c r="K119" t="str">
        <f t="shared" si="15"/>
        <v>, NOTICE_CN LONGTEXT NULL COMMENT '공지사항내용'</v>
      </c>
    </row>
    <row r="120" spans="2:11" x14ac:dyDescent="0.4">
      <c r="B120" s="4">
        <v>4</v>
      </c>
      <c r="C120" s="1" t="s">
        <v>173</v>
      </c>
      <c r="D120" s="1" t="s">
        <v>175</v>
      </c>
      <c r="E120" s="4" t="s">
        <v>20</v>
      </c>
      <c r="F120" s="4"/>
      <c r="G120" s="1" t="s">
        <v>49</v>
      </c>
      <c r="H120" s="1"/>
      <c r="I120" s="1" t="s">
        <v>175</v>
      </c>
      <c r="J120" t="str">
        <f t="shared" si="14"/>
        <v>, NOTICE_STR_DT VARCHAR(8) NULL COMMENT '공지사항게시시작일'</v>
      </c>
      <c r="K120" t="str">
        <f t="shared" si="15"/>
        <v>, NOTICE_STR_DT VARCHAR(8) NULL COMMENT '공지사항게시시작일'</v>
      </c>
    </row>
    <row r="121" spans="2:11" x14ac:dyDescent="0.4">
      <c r="B121" s="4">
        <v>5</v>
      </c>
      <c r="C121" s="1" t="s">
        <v>174</v>
      </c>
      <c r="D121" s="1" t="s">
        <v>176</v>
      </c>
      <c r="E121" s="4" t="s">
        <v>20</v>
      </c>
      <c r="F121" s="4"/>
      <c r="G121" s="1" t="s">
        <v>49</v>
      </c>
      <c r="H121" s="1"/>
      <c r="I121" s="1" t="s">
        <v>176</v>
      </c>
      <c r="J121" t="str">
        <f t="shared" si="14"/>
        <v>, NOTICE_END_DT VARCHAR(8) NULL COMMENT '공지사항게시종료일'</v>
      </c>
      <c r="K121" t="str">
        <f t="shared" si="15"/>
        <v>, NOTICE_END_DT VARCHAR(8) NULL COMMENT '공지사항게시종료일'</v>
      </c>
    </row>
    <row r="122" spans="2:11" x14ac:dyDescent="0.4">
      <c r="B122" s="4">
        <v>6</v>
      </c>
      <c r="C122" s="1" t="s">
        <v>163</v>
      </c>
      <c r="D122" s="1" t="s">
        <v>172</v>
      </c>
      <c r="E122" s="4" t="s">
        <v>23</v>
      </c>
      <c r="F122" s="4"/>
      <c r="G122" s="1" t="s">
        <v>49</v>
      </c>
      <c r="H122" s="1"/>
      <c r="I122" s="1" t="s">
        <v>172</v>
      </c>
      <c r="J122" t="str">
        <f t="shared" si="14"/>
        <v>, NOTICE_POP_YN CHAR(1) NULL COMMENT '공지사항팝업여부'</v>
      </c>
      <c r="K122" t="str">
        <f t="shared" si="15"/>
        <v>, NOTICE_POP_YN CHAR(1) NULL COMMENT '공지사항팝업여부'</v>
      </c>
    </row>
    <row r="123" spans="2:11" x14ac:dyDescent="0.4">
      <c r="B123" s="4">
        <v>7</v>
      </c>
      <c r="C123" s="1" t="s">
        <v>162</v>
      </c>
      <c r="D123" s="1" t="s">
        <v>171</v>
      </c>
      <c r="E123" s="4" t="s">
        <v>151</v>
      </c>
      <c r="F123" s="4"/>
      <c r="G123" s="1" t="s">
        <v>49</v>
      </c>
      <c r="H123" s="1">
        <v>0</v>
      </c>
      <c r="I123" s="1" t="s">
        <v>171</v>
      </c>
      <c r="J123" t="str">
        <f t="shared" si="14"/>
        <v>, NOTICE_HIT INT NULL DEFAULT 0 COMMENT '공지사항조회수'</v>
      </c>
      <c r="K123" t="str">
        <f t="shared" si="15"/>
        <v>, NOTICE_HIT INT NULL DEFAULT 0 COMMENT '공지사항조회수'</v>
      </c>
    </row>
    <row r="124" spans="2:11" x14ac:dyDescent="0.4">
      <c r="B124" s="4">
        <v>8</v>
      </c>
      <c r="C124" s="1" t="s">
        <v>70</v>
      </c>
      <c r="D124" s="1" t="s">
        <v>229</v>
      </c>
      <c r="E124" s="4" t="s">
        <v>52</v>
      </c>
      <c r="F124" s="4"/>
      <c r="G124" s="1" t="s">
        <v>45</v>
      </c>
      <c r="H124" s="1" t="s">
        <v>113</v>
      </c>
      <c r="I124" s="1" t="s">
        <v>229</v>
      </c>
      <c r="J124" t="str">
        <f t="shared" si="14"/>
        <v>, FST_REG_ID VARCHAR(20) NOT NULL COMMENT '최초등록자아이디'</v>
      </c>
      <c r="K124" t="str">
        <f t="shared" si="15"/>
        <v>, FST_REG_ID VARCHAR(20) NOT NULL COMMENT '최초등록자아이디'</v>
      </c>
    </row>
    <row r="125" spans="2:11" x14ac:dyDescent="0.4">
      <c r="B125" s="4">
        <v>9</v>
      </c>
      <c r="C125" s="1" t="s">
        <v>71</v>
      </c>
      <c r="D125" s="1" t="s">
        <v>93</v>
      </c>
      <c r="E125" s="4" t="s">
        <v>62</v>
      </c>
      <c r="F125" s="4"/>
      <c r="G125" s="1" t="s">
        <v>45</v>
      </c>
      <c r="H125" s="1" t="s">
        <v>115</v>
      </c>
      <c r="I125" s="1" t="s">
        <v>93</v>
      </c>
      <c r="J125" t="str">
        <f t="shared" si="14"/>
        <v>, FST_REG_DTTI TIMESTAMP NOT NULL DEFAULT NOW() COMMENT '최초등록일시'</v>
      </c>
      <c r="K125" t="str">
        <f t="shared" si="15"/>
        <v>, FST_REG_DTTI TIMESTAMP NOT NULL DEFAULT NOW() COMMENT '최초등록일시'</v>
      </c>
    </row>
    <row r="126" spans="2:11" x14ac:dyDescent="0.4">
      <c r="B126" s="4">
        <v>10</v>
      </c>
      <c r="C126" s="1" t="s">
        <v>72</v>
      </c>
      <c r="D126" s="1" t="s">
        <v>230</v>
      </c>
      <c r="E126" s="4" t="s">
        <v>52</v>
      </c>
      <c r="F126" s="4"/>
      <c r="G126" s="1" t="s">
        <v>45</v>
      </c>
      <c r="H126" s="1" t="s">
        <v>113</v>
      </c>
      <c r="I126" s="1" t="s">
        <v>230</v>
      </c>
      <c r="J126" t="str">
        <f t="shared" si="14"/>
        <v>, LT_UPD_ID VARCHAR(20) NOT NULL COMMENT '최종수정자아이디'</v>
      </c>
      <c r="K126" t="str">
        <f t="shared" si="15"/>
        <v>, LT_UPD_ID VARCHAR(20) NOT NULL COMMENT '최종수정자아이디'</v>
      </c>
    </row>
    <row r="127" spans="2:11" x14ac:dyDescent="0.4">
      <c r="B127" s="4">
        <v>11</v>
      </c>
      <c r="C127" s="1" t="s">
        <v>73</v>
      </c>
      <c r="D127" s="1" t="s">
        <v>95</v>
      </c>
      <c r="E127" s="4" t="s">
        <v>62</v>
      </c>
      <c r="F127" s="4"/>
      <c r="G127" s="1" t="s">
        <v>45</v>
      </c>
      <c r="H127" s="1" t="s">
        <v>115</v>
      </c>
      <c r="I127" s="1" t="s">
        <v>95</v>
      </c>
      <c r="J127" t="str">
        <f t="shared" si="14"/>
        <v>, LT_UPD_DTTI TIMESTAMP NOT NULL DEFAULT NOW() COMMENT '최종수정일시'</v>
      </c>
      <c r="K127" t="str">
        <f t="shared" si="15"/>
        <v>, LT_UPD_DTTI TIMESTAMP NOT NULL DEFAULT NOW() COMMENT '최종수정일시'</v>
      </c>
    </row>
    <row r="128" spans="2:11" x14ac:dyDescent="0.4">
      <c r="J128" t="str">
        <f>_xlfn.CONCAT(") COMMENT '",C115,"';")</f>
        <v>) COMMENT '공지사항 정보 관리';</v>
      </c>
      <c r="K128" t="str">
        <f>_xlfn.CONCAT(");")</f>
        <v>);</v>
      </c>
    </row>
    <row r="129" spans="2:11" x14ac:dyDescent="0.4">
      <c r="B129" s="6" t="s">
        <v>32</v>
      </c>
      <c r="C129" s="11" t="s">
        <v>50</v>
      </c>
      <c r="D129" s="11"/>
      <c r="E129" s="11"/>
      <c r="F129" s="11" t="s">
        <v>51</v>
      </c>
      <c r="G129" s="11"/>
      <c r="H129" s="11"/>
      <c r="I129" s="11"/>
      <c r="J129" t="str">
        <f>_xlfn.CONCAT("ALTER TABLE ",C114," ADD CONSTRAINT ",C130," PRIMARY KEY (")</f>
        <v>ALTER TABLE TB_BOARD_NOTICE ADD CONSTRAINT PK_TB_BOARD_NOTICE PRIMARY KEY (</v>
      </c>
      <c r="K129" t="str">
        <f>_xlfn.CONCAT("ALTER TABLE ",C114," ADD CONSTRAINT ",C130," PRIMARY KEY (")</f>
        <v>ALTER TABLE TB_BOARD_NOTICE ADD CONSTRAINT PK_TB_BOARD_NOTICE PRIMARY KEY (</v>
      </c>
    </row>
    <row r="130" spans="2:11" x14ac:dyDescent="0.4">
      <c r="B130" s="4">
        <v>1</v>
      </c>
      <c r="C130" s="12" t="str">
        <f>_xlfn.CONCAT("PK_",C114)</f>
        <v>PK_TB_BOARD_NOTICE</v>
      </c>
      <c r="D130" s="12"/>
      <c r="E130" s="12"/>
      <c r="F130" s="12" t="str">
        <f>C117</f>
        <v>BOARD_SEQ</v>
      </c>
      <c r="G130" s="12"/>
      <c r="H130" s="12"/>
      <c r="I130" s="12"/>
      <c r="J130" t="str">
        <f>_xlfn.CONCAT(IF(B130=1,"",", "),F130)</f>
        <v>BOARD_SEQ</v>
      </c>
      <c r="K130" t="str">
        <f>_xlfn.CONCAT(IF(B130=1,"",", "),F130)</f>
        <v>BOARD_SEQ</v>
      </c>
    </row>
    <row r="131" spans="2:11" x14ac:dyDescent="0.4">
      <c r="J131" t="str">
        <f>_xlfn.CONCAT(");")</f>
        <v>);</v>
      </c>
      <c r="K131" t="str">
        <f>_xlfn.CONCAT(");")</f>
        <v>);</v>
      </c>
    </row>
    <row r="132" spans="2:11" x14ac:dyDescent="0.4">
      <c r="B132" s="13" t="s">
        <v>28</v>
      </c>
      <c r="C132" s="14"/>
      <c r="D132" s="14"/>
      <c r="E132" s="14"/>
      <c r="F132" s="14"/>
      <c r="G132" s="14"/>
      <c r="H132" s="14"/>
      <c r="I132" s="15"/>
    </row>
    <row r="133" spans="2:11" x14ac:dyDescent="0.4">
      <c r="B133" s="6" t="s">
        <v>3</v>
      </c>
      <c r="C133" s="4" t="s">
        <v>177</v>
      </c>
      <c r="D133" s="6" t="s">
        <v>1</v>
      </c>
      <c r="E133" s="4" t="s">
        <v>178</v>
      </c>
      <c r="F133" s="6" t="s">
        <v>29</v>
      </c>
      <c r="G133" s="4" t="s">
        <v>39</v>
      </c>
      <c r="H133" s="6" t="s">
        <v>30</v>
      </c>
      <c r="I133" s="7">
        <v>44942</v>
      </c>
      <c r="J133" t="str">
        <f>_xlfn.CONCAT("DROP TABLE IF EXISTS ",C133,";")</f>
        <v>DROP TABLE IF EXISTS TB_ATCFILE;</v>
      </c>
      <c r="K133" t="str">
        <f>_xlfn.CONCAT("DROP TABLE IF EXISTS ",C133,";")</f>
        <v>DROP TABLE IF EXISTS TB_ATCFILE;</v>
      </c>
    </row>
    <row r="134" spans="2:11" x14ac:dyDescent="0.4">
      <c r="B134" s="6" t="s">
        <v>31</v>
      </c>
      <c r="C134" s="16" t="s">
        <v>179</v>
      </c>
      <c r="D134" s="16"/>
      <c r="E134" s="16"/>
      <c r="F134" s="16"/>
      <c r="G134" s="16"/>
      <c r="H134" s="16"/>
      <c r="I134" s="16"/>
      <c r="J134" t="str">
        <f>_xlfn.CONCAT("CREATE TABLE ",C133)</f>
        <v>CREATE TABLE TB_ATCFILE</v>
      </c>
      <c r="K134" t="str">
        <f>_xlfn.CONCAT("CREATE TABLE ",C133)</f>
        <v>CREATE TABLE TB_ATCFILE</v>
      </c>
    </row>
    <row r="135" spans="2:11" x14ac:dyDescent="0.4">
      <c r="B135" s="6" t="s">
        <v>32</v>
      </c>
      <c r="C135" s="6" t="s">
        <v>1</v>
      </c>
      <c r="D135" s="6" t="s">
        <v>3</v>
      </c>
      <c r="E135" s="6" t="s">
        <v>33</v>
      </c>
      <c r="F135" s="6" t="s">
        <v>34</v>
      </c>
      <c r="G135" s="6" t="s">
        <v>35</v>
      </c>
      <c r="H135" s="6" t="s">
        <v>22</v>
      </c>
      <c r="I135" s="6" t="s">
        <v>36</v>
      </c>
      <c r="J135" t="str">
        <f>_xlfn.CONCAT("(")</f>
        <v>(</v>
      </c>
      <c r="K135" t="str">
        <f>_xlfn.CONCAT("(")</f>
        <v>(</v>
      </c>
    </row>
    <row r="136" spans="2:11" x14ac:dyDescent="0.4">
      <c r="B136" s="4">
        <v>1</v>
      </c>
      <c r="C136" s="1" t="s">
        <v>159</v>
      </c>
      <c r="D136" s="1" t="s">
        <v>155</v>
      </c>
      <c r="E136" s="4" t="s">
        <v>296</v>
      </c>
      <c r="F136" s="4">
        <v>1</v>
      </c>
      <c r="G136" s="1" t="s">
        <v>44</v>
      </c>
      <c r="H136" s="1" t="s">
        <v>113</v>
      </c>
      <c r="I136" s="1" t="s">
        <v>155</v>
      </c>
      <c r="J136" t="str">
        <f>_xlfn.CONCAT(IF(B136=1,"",", "),C136," ",E136," ",G136,IF(H136="",""," DEFAULT "),H136, " COMMENT '",I136,"'")</f>
        <v>BOARD_SEQ INT(10) NOT NULL COMMENT '게시글일련번호'</v>
      </c>
      <c r="K136" t="str">
        <f>_xlfn.CONCAT(IF(B136=1,"",", "),C136," ",E136," ",G136,IF(H136="",""," DEFAULT "),H136, " COMMENT '",I136,"'")</f>
        <v>BOARD_SEQ INT(10) NOT NULL COMMENT '게시글일련번호'</v>
      </c>
    </row>
    <row r="137" spans="2:11" x14ac:dyDescent="0.4">
      <c r="B137" s="4">
        <v>2</v>
      </c>
      <c r="C137" s="1" t="s">
        <v>195</v>
      </c>
      <c r="D137" s="1" t="s">
        <v>272</v>
      </c>
      <c r="E137" s="4" t="s">
        <v>126</v>
      </c>
      <c r="F137" s="3">
        <v>2</v>
      </c>
      <c r="G137" s="1" t="s">
        <v>44</v>
      </c>
      <c r="H137" s="1" t="s">
        <v>113</v>
      </c>
      <c r="I137" s="1" t="s">
        <v>272</v>
      </c>
      <c r="J137" t="str">
        <f>_xlfn.CONCAT(IF(B137=1,"",", "),C137," ",E137," ",G137,IF(H137="",""," DEFAULT "),H137, " COMMENT '",I137,"'")</f>
        <v>, ATCFILE_NUM VARCHAR(10) NOT NULL COMMENT '파일번호'</v>
      </c>
      <c r="K137" t="str">
        <f t="shared" ref="K137:K147" si="16">_xlfn.CONCAT(IF(B137=1,"",", "),C137," ",E137," ",G137,IF(H137="",""," DEFAULT "),H137, " COMMENT '",I137,"'")</f>
        <v>, ATCFILE_NUM VARCHAR(10) NOT NULL COMMENT '파일번호'</v>
      </c>
    </row>
    <row r="138" spans="2:11" x14ac:dyDescent="0.4">
      <c r="B138" s="4">
        <v>3</v>
      </c>
      <c r="C138" s="1" t="s">
        <v>193</v>
      </c>
      <c r="D138" s="1" t="s">
        <v>194</v>
      </c>
      <c r="E138" s="4" t="s">
        <v>126</v>
      </c>
      <c r="F138" s="4"/>
      <c r="G138" s="1" t="s">
        <v>44</v>
      </c>
      <c r="H138" s="1" t="s">
        <v>113</v>
      </c>
      <c r="I138" s="1" t="s">
        <v>197</v>
      </c>
      <c r="J138" t="str">
        <f>_xlfn.CONCAT(IF(B138=1,"",", "),C138," ",E138," ",G138,IF(H138="",""," DEFAULT "),H138, " COMMENT '",I138,"'")</f>
        <v>, BOARD_CODE VARCHAR(10) NOT NULL COMMENT '게시판구분코드(01:공지사항,02:자유게시판,03:질문게시판,04:지역게시판)'</v>
      </c>
      <c r="K138" t="str">
        <f t="shared" si="16"/>
        <v>, BOARD_CODE VARCHAR(10) NOT NULL COMMENT '게시판구분코드(01:공지사항,02:자유게시판,03:질문게시판,04:지역게시판)'</v>
      </c>
    </row>
    <row r="139" spans="2:11" x14ac:dyDescent="0.4">
      <c r="B139" s="4">
        <v>4</v>
      </c>
      <c r="C139" s="1" t="s">
        <v>183</v>
      </c>
      <c r="D139" s="1" t="s">
        <v>188</v>
      </c>
      <c r="E139" s="4" t="s">
        <v>57</v>
      </c>
      <c r="F139" s="4"/>
      <c r="G139" s="1" t="s">
        <v>48</v>
      </c>
      <c r="H139" s="1" t="s">
        <v>113</v>
      </c>
      <c r="I139" s="1" t="s">
        <v>188</v>
      </c>
      <c r="J139" t="str">
        <f t="shared" ref="J139:K147" si="17">_xlfn.CONCAT(IF(B139=1,"",", "),C139," ",E139," ",G139,IF(H139="",""," DEFAULT "),H139, " COMMENT '",I139,"'")</f>
        <v>, ATC_FILE_NM VARCHAR(300) NULL COMMENT '파일명'</v>
      </c>
      <c r="K139" t="str">
        <f t="shared" si="16"/>
        <v>, ATC_FILE_NM VARCHAR(300) NULL COMMENT '파일명'</v>
      </c>
    </row>
    <row r="140" spans="2:11" x14ac:dyDescent="0.4">
      <c r="B140" s="4">
        <v>5</v>
      </c>
      <c r="C140" s="1" t="s">
        <v>184</v>
      </c>
      <c r="D140" s="1" t="s">
        <v>198</v>
      </c>
      <c r="E140" s="4" t="s">
        <v>180</v>
      </c>
      <c r="F140" s="4"/>
      <c r="G140" s="1" t="s">
        <v>48</v>
      </c>
      <c r="H140" s="1" t="s">
        <v>113</v>
      </c>
      <c r="I140" s="1" t="s">
        <v>198</v>
      </c>
      <c r="J140" t="str">
        <f t="shared" si="17"/>
        <v>, SAVE_ATC_FILE_NM VARCHAR(320) NULL COMMENT '파일저장명'</v>
      </c>
      <c r="K140" t="str">
        <f t="shared" si="16"/>
        <v>, SAVE_ATC_FILE_NM VARCHAR(320) NULL COMMENT '파일저장명'</v>
      </c>
    </row>
    <row r="141" spans="2:11" x14ac:dyDescent="0.4">
      <c r="B141" s="4">
        <v>6</v>
      </c>
      <c r="C141" s="1" t="s">
        <v>185</v>
      </c>
      <c r="D141" s="1" t="s">
        <v>199</v>
      </c>
      <c r="E141" s="4" t="s">
        <v>181</v>
      </c>
      <c r="F141" s="4"/>
      <c r="G141" s="1" t="s">
        <v>48</v>
      </c>
      <c r="H141" s="1" t="s">
        <v>113</v>
      </c>
      <c r="I141" s="1" t="s">
        <v>199</v>
      </c>
      <c r="J141" t="str">
        <f t="shared" si="17"/>
        <v>, ATC_FILE_PATH VARCHAR(600) NULL COMMENT '파일경로'</v>
      </c>
      <c r="K141" t="str">
        <f t="shared" si="16"/>
        <v>, ATC_FILE_PATH VARCHAR(600) NULL COMMENT '파일경로'</v>
      </c>
    </row>
    <row r="142" spans="2:11" x14ac:dyDescent="0.4">
      <c r="B142" s="4">
        <v>7</v>
      </c>
      <c r="C142" s="1" t="s">
        <v>186</v>
      </c>
      <c r="D142" s="1" t="s">
        <v>200</v>
      </c>
      <c r="E142" s="4" t="s">
        <v>182</v>
      </c>
      <c r="F142" s="4"/>
      <c r="G142" s="1" t="s">
        <v>48</v>
      </c>
      <c r="H142" s="1" t="s">
        <v>113</v>
      </c>
      <c r="I142" s="1" t="s">
        <v>200</v>
      </c>
      <c r="J142" t="str">
        <f t="shared" si="17"/>
        <v>, ATC_FILE_CAPA_VAL BIGINT NULL COMMENT '파일용량'</v>
      </c>
      <c r="K142" t="str">
        <f t="shared" si="16"/>
        <v>, ATC_FILE_CAPA_VAL BIGINT NULL COMMENT '파일용량'</v>
      </c>
    </row>
    <row r="143" spans="2:11" x14ac:dyDescent="0.4">
      <c r="B143" s="4">
        <v>8</v>
      </c>
      <c r="C143" s="1" t="s">
        <v>187</v>
      </c>
      <c r="D143" s="1" t="s">
        <v>201</v>
      </c>
      <c r="E143" s="4" t="s">
        <v>24</v>
      </c>
      <c r="F143" s="4"/>
      <c r="G143" s="1" t="s">
        <v>48</v>
      </c>
      <c r="H143" s="1" t="s">
        <v>113</v>
      </c>
      <c r="I143" s="1" t="s">
        <v>201</v>
      </c>
      <c r="J143" t="str">
        <f t="shared" si="17"/>
        <v>, ATC_FILE_EXTS VARCHAR(10) NULL COMMENT '파일확장자'</v>
      </c>
      <c r="K143" t="str">
        <f t="shared" si="16"/>
        <v>, ATC_FILE_EXTS VARCHAR(10) NULL COMMENT '파일확장자'</v>
      </c>
    </row>
    <row r="144" spans="2:11" x14ac:dyDescent="0.4">
      <c r="B144" s="4">
        <v>9</v>
      </c>
      <c r="C144" s="1" t="s">
        <v>70</v>
      </c>
      <c r="D144" s="1" t="s">
        <v>229</v>
      </c>
      <c r="E144" s="4" t="s">
        <v>53</v>
      </c>
      <c r="F144" s="4"/>
      <c r="G144" s="1" t="s">
        <v>44</v>
      </c>
      <c r="H144" s="1" t="s">
        <v>113</v>
      </c>
      <c r="I144" s="1" t="s">
        <v>229</v>
      </c>
      <c r="J144" t="str">
        <f t="shared" si="17"/>
        <v>, FST_REG_ID VARCHAR(20) NOT NULL COMMENT '최초등록자아이디'</v>
      </c>
      <c r="K144" t="str">
        <f t="shared" si="16"/>
        <v>, FST_REG_ID VARCHAR(20) NOT NULL COMMENT '최초등록자아이디'</v>
      </c>
    </row>
    <row r="145" spans="2:11" x14ac:dyDescent="0.4">
      <c r="B145" s="4">
        <v>10</v>
      </c>
      <c r="C145" s="1" t="s">
        <v>71</v>
      </c>
      <c r="D145" s="1" t="s">
        <v>93</v>
      </c>
      <c r="E145" s="4" t="s">
        <v>62</v>
      </c>
      <c r="F145" s="4"/>
      <c r="G145" s="1" t="s">
        <v>44</v>
      </c>
      <c r="H145" s="1" t="s">
        <v>115</v>
      </c>
      <c r="I145" s="1" t="s">
        <v>93</v>
      </c>
      <c r="J145" t="str">
        <f t="shared" si="17"/>
        <v>, FST_REG_DTTI TIMESTAMP NOT NULL DEFAULT NOW() COMMENT '최초등록일시'</v>
      </c>
      <c r="K145" t="str">
        <f t="shared" si="16"/>
        <v>, FST_REG_DTTI TIMESTAMP NOT NULL DEFAULT NOW() COMMENT '최초등록일시'</v>
      </c>
    </row>
    <row r="146" spans="2:11" x14ac:dyDescent="0.4">
      <c r="B146" s="4">
        <v>11</v>
      </c>
      <c r="C146" s="1" t="s">
        <v>72</v>
      </c>
      <c r="D146" s="1" t="s">
        <v>230</v>
      </c>
      <c r="E146" s="4" t="s">
        <v>53</v>
      </c>
      <c r="F146" s="4"/>
      <c r="G146" s="1" t="s">
        <v>44</v>
      </c>
      <c r="H146" s="1" t="s">
        <v>113</v>
      </c>
      <c r="I146" s="1" t="s">
        <v>230</v>
      </c>
      <c r="J146" t="str">
        <f t="shared" si="17"/>
        <v>, LT_UPD_ID VARCHAR(20) NOT NULL COMMENT '최종수정자아이디'</v>
      </c>
      <c r="K146" t="str">
        <f t="shared" si="16"/>
        <v>, LT_UPD_ID VARCHAR(20) NOT NULL COMMENT '최종수정자아이디'</v>
      </c>
    </row>
    <row r="147" spans="2:11" x14ac:dyDescent="0.4">
      <c r="B147" s="4">
        <v>12</v>
      </c>
      <c r="C147" s="1" t="s">
        <v>73</v>
      </c>
      <c r="D147" s="1" t="s">
        <v>94</v>
      </c>
      <c r="E147" s="4" t="s">
        <v>62</v>
      </c>
      <c r="F147" s="4"/>
      <c r="G147" s="1" t="s">
        <v>44</v>
      </c>
      <c r="H147" s="1" t="s">
        <v>115</v>
      </c>
      <c r="I147" s="1" t="s">
        <v>94</v>
      </c>
      <c r="J147" t="str">
        <f t="shared" si="17"/>
        <v>, LT_UPD_DTTI TIMESTAMP NOT NULL DEFAULT NOW() COMMENT '최종수정일시'</v>
      </c>
      <c r="K147" t="str">
        <f t="shared" si="16"/>
        <v>, LT_UPD_DTTI TIMESTAMP NOT NULL DEFAULT NOW() COMMENT '최종수정일시'</v>
      </c>
    </row>
    <row r="148" spans="2:11" x14ac:dyDescent="0.4">
      <c r="J148" t="str">
        <f>_xlfn.CONCAT(") COMMENT '",C134,"';")</f>
        <v>) COMMENT '첨부파일 정보 관리';</v>
      </c>
      <c r="K148" t="str">
        <f>_xlfn.CONCAT(");")</f>
        <v>);</v>
      </c>
    </row>
    <row r="149" spans="2:11" x14ac:dyDescent="0.4">
      <c r="B149" s="6" t="s">
        <v>32</v>
      </c>
      <c r="C149" s="11" t="s">
        <v>50</v>
      </c>
      <c r="D149" s="11"/>
      <c r="E149" s="11"/>
      <c r="F149" s="11" t="s">
        <v>51</v>
      </c>
      <c r="G149" s="11"/>
      <c r="H149" s="11"/>
      <c r="I149" s="11"/>
      <c r="J149" t="str">
        <f>_xlfn.CONCAT("ALTER TABLE ",C133," ADD CONSTRAINT ",C150," PRIMARY KEY (")</f>
        <v>ALTER TABLE TB_ATCFILE ADD CONSTRAINT PK_TB_ATCFILE PRIMARY KEY (</v>
      </c>
      <c r="K149" t="str">
        <f>_xlfn.CONCAT("ALTER TABLE ",C133," ADD CONSTRAINT ",C150," PRIMARY KEY (")</f>
        <v>ALTER TABLE TB_ATCFILE ADD CONSTRAINT PK_TB_ATCFILE PRIMARY KEY (</v>
      </c>
    </row>
    <row r="150" spans="2:11" x14ac:dyDescent="0.4">
      <c r="B150" s="4">
        <v>1</v>
      </c>
      <c r="C150" s="12" t="str">
        <f>_xlfn.CONCAT("PK_",C133)</f>
        <v>PK_TB_ATCFILE</v>
      </c>
      <c r="D150" s="12"/>
      <c r="E150" s="12"/>
      <c r="F150" s="12" t="str">
        <f>C136</f>
        <v>BOARD_SEQ</v>
      </c>
      <c r="G150" s="12"/>
      <c r="H150" s="12"/>
      <c r="I150" s="12"/>
      <c r="J150" t="str">
        <f>_xlfn.CONCAT(IF(B150=1,"",", "),F150)</f>
        <v>BOARD_SEQ</v>
      </c>
      <c r="K150" t="str">
        <f>_xlfn.CONCAT(IF(B150=1,"",", "),F150)</f>
        <v>BOARD_SEQ</v>
      </c>
    </row>
    <row r="151" spans="2:11" x14ac:dyDescent="0.4">
      <c r="B151" s="4">
        <v>2</v>
      </c>
      <c r="C151" s="12" t="str">
        <f>_xlfn.CONCAT("PK_",C133)</f>
        <v>PK_TB_ATCFILE</v>
      </c>
      <c r="D151" s="12"/>
      <c r="E151" s="12"/>
      <c r="F151" s="12" t="str">
        <f>C137</f>
        <v>ATCFILE_NUM</v>
      </c>
      <c r="G151" s="12"/>
      <c r="H151" s="12"/>
      <c r="I151" s="12"/>
      <c r="J151" t="str">
        <f>_xlfn.CONCAT(IF(B151=1,"",", "),F151)</f>
        <v>, ATCFILE_NUM</v>
      </c>
      <c r="K151" t="str">
        <f>_xlfn.CONCAT(IF(B151=1,"",", "),F151)</f>
        <v>, ATCFILE_NUM</v>
      </c>
    </row>
    <row r="152" spans="2:11" x14ac:dyDescent="0.4">
      <c r="J152" t="str">
        <f>_xlfn.CONCAT(");")</f>
        <v>);</v>
      </c>
      <c r="K152" t="str">
        <f>_xlfn.CONCAT(");")</f>
        <v>);</v>
      </c>
    </row>
    <row r="153" spans="2:11" x14ac:dyDescent="0.4">
      <c r="B153" s="13" t="s">
        <v>28</v>
      </c>
      <c r="C153" s="14"/>
      <c r="D153" s="14"/>
      <c r="E153" s="14"/>
      <c r="F153" s="14"/>
      <c r="G153" s="14"/>
      <c r="H153" s="14"/>
      <c r="I153" s="15"/>
    </row>
    <row r="154" spans="2:11" x14ac:dyDescent="0.4">
      <c r="B154" s="6" t="s">
        <v>3</v>
      </c>
      <c r="C154" s="4" t="s">
        <v>202</v>
      </c>
      <c r="D154" s="6" t="s">
        <v>1</v>
      </c>
      <c r="E154" s="4" t="s">
        <v>203</v>
      </c>
      <c r="F154" s="6" t="s">
        <v>29</v>
      </c>
      <c r="G154" s="4" t="s">
        <v>39</v>
      </c>
      <c r="H154" s="6" t="s">
        <v>30</v>
      </c>
      <c r="I154" s="7">
        <v>44942</v>
      </c>
      <c r="J154" t="str">
        <f>_xlfn.CONCAT("DROP TABLE IF EXISTS ",C154,";")</f>
        <v>DROP TABLE IF EXISTS TB_SEQUENCE;</v>
      </c>
      <c r="K154" t="str">
        <f>_xlfn.CONCAT("DROP TABLE IF EXISTS ",C154,";")</f>
        <v>DROP TABLE IF EXISTS TB_SEQUENCE;</v>
      </c>
    </row>
    <row r="155" spans="2:11" x14ac:dyDescent="0.4">
      <c r="B155" s="6" t="s">
        <v>31</v>
      </c>
      <c r="C155" s="16" t="s">
        <v>204</v>
      </c>
      <c r="D155" s="16"/>
      <c r="E155" s="16"/>
      <c r="F155" s="16"/>
      <c r="G155" s="16"/>
      <c r="H155" s="16"/>
      <c r="I155" s="16"/>
      <c r="J155" t="str">
        <f>_xlfn.CONCAT("CREATE TABLE ",C154)</f>
        <v>CREATE TABLE TB_SEQUENCE</v>
      </c>
      <c r="K155" t="str">
        <f>_xlfn.CONCAT("CREATE TABLE ",C154)</f>
        <v>CREATE TABLE TB_SEQUENCE</v>
      </c>
    </row>
    <row r="156" spans="2:11" x14ac:dyDescent="0.4">
      <c r="B156" s="6" t="s">
        <v>32</v>
      </c>
      <c r="C156" s="6" t="s">
        <v>1</v>
      </c>
      <c r="D156" s="6" t="s">
        <v>3</v>
      </c>
      <c r="E156" s="6" t="s">
        <v>33</v>
      </c>
      <c r="F156" s="6" t="s">
        <v>34</v>
      </c>
      <c r="G156" s="6" t="s">
        <v>35</v>
      </c>
      <c r="H156" s="6" t="s">
        <v>22</v>
      </c>
      <c r="I156" s="6" t="s">
        <v>36</v>
      </c>
      <c r="J156" t="str">
        <f>_xlfn.CONCAT("(")</f>
        <v>(</v>
      </c>
      <c r="K156" t="str">
        <f>_xlfn.CONCAT("(")</f>
        <v>(</v>
      </c>
    </row>
    <row r="157" spans="2:11" x14ac:dyDescent="0.4">
      <c r="B157" s="4">
        <v>1</v>
      </c>
      <c r="C157" s="1" t="s">
        <v>205</v>
      </c>
      <c r="D157" s="1" t="s">
        <v>206</v>
      </c>
      <c r="E157" s="4" t="s">
        <v>25</v>
      </c>
      <c r="F157" s="4">
        <v>1</v>
      </c>
      <c r="G157" s="1" t="s">
        <v>44</v>
      </c>
      <c r="H157" s="1" t="s">
        <v>113</v>
      </c>
      <c r="I157" s="1" t="s">
        <v>206</v>
      </c>
      <c r="J157" t="str">
        <f>_xlfn.CONCAT(IF(B157=1,"",", "),C157," ",E157," ",G157,IF(H157="",""," DEFAULT "),H157, " COMMENT '",I157,"'")</f>
        <v>SEQ_NM VARCHAR(30) NOT NULL COMMENT '시퀀스명'</v>
      </c>
      <c r="K157" t="str">
        <f>_xlfn.CONCAT(IF(B157=1,"",", "),C157," ",E157," ",G157,IF(H157="",""," DEFAULT "),H157, " COMMENT '",I157,"'")</f>
        <v>SEQ_NM VARCHAR(30) NOT NULL COMMENT '시퀀스명'</v>
      </c>
    </row>
    <row r="158" spans="2:11" x14ac:dyDescent="0.4">
      <c r="B158" s="4">
        <v>2</v>
      </c>
      <c r="C158" s="1" t="s">
        <v>207</v>
      </c>
      <c r="D158" s="1" t="s">
        <v>208</v>
      </c>
      <c r="E158" s="4" t="s">
        <v>182</v>
      </c>
      <c r="F158" s="4"/>
      <c r="G158" s="1" t="s">
        <v>48</v>
      </c>
      <c r="H158" s="1" t="s">
        <v>113</v>
      </c>
      <c r="I158" s="1" t="s">
        <v>208</v>
      </c>
      <c r="J158" t="str">
        <f>_xlfn.CONCAT(IF(B158=1,"",", "),C158," ",E158," ",G158,IF(H158="",""," DEFAULT "),H158, " COMMENT '",I158,"'")</f>
        <v>, CURRVAL BIGINT NULL COMMENT '현재값'</v>
      </c>
      <c r="K158" t="str">
        <f>_xlfn.CONCAT(IF(B158=1,"",", "),C158," ",E158," ",G158,IF(H158="",""," DEFAULT "),H158, " COMMENT '",I158,"'")</f>
        <v>, CURRVAL BIGINT NULL COMMENT '현재값'</v>
      </c>
    </row>
    <row r="159" spans="2:11" x14ac:dyDescent="0.4">
      <c r="J159" t="str">
        <f>_xlfn.CONCAT(") COMMENT '",C155,"';")</f>
        <v>) COMMENT '시퀀스 정보 관리';</v>
      </c>
      <c r="K159" t="str">
        <f>_xlfn.CONCAT(");")</f>
        <v>);</v>
      </c>
    </row>
    <row r="160" spans="2:11" x14ac:dyDescent="0.4">
      <c r="B160" s="6" t="s">
        <v>32</v>
      </c>
      <c r="C160" s="11" t="s">
        <v>50</v>
      </c>
      <c r="D160" s="11"/>
      <c r="E160" s="11"/>
      <c r="F160" s="11" t="s">
        <v>51</v>
      </c>
      <c r="G160" s="11"/>
      <c r="H160" s="11"/>
      <c r="I160" s="11"/>
      <c r="J160" t="str">
        <f>_xlfn.CONCAT("ALTER TABLE ",C154," ADD CONSTRAINT ",C161," PRIMARY KEY (")</f>
        <v>ALTER TABLE TB_SEQUENCE ADD CONSTRAINT PK_TB_SEQUENCE PRIMARY KEY (</v>
      </c>
      <c r="K160" t="str">
        <f>_xlfn.CONCAT("ALTER TABLE ",C154," ADD CONSTRAINT ",C161," PRIMARY KEY (")</f>
        <v>ALTER TABLE TB_SEQUENCE ADD CONSTRAINT PK_TB_SEQUENCE PRIMARY KEY (</v>
      </c>
    </row>
    <row r="161" spans="2:11" x14ac:dyDescent="0.4">
      <c r="B161" s="4">
        <v>1</v>
      </c>
      <c r="C161" s="12" t="str">
        <f>_xlfn.CONCAT("PK_",C154)</f>
        <v>PK_TB_SEQUENCE</v>
      </c>
      <c r="D161" s="12"/>
      <c r="E161" s="12"/>
      <c r="F161" s="12" t="str">
        <f>C157</f>
        <v>SEQ_NM</v>
      </c>
      <c r="G161" s="12"/>
      <c r="H161" s="12"/>
      <c r="I161" s="12"/>
      <c r="J161" t="str">
        <f>_xlfn.CONCAT(IF(B161=1,"",", "),F161)</f>
        <v>SEQ_NM</v>
      </c>
      <c r="K161" t="str">
        <f>_xlfn.CONCAT(IF(B161=1,"",", "),F161)</f>
        <v>SEQ_NM</v>
      </c>
    </row>
    <row r="162" spans="2:11" x14ac:dyDescent="0.4">
      <c r="J162" t="str">
        <f>_xlfn.CONCAT(");")</f>
        <v>);</v>
      </c>
      <c r="K162" t="str">
        <f>_xlfn.CONCAT(");")</f>
        <v>);</v>
      </c>
    </row>
    <row r="163" spans="2:11" x14ac:dyDescent="0.4">
      <c r="B163" s="13" t="s">
        <v>28</v>
      </c>
      <c r="C163" s="14"/>
      <c r="D163" s="14"/>
      <c r="E163" s="14"/>
      <c r="F163" s="14"/>
      <c r="G163" s="14"/>
      <c r="H163" s="14"/>
      <c r="I163" s="15"/>
    </row>
    <row r="164" spans="2:11" x14ac:dyDescent="0.4">
      <c r="B164" s="6" t="s">
        <v>3</v>
      </c>
      <c r="C164" s="4" t="s">
        <v>210</v>
      </c>
      <c r="D164" s="6" t="s">
        <v>1</v>
      </c>
      <c r="E164" s="4" t="s">
        <v>211</v>
      </c>
      <c r="F164" s="6" t="s">
        <v>29</v>
      </c>
      <c r="G164" s="4" t="s">
        <v>39</v>
      </c>
      <c r="H164" s="6" t="s">
        <v>30</v>
      </c>
      <c r="I164" s="7">
        <v>44942</v>
      </c>
      <c r="J164" t="str">
        <f>_xlfn.CONCAT("DROP TABLE IF EXISTS ",C164,";")</f>
        <v>DROP TABLE IF EXISTS TB_POLI;</v>
      </c>
      <c r="K164" t="str">
        <f>_xlfn.CONCAT("DROP TABLE IF EXISTS ",C164,";")</f>
        <v>DROP TABLE IF EXISTS TB_POLI;</v>
      </c>
    </row>
    <row r="165" spans="2:11" x14ac:dyDescent="0.4">
      <c r="B165" s="6" t="s">
        <v>31</v>
      </c>
      <c r="C165" s="16" t="s">
        <v>212</v>
      </c>
      <c r="D165" s="16"/>
      <c r="E165" s="16"/>
      <c r="F165" s="16"/>
      <c r="G165" s="16"/>
      <c r="H165" s="16"/>
      <c r="I165" s="16"/>
      <c r="J165" t="str">
        <f>_xlfn.CONCAT("CREATE TABLE ",C164)</f>
        <v>CREATE TABLE TB_POLI</v>
      </c>
      <c r="K165" t="str">
        <f>_xlfn.CONCAT("CREATE TABLE ",C164)</f>
        <v>CREATE TABLE TB_POLI</v>
      </c>
    </row>
    <row r="166" spans="2:11" x14ac:dyDescent="0.4">
      <c r="B166" s="6" t="s">
        <v>32</v>
      </c>
      <c r="C166" s="6" t="s">
        <v>1</v>
      </c>
      <c r="D166" s="6" t="s">
        <v>3</v>
      </c>
      <c r="E166" s="6" t="s">
        <v>33</v>
      </c>
      <c r="F166" s="6" t="s">
        <v>34</v>
      </c>
      <c r="G166" s="6" t="s">
        <v>35</v>
      </c>
      <c r="H166" s="6" t="s">
        <v>22</v>
      </c>
      <c r="I166" s="6" t="s">
        <v>36</v>
      </c>
      <c r="J166" t="str">
        <f>_xlfn.CONCAT("(")</f>
        <v>(</v>
      </c>
      <c r="K166" t="str">
        <f>_xlfn.CONCAT("(")</f>
        <v>(</v>
      </c>
    </row>
    <row r="167" spans="2:11" x14ac:dyDescent="0.4">
      <c r="B167" s="4">
        <v>1</v>
      </c>
      <c r="C167" s="1" t="s">
        <v>218</v>
      </c>
      <c r="D167" s="1" t="s">
        <v>219</v>
      </c>
      <c r="E167" s="4" t="s">
        <v>296</v>
      </c>
      <c r="F167" s="4">
        <v>1</v>
      </c>
      <c r="G167" s="1" t="s">
        <v>44</v>
      </c>
      <c r="H167" s="1" t="s">
        <v>113</v>
      </c>
      <c r="I167" s="1" t="s">
        <v>219</v>
      </c>
      <c r="J167" t="str">
        <f>_xlfn.CONCAT(IF(B167=1,"",", "),C167," ",E167," ",G167,IF(H167="",""," DEFAULT "),H167, " COMMENT '",I167,"'")</f>
        <v>POLI_SEQ INT(10) NOT NULL COMMENT '정책일련번호'</v>
      </c>
      <c r="K167" t="str">
        <f>_xlfn.CONCAT(IF(B167=1,"",", "),C167," ",E167," ",G167,IF(H167="",""," DEFAULT "),H167, " COMMENT '",I167,"'")</f>
        <v>POLI_SEQ INT(10) NOT NULL COMMENT '정책일련번호'</v>
      </c>
    </row>
    <row r="168" spans="2:11" x14ac:dyDescent="0.4">
      <c r="B168" s="4">
        <v>2</v>
      </c>
      <c r="C168" s="1" t="s">
        <v>220</v>
      </c>
      <c r="D168" s="1" t="s">
        <v>221</v>
      </c>
      <c r="E168" s="4" t="s">
        <v>24</v>
      </c>
      <c r="F168" s="4"/>
      <c r="G168" s="1" t="s">
        <v>48</v>
      </c>
      <c r="H168" s="1"/>
      <c r="I168" s="1" t="s">
        <v>222</v>
      </c>
      <c r="J168" t="str">
        <f>_xlfn.CONCAT(IF(B168=1,"",", "),C168," ",E168," ",G168,IF(H168="",""," DEFAULT "),H168, " COMMENT '",I168,"'")</f>
        <v>, POLI_CODE VARCHAR(10) NULL COMMENT '정책분류코드(01:사용자)'</v>
      </c>
      <c r="K168" t="str">
        <f t="shared" ref="K168:K175" si="18">_xlfn.CONCAT(IF(B168=1,"",", "),C168," ",E168," ",G168,IF(H168="",""," DEFAULT "),H168, " COMMENT '",I168,"'")</f>
        <v>, POLI_CODE VARCHAR(10) NULL COMMENT '정책분류코드(01:사용자)'</v>
      </c>
    </row>
    <row r="169" spans="2:11" x14ac:dyDescent="0.4">
      <c r="B169" s="4">
        <v>3</v>
      </c>
      <c r="C169" s="1" t="s">
        <v>214</v>
      </c>
      <c r="D169" s="1" t="s">
        <v>216</v>
      </c>
      <c r="E169" s="4" t="s">
        <v>121</v>
      </c>
      <c r="G169" s="1" t="s">
        <v>48</v>
      </c>
      <c r="H169" s="1" t="s">
        <v>113</v>
      </c>
      <c r="I169" s="1" t="s">
        <v>216</v>
      </c>
      <c r="J169" t="str">
        <f>_xlfn.CONCAT(IF(B169=1,"",", "),C169," ",E169," ",G169,IF(H169="",""," DEFAULT "),H169, " COMMENT '",I169,"'")</f>
        <v>, POLI_NM VARCHAR(150) NULL COMMENT '정책명'</v>
      </c>
      <c r="K169" t="str">
        <f t="shared" si="18"/>
        <v>, POLI_NM VARCHAR(150) NULL COMMENT '정책명'</v>
      </c>
    </row>
    <row r="170" spans="2:11" x14ac:dyDescent="0.4">
      <c r="B170" s="4">
        <v>4</v>
      </c>
      <c r="C170" s="1" t="s">
        <v>215</v>
      </c>
      <c r="D170" s="1" t="s">
        <v>217</v>
      </c>
      <c r="E170" s="4" t="s">
        <v>213</v>
      </c>
      <c r="F170" s="4"/>
      <c r="G170" s="1" t="s">
        <v>48</v>
      </c>
      <c r="H170" s="1" t="s">
        <v>113</v>
      </c>
      <c r="I170" s="1" t="s">
        <v>217</v>
      </c>
      <c r="J170" t="str">
        <f t="shared" ref="J170:K175" si="19">_xlfn.CONCAT(IF(B170=1,"",", "),C170," ",E170," ",G170,IF(H170="",""," DEFAULT "),H170, " COMMENT '",I170,"'")</f>
        <v>, POLI_VAL VARCHAR(3000) NULL COMMENT '정책값'</v>
      </c>
      <c r="K170" t="str">
        <f t="shared" si="18"/>
        <v>, POLI_VAL VARCHAR(3000) NULL COMMENT '정책값'</v>
      </c>
    </row>
    <row r="171" spans="2:11" x14ac:dyDescent="0.4">
      <c r="B171" s="4">
        <v>5</v>
      </c>
      <c r="C171" s="1" t="s">
        <v>65</v>
      </c>
      <c r="D171" s="1" t="s">
        <v>88</v>
      </c>
      <c r="E171" s="4" t="s">
        <v>57</v>
      </c>
      <c r="F171" s="4"/>
      <c r="G171" s="1" t="s">
        <v>48</v>
      </c>
      <c r="H171" s="1" t="s">
        <v>113</v>
      </c>
      <c r="I171" s="1" t="s">
        <v>88</v>
      </c>
      <c r="J171" t="str">
        <f t="shared" si="19"/>
        <v>, RMRK VARCHAR(300) NULL COMMENT '비고'</v>
      </c>
      <c r="K171" t="str">
        <f t="shared" si="18"/>
        <v>, RMRK VARCHAR(300) NULL COMMENT '비고'</v>
      </c>
    </row>
    <row r="172" spans="2:11" x14ac:dyDescent="0.4">
      <c r="B172" s="4">
        <v>9</v>
      </c>
      <c r="C172" s="1" t="s">
        <v>70</v>
      </c>
      <c r="D172" s="1" t="s">
        <v>229</v>
      </c>
      <c r="E172" s="4" t="s">
        <v>53</v>
      </c>
      <c r="F172" s="4"/>
      <c r="G172" s="1" t="s">
        <v>44</v>
      </c>
      <c r="H172" s="1" t="s">
        <v>113</v>
      </c>
      <c r="I172" s="1" t="s">
        <v>229</v>
      </c>
      <c r="J172" t="str">
        <f t="shared" si="19"/>
        <v>, FST_REG_ID VARCHAR(20) NOT NULL COMMENT '최초등록자아이디'</v>
      </c>
      <c r="K172" t="str">
        <f t="shared" si="18"/>
        <v>, FST_REG_ID VARCHAR(20) NOT NULL COMMENT '최초등록자아이디'</v>
      </c>
    </row>
    <row r="173" spans="2:11" x14ac:dyDescent="0.4">
      <c r="B173" s="4">
        <v>10</v>
      </c>
      <c r="C173" s="1" t="s">
        <v>71</v>
      </c>
      <c r="D173" s="1" t="s">
        <v>93</v>
      </c>
      <c r="E173" s="4" t="s">
        <v>62</v>
      </c>
      <c r="F173" s="4"/>
      <c r="G173" s="1" t="s">
        <v>44</v>
      </c>
      <c r="H173" s="1" t="s">
        <v>115</v>
      </c>
      <c r="I173" s="1" t="s">
        <v>93</v>
      </c>
      <c r="J173" t="str">
        <f t="shared" si="19"/>
        <v>, FST_REG_DTTI TIMESTAMP NOT NULL DEFAULT NOW() COMMENT '최초등록일시'</v>
      </c>
      <c r="K173" t="str">
        <f t="shared" si="18"/>
        <v>, FST_REG_DTTI TIMESTAMP NOT NULL DEFAULT NOW() COMMENT '최초등록일시'</v>
      </c>
    </row>
    <row r="174" spans="2:11" x14ac:dyDescent="0.4">
      <c r="B174" s="4">
        <v>11</v>
      </c>
      <c r="C174" s="1" t="s">
        <v>72</v>
      </c>
      <c r="D174" s="1" t="s">
        <v>230</v>
      </c>
      <c r="E174" s="4" t="s">
        <v>53</v>
      </c>
      <c r="F174" s="4"/>
      <c r="G174" s="1" t="s">
        <v>44</v>
      </c>
      <c r="H174" s="1" t="s">
        <v>113</v>
      </c>
      <c r="I174" s="1" t="s">
        <v>230</v>
      </c>
      <c r="J174" t="str">
        <f t="shared" si="19"/>
        <v>, LT_UPD_ID VARCHAR(20) NOT NULL COMMENT '최종수정자아이디'</v>
      </c>
      <c r="K174" t="str">
        <f t="shared" si="18"/>
        <v>, LT_UPD_ID VARCHAR(20) NOT NULL COMMENT '최종수정자아이디'</v>
      </c>
    </row>
    <row r="175" spans="2:11" x14ac:dyDescent="0.4">
      <c r="B175" s="4">
        <v>12</v>
      </c>
      <c r="C175" s="1" t="s">
        <v>73</v>
      </c>
      <c r="D175" s="1" t="s">
        <v>94</v>
      </c>
      <c r="E175" s="4" t="s">
        <v>62</v>
      </c>
      <c r="F175" s="4"/>
      <c r="G175" s="1" t="s">
        <v>44</v>
      </c>
      <c r="H175" s="1" t="s">
        <v>115</v>
      </c>
      <c r="I175" s="1" t="s">
        <v>94</v>
      </c>
      <c r="J175" t="str">
        <f t="shared" si="19"/>
        <v>, LT_UPD_DTTI TIMESTAMP NOT NULL DEFAULT NOW() COMMENT '최종수정일시'</v>
      </c>
      <c r="K175" t="str">
        <f t="shared" si="18"/>
        <v>, LT_UPD_DTTI TIMESTAMP NOT NULL DEFAULT NOW() COMMENT '최종수정일시'</v>
      </c>
    </row>
    <row r="176" spans="2:11" x14ac:dyDescent="0.4">
      <c r="J176" t="str">
        <f>_xlfn.CONCAT(") COMMENT '",C165,"';")</f>
        <v>) COMMENT '시스템 정책 관리';</v>
      </c>
      <c r="K176" t="str">
        <f>_xlfn.CONCAT(");")</f>
        <v>);</v>
      </c>
    </row>
    <row r="177" spans="2:11" x14ac:dyDescent="0.4">
      <c r="B177" s="6" t="s">
        <v>32</v>
      </c>
      <c r="C177" s="11" t="s">
        <v>50</v>
      </c>
      <c r="D177" s="11"/>
      <c r="E177" s="11"/>
      <c r="F177" s="11" t="s">
        <v>51</v>
      </c>
      <c r="G177" s="11"/>
      <c r="H177" s="11"/>
      <c r="I177" s="11"/>
      <c r="J177" t="str">
        <f>_xlfn.CONCAT("ALTER TABLE ",C164," ADD CONSTRAINT ",C178," PRIMARY KEY (")</f>
        <v>ALTER TABLE TB_POLI ADD CONSTRAINT PK_TB_POLI PRIMARY KEY (</v>
      </c>
      <c r="K177" t="str">
        <f>_xlfn.CONCAT("ALTER TABLE ",C164," ADD CONSTRAINT ",C178," PRIMARY KEY (")</f>
        <v>ALTER TABLE TB_POLI ADD CONSTRAINT PK_TB_POLI PRIMARY KEY (</v>
      </c>
    </row>
    <row r="178" spans="2:11" x14ac:dyDescent="0.4">
      <c r="B178" s="4">
        <v>1</v>
      </c>
      <c r="C178" s="12" t="str">
        <f>_xlfn.CONCAT("PK_",C164)</f>
        <v>PK_TB_POLI</v>
      </c>
      <c r="D178" s="12"/>
      <c r="E178" s="12"/>
      <c r="F178" s="12" t="str">
        <f>C167</f>
        <v>POLI_SEQ</v>
      </c>
      <c r="G178" s="12"/>
      <c r="H178" s="12"/>
      <c r="I178" s="12"/>
      <c r="J178" t="str">
        <f>_xlfn.CONCAT(IF(B178=1,"",", "),F178)</f>
        <v>POLI_SEQ</v>
      </c>
      <c r="K178" t="str">
        <f>_xlfn.CONCAT(IF(B178=1,"",", "),F178)</f>
        <v>POLI_SEQ</v>
      </c>
    </row>
    <row r="179" spans="2:11" x14ac:dyDescent="0.4">
      <c r="J179" t="str">
        <f>_xlfn.CONCAT(");")</f>
        <v>);</v>
      </c>
      <c r="K179" t="str">
        <f>_xlfn.CONCAT(");")</f>
        <v>);</v>
      </c>
    </row>
  </sheetData>
  <mergeCells count="64">
    <mergeCell ref="C177:E177"/>
    <mergeCell ref="F177:I177"/>
    <mergeCell ref="C178:E178"/>
    <mergeCell ref="F178:I178"/>
    <mergeCell ref="B81:I81"/>
    <mergeCell ref="C83:I83"/>
    <mergeCell ref="C93:E93"/>
    <mergeCell ref="F93:I93"/>
    <mergeCell ref="C94:E94"/>
    <mergeCell ref="F94:I94"/>
    <mergeCell ref="C160:E160"/>
    <mergeCell ref="F160:I160"/>
    <mergeCell ref="C161:E161"/>
    <mergeCell ref="F161:I161"/>
    <mergeCell ref="B163:I163"/>
    <mergeCell ref="C165:I165"/>
    <mergeCell ref="C150:E150"/>
    <mergeCell ref="F150:I150"/>
    <mergeCell ref="C151:E151"/>
    <mergeCell ref="F151:I151"/>
    <mergeCell ref="B153:I153"/>
    <mergeCell ref="C155:I155"/>
    <mergeCell ref="C130:E130"/>
    <mergeCell ref="F130:I130"/>
    <mergeCell ref="B132:I132"/>
    <mergeCell ref="C134:I134"/>
    <mergeCell ref="C149:E149"/>
    <mergeCell ref="F149:I149"/>
    <mergeCell ref="C111:E111"/>
    <mergeCell ref="F111:I111"/>
    <mergeCell ref="B113:I113"/>
    <mergeCell ref="C115:I115"/>
    <mergeCell ref="C129:E129"/>
    <mergeCell ref="F129:I129"/>
    <mergeCell ref="C79:E79"/>
    <mergeCell ref="F79:I79"/>
    <mergeCell ref="B96:I96"/>
    <mergeCell ref="C98:I98"/>
    <mergeCell ref="C110:E110"/>
    <mergeCell ref="F110:I110"/>
    <mergeCell ref="C66:E66"/>
    <mergeCell ref="F66:I66"/>
    <mergeCell ref="B68:I68"/>
    <mergeCell ref="C70:I70"/>
    <mergeCell ref="C78:E78"/>
    <mergeCell ref="F78:I78"/>
    <mergeCell ref="B50:I50"/>
    <mergeCell ref="C52:I52"/>
    <mergeCell ref="C64:E64"/>
    <mergeCell ref="F64:I64"/>
    <mergeCell ref="C65:E65"/>
    <mergeCell ref="F65:I65"/>
    <mergeCell ref="B35:I35"/>
    <mergeCell ref="C37:I37"/>
    <mergeCell ref="C47:E47"/>
    <mergeCell ref="F47:I47"/>
    <mergeCell ref="C48:E48"/>
    <mergeCell ref="F48:I48"/>
    <mergeCell ref="B2:I2"/>
    <mergeCell ref="C4:I4"/>
    <mergeCell ref="C32:E32"/>
    <mergeCell ref="F32:I32"/>
    <mergeCell ref="C33:E33"/>
    <mergeCell ref="F33:I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1:AA42"/>
  <sheetViews>
    <sheetView zoomScale="85" zoomScaleNormal="85" workbookViewId="0">
      <selection activeCell="F6" sqref="F6"/>
    </sheetView>
  </sheetViews>
  <sheetFormatPr defaultRowHeight="17.399999999999999" x14ac:dyDescent="0.4"/>
  <cols>
    <col min="1" max="1" width="3.19921875" customWidth="1"/>
    <col min="2" max="2" width="7" bestFit="1" customWidth="1"/>
    <col min="3" max="3" width="38.19921875" bestFit="1" customWidth="1"/>
    <col min="4" max="4" width="27.09765625" bestFit="1" customWidth="1"/>
    <col min="5" max="5" width="26.09765625" bestFit="1" customWidth="1"/>
    <col min="6" max="6" width="17.59765625" bestFit="1" customWidth="1"/>
    <col min="7" max="7" width="26.09765625" bestFit="1" customWidth="1"/>
    <col min="8" max="9" width="16.59765625" bestFit="1" customWidth="1"/>
    <col min="10" max="10" width="16.296875" hidden="1" customWidth="1"/>
    <col min="11" max="26" width="12.5" hidden="1" customWidth="1"/>
    <col min="27" max="27" width="138.09765625" bestFit="1" customWidth="1"/>
  </cols>
  <sheetData>
    <row r="1" spans="2:27" x14ac:dyDescent="0.4">
      <c r="AA1" s="17"/>
    </row>
    <row r="2" spans="2:27" x14ac:dyDescent="0.4">
      <c r="B2" s="10" t="s">
        <v>234</v>
      </c>
      <c r="C2" s="26" t="s">
        <v>202</v>
      </c>
      <c r="D2" s="26"/>
      <c r="E2" s="21"/>
      <c r="F2" s="21"/>
      <c r="G2" s="21"/>
      <c r="H2" s="21"/>
      <c r="I2" s="21"/>
      <c r="J2" s="20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17"/>
    </row>
    <row r="3" spans="2:27" x14ac:dyDescent="0.4">
      <c r="B3" s="10" t="s">
        <v>3</v>
      </c>
      <c r="C3" s="5" t="s">
        <v>206</v>
      </c>
      <c r="D3" s="5" t="s">
        <v>208</v>
      </c>
      <c r="E3" s="22"/>
      <c r="F3" s="22"/>
      <c r="G3" s="22"/>
      <c r="H3" s="23"/>
      <c r="I3" s="23"/>
      <c r="K3" s="19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5" t="str">
        <f>_xlfn.CONCAT("DELETE FROM ",C2,";")</f>
        <v>DELETE FROM TB_SEQUENCE;</v>
      </c>
    </row>
    <row r="4" spans="2:27" x14ac:dyDescent="0.4">
      <c r="B4" s="10" t="s">
        <v>1</v>
      </c>
      <c r="C4" s="5" t="s">
        <v>275</v>
      </c>
      <c r="D4" s="5" t="s">
        <v>207</v>
      </c>
      <c r="E4" s="22"/>
      <c r="F4" s="22"/>
      <c r="G4" s="22"/>
      <c r="H4" s="23"/>
      <c r="I4" s="23"/>
      <c r="K4" s="19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17" t="str">
        <f>_xlfn.CONCAT("INSERT INTO ",C2, "(", _xlfn.TEXTJOIN(",",TRUE,C4:Z4),") VALUES")</f>
        <v>INSERT INTO TB_SEQUENCE(SEQ_NM,CURRVAL) VALUES</v>
      </c>
    </row>
    <row r="5" spans="2:27" x14ac:dyDescent="0.4">
      <c r="B5" s="1">
        <v>1</v>
      </c>
      <c r="C5" s="1" t="s">
        <v>276</v>
      </c>
      <c r="D5" s="8">
        <v>0</v>
      </c>
      <c r="E5" s="23"/>
      <c r="F5" s="23"/>
      <c r="G5" s="23"/>
      <c r="H5" s="23"/>
      <c r="I5" s="23"/>
      <c r="K5" s="18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17" t="str">
        <f>_xlfn.CONCAT(IF(B5=1,"",","),"(",_xlfn.TEXTJOIN(",",TRUE,C5:Z5),")")</f>
        <v>("POLI_SEQ",0)</v>
      </c>
    </row>
    <row r="6" spans="2:27" x14ac:dyDescent="0.4">
      <c r="B6" s="1">
        <v>2</v>
      </c>
      <c r="C6" s="1" t="s">
        <v>277</v>
      </c>
      <c r="D6" s="8">
        <v>0</v>
      </c>
      <c r="E6" s="23"/>
      <c r="F6" s="23"/>
      <c r="G6" s="23"/>
      <c r="H6" s="23"/>
      <c r="I6" s="23"/>
      <c r="K6" s="18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17" t="str">
        <f>_xlfn.CONCAT(IF(B6=1,"",","),"(",_xlfn.TEXTJOIN(",",TRUE,C6:Z6),")")</f>
        <v>,("LOGIN_SEQ",0)</v>
      </c>
    </row>
    <row r="7" spans="2:27" x14ac:dyDescent="0.4">
      <c r="B7" s="1">
        <v>3</v>
      </c>
      <c r="C7" s="1" t="s">
        <v>278</v>
      </c>
      <c r="D7" s="8">
        <v>0</v>
      </c>
      <c r="E7" s="23"/>
      <c r="F7" s="23"/>
      <c r="G7" s="23"/>
      <c r="H7" s="23"/>
      <c r="I7" s="23"/>
      <c r="K7" s="18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17" t="str">
        <f>_xlfn.CONCAT(IF(B7=1,"",","),"(",_xlfn.TEXTJOIN(",",TRUE,C7:Z7),")")</f>
        <v>,("BOARD_SEQ",0)</v>
      </c>
    </row>
    <row r="8" spans="2:27" x14ac:dyDescent="0.4">
      <c r="B8" s="1">
        <v>4</v>
      </c>
      <c r="C8" s="1" t="s">
        <v>293</v>
      </c>
      <c r="D8" s="8">
        <v>0</v>
      </c>
      <c r="E8" s="23"/>
      <c r="F8" s="23"/>
      <c r="G8" s="23"/>
      <c r="H8" s="23"/>
      <c r="I8" s="23"/>
      <c r="K8" s="18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17" t="str">
        <f>_xlfn.CONCAT(IF(B8=1,"",","),"(",_xlfn.TEXTJOIN(",",TRUE,C8:Z8),")")</f>
        <v>,("REQ_SEQ",0)</v>
      </c>
    </row>
    <row r="9" spans="2:27" x14ac:dyDescent="0.4">
      <c r="AA9" s="17" t="s">
        <v>244</v>
      </c>
    </row>
    <row r="10" spans="2:27" x14ac:dyDescent="0.4">
      <c r="B10" s="10" t="s">
        <v>234</v>
      </c>
      <c r="C10" s="12" t="s">
        <v>209</v>
      </c>
      <c r="D10" s="12"/>
      <c r="E10" s="12"/>
      <c r="F10" s="12"/>
      <c r="G10" s="12"/>
      <c r="H10" s="12"/>
      <c r="I10" s="12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7"/>
    </row>
    <row r="11" spans="2:27" x14ac:dyDescent="0.4">
      <c r="B11" s="10" t="s">
        <v>3</v>
      </c>
      <c r="C11" s="5" t="s">
        <v>219</v>
      </c>
      <c r="D11" s="5" t="s">
        <v>221</v>
      </c>
      <c r="E11" s="5" t="s">
        <v>216</v>
      </c>
      <c r="F11" s="5" t="s">
        <v>217</v>
      </c>
      <c r="G11" s="5" t="s">
        <v>88</v>
      </c>
      <c r="H11" s="5" t="s">
        <v>229</v>
      </c>
      <c r="I11" s="5" t="s">
        <v>230</v>
      </c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5" t="str">
        <f>_xlfn.CONCAT("DELETE FROM ",C10,";")</f>
        <v>DELETE FROM TB_POLI;</v>
      </c>
    </row>
    <row r="12" spans="2:27" x14ac:dyDescent="0.4">
      <c r="B12" s="10" t="s">
        <v>1</v>
      </c>
      <c r="C12" s="5" t="s">
        <v>218</v>
      </c>
      <c r="D12" s="5" t="s">
        <v>220</v>
      </c>
      <c r="E12" s="5" t="s">
        <v>214</v>
      </c>
      <c r="F12" s="5" t="s">
        <v>215</v>
      </c>
      <c r="G12" s="5" t="s">
        <v>65</v>
      </c>
      <c r="H12" s="5" t="s">
        <v>70</v>
      </c>
      <c r="I12" s="5" t="s">
        <v>72</v>
      </c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7" t="str">
        <f>_xlfn.CONCAT("INSERT INTO ",C10, "(", _xlfn.TEXTJOIN(",",TRUE,C12:Z12),") VALUES")</f>
        <v>INSERT INTO TB_POLI(POLI_SEQ,POLI_CODE,POLI_NM,POLI_VAL,RMRK,FST_REG_ID,LT_UPD_ID) VALUES</v>
      </c>
    </row>
    <row r="13" spans="2:27" x14ac:dyDescent="0.4">
      <c r="B13" s="1">
        <v>1</v>
      </c>
      <c r="C13" s="1" t="s">
        <v>235</v>
      </c>
      <c r="D13" s="8" t="s">
        <v>236</v>
      </c>
      <c r="E13" s="1" t="s">
        <v>237</v>
      </c>
      <c r="F13" s="1">
        <v>5</v>
      </c>
      <c r="G13" s="8" t="s">
        <v>238</v>
      </c>
      <c r="H13" s="1" t="s">
        <v>239</v>
      </c>
      <c r="I13" s="1" t="s">
        <v>239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7" t="str">
        <f>_xlfn.CONCAT(IF(B13=1,"",","),"(",_xlfn.TEXTJOIN(",",TRUE,C13:Z13),")")</f>
        <v>((SELECT nextval('POLI_SEQ') FROM DUAL),"01","PW_ERR_CNT_LIM",5,"비밀번호 오입력 횟수 제한","SYSTEM","SYSTEM")</v>
      </c>
    </row>
    <row r="14" spans="2:27" x14ac:dyDescent="0.4">
      <c r="B14" s="1">
        <v>2</v>
      </c>
      <c r="C14" s="1" t="s">
        <v>235</v>
      </c>
      <c r="D14" s="8" t="s">
        <v>236</v>
      </c>
      <c r="E14" s="1" t="s">
        <v>240</v>
      </c>
      <c r="F14" s="1">
        <v>7200</v>
      </c>
      <c r="G14" s="1" t="s">
        <v>241</v>
      </c>
      <c r="H14" s="1" t="s">
        <v>239</v>
      </c>
      <c r="I14" s="1" t="s">
        <v>239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7" t="str">
        <f t="shared" ref="AA14:AA15" si="0">_xlfn.CONCAT(IF(B14=1,"",","),"(",_xlfn.TEXTJOIN(",",TRUE,C14:Z14),")")</f>
        <v>,((SELECT nextval('POLI_SEQ') FROM DUAL),"01","SESSION_TIME",7200,"세션유지시간(초단위)","SYSTEM","SYSTEM")</v>
      </c>
    </row>
    <row r="15" spans="2:27" x14ac:dyDescent="0.4">
      <c r="B15" s="1">
        <v>3</v>
      </c>
      <c r="C15" s="1" t="s">
        <v>235</v>
      </c>
      <c r="D15" s="8" t="s">
        <v>236</v>
      </c>
      <c r="E15" s="1" t="s">
        <v>242</v>
      </c>
      <c r="F15" s="1">
        <v>90</v>
      </c>
      <c r="G15" s="1" t="s">
        <v>243</v>
      </c>
      <c r="H15" s="1" t="s">
        <v>239</v>
      </c>
      <c r="I15" s="1" t="s">
        <v>239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7" t="str">
        <f t="shared" si="0"/>
        <v>,((SELECT nextval('POLI_SEQ') FROM DUAL),"01","PSWD_LIM_DAYS",90,"비밀번호 변경 주기(일)","SYSTEM","SYSTEM")</v>
      </c>
    </row>
    <row r="16" spans="2:27" x14ac:dyDescent="0.4"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17" t="s">
        <v>244</v>
      </c>
    </row>
    <row r="17" spans="2:27" x14ac:dyDescent="0.4">
      <c r="B17" s="10" t="s">
        <v>234</v>
      </c>
      <c r="C17" s="12" t="s">
        <v>118</v>
      </c>
      <c r="D17" s="12"/>
      <c r="E17" s="12"/>
      <c r="F17" s="12"/>
      <c r="G17" s="12"/>
      <c r="H17" s="20"/>
      <c r="I17" s="20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17"/>
    </row>
    <row r="18" spans="2:27" x14ac:dyDescent="0.4">
      <c r="B18" s="10" t="s">
        <v>3</v>
      </c>
      <c r="C18" s="5" t="s">
        <v>144</v>
      </c>
      <c r="D18" s="5" t="s">
        <v>145</v>
      </c>
      <c r="E18" s="5" t="s">
        <v>88</v>
      </c>
      <c r="F18" s="5" t="s">
        <v>229</v>
      </c>
      <c r="G18" s="5" t="s">
        <v>230</v>
      </c>
      <c r="I18" s="19"/>
      <c r="J18" s="9"/>
      <c r="K18" s="9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 t="str">
        <f>_xlfn.CONCAT("DELETE FROM ",C17,";")</f>
        <v>DELETE FROM TB_CODE_GROUP;</v>
      </c>
    </row>
    <row r="19" spans="2:27" x14ac:dyDescent="0.4">
      <c r="B19" s="10" t="s">
        <v>1</v>
      </c>
      <c r="C19" s="5" t="s">
        <v>125</v>
      </c>
      <c r="D19" s="5" t="s">
        <v>120</v>
      </c>
      <c r="E19" s="5" t="s">
        <v>65</v>
      </c>
      <c r="F19" s="5" t="s">
        <v>70</v>
      </c>
      <c r="G19" s="5" t="s">
        <v>72</v>
      </c>
      <c r="I19" s="19"/>
      <c r="J19" s="9"/>
      <c r="K19" s="9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7" t="str">
        <f>_xlfn.CONCAT("INSERT INTO ",C17, "(", _xlfn.TEXTJOIN(",",TRUE,C19:Z19),") VALUES")</f>
        <v>INSERT INTO TB_CODE_GROUP(CODE_GROUP,CODE_GROUP_NM,RMRK,FST_REG_ID,LT_UPD_ID) VALUES</v>
      </c>
    </row>
    <row r="20" spans="2:27" x14ac:dyDescent="0.4">
      <c r="B20" s="1">
        <v>1</v>
      </c>
      <c r="C20" s="1" t="s">
        <v>245</v>
      </c>
      <c r="D20" s="8" t="s">
        <v>246</v>
      </c>
      <c r="E20" s="1" t="s">
        <v>247</v>
      </c>
      <c r="F20" s="1" t="s">
        <v>239</v>
      </c>
      <c r="G20" s="1" t="s">
        <v>239</v>
      </c>
      <c r="I20" s="18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17" t="str">
        <f>_xlfn.CONCAT(IF(B20=1,"",","),"(",_xlfn.TEXTJOIN(",",TRUE,C20:Z20),")")</f>
        <v>("LOGIN_CODE","로그인 유형","","SYSTEM","SYSTEM")</v>
      </c>
    </row>
    <row r="21" spans="2:27" x14ac:dyDescent="0.4">
      <c r="B21" s="1">
        <v>2</v>
      </c>
      <c r="C21" s="1" t="s">
        <v>248</v>
      </c>
      <c r="D21" s="8" t="s">
        <v>249</v>
      </c>
      <c r="E21" s="1" t="s">
        <v>247</v>
      </c>
      <c r="F21" s="1" t="s">
        <v>239</v>
      </c>
      <c r="G21" s="1" t="s">
        <v>239</v>
      </c>
      <c r="I21" s="18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17" t="str">
        <f t="shared" ref="AA21:AA22" si="1">_xlfn.CONCAT(IF(B21=1,"",","),"(",_xlfn.TEXTJOIN(",",TRUE,C21:Z21),")")</f>
        <v>,("LOGIN_INFO_EXCEPT_URI","로그인 정보가 필요없는 URI","","SYSTEM","SYSTEM")</v>
      </c>
    </row>
    <row r="22" spans="2:27" x14ac:dyDescent="0.4">
      <c r="B22" s="1">
        <v>3</v>
      </c>
      <c r="C22" s="1" t="s">
        <v>250</v>
      </c>
      <c r="D22" s="8" t="s">
        <v>251</v>
      </c>
      <c r="E22" s="1" t="s">
        <v>247</v>
      </c>
      <c r="F22" s="1" t="s">
        <v>239</v>
      </c>
      <c r="G22" s="1" t="s">
        <v>239</v>
      </c>
      <c r="I22" s="18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17" t="str">
        <f t="shared" si="1"/>
        <v>,("POLI_CODE","정책분류코드","","SYSTEM","SYSTEM")</v>
      </c>
    </row>
    <row r="23" spans="2:27" x14ac:dyDescent="0.4"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17" t="s">
        <v>244</v>
      </c>
    </row>
    <row r="24" spans="2:27" x14ac:dyDescent="0.4">
      <c r="B24" s="10" t="s">
        <v>234</v>
      </c>
      <c r="C24" s="12" t="s">
        <v>123</v>
      </c>
      <c r="D24" s="12"/>
      <c r="E24" s="12"/>
      <c r="F24" s="12"/>
      <c r="G24" s="12"/>
      <c r="H24" s="12"/>
      <c r="I24" s="12"/>
      <c r="J24" s="20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17"/>
    </row>
    <row r="25" spans="2:27" x14ac:dyDescent="0.4">
      <c r="B25" s="10" t="s">
        <v>3</v>
      </c>
      <c r="C25" s="5" t="s">
        <v>144</v>
      </c>
      <c r="D25" s="5" t="s">
        <v>233</v>
      </c>
      <c r="E25" s="5" t="s">
        <v>232</v>
      </c>
      <c r="F25" s="5" t="s">
        <v>264</v>
      </c>
      <c r="G25" s="5" t="s">
        <v>148</v>
      </c>
      <c r="H25" s="5" t="s">
        <v>229</v>
      </c>
      <c r="I25" s="5" t="s">
        <v>230</v>
      </c>
      <c r="K25" s="19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5" t="str">
        <f>_xlfn.CONCAT("DELETE FROM ",C24,";")</f>
        <v>DELETE FROM TB_CODE_DETAIL;</v>
      </c>
    </row>
    <row r="26" spans="2:27" x14ac:dyDescent="0.4">
      <c r="B26" s="10" t="s">
        <v>1</v>
      </c>
      <c r="C26" s="5" t="s">
        <v>125</v>
      </c>
      <c r="D26" s="5" t="s">
        <v>127</v>
      </c>
      <c r="E26" s="5" t="s">
        <v>231</v>
      </c>
      <c r="F26" s="5" t="s">
        <v>262</v>
      </c>
      <c r="G26" s="5" t="s">
        <v>128</v>
      </c>
      <c r="H26" s="5" t="s">
        <v>70</v>
      </c>
      <c r="I26" s="5" t="s">
        <v>72</v>
      </c>
      <c r="K26" s="19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17" t="str">
        <f>_xlfn.CONCAT("INSERT INTO ",C24, "(", _xlfn.TEXTJOIN(",",TRUE,C26:Z26),") VALUES")</f>
        <v>INSERT INTO TB_CODE_DETAIL(CODE_GROUP,CODE_DETAIL,CODE_DETAIL_NM,CODE_MODIFY_YN,CODE_DETAIL_ORDER,FST_REG_ID,LT_UPD_ID) VALUES</v>
      </c>
    </row>
    <row r="27" spans="2:27" x14ac:dyDescent="0.4">
      <c r="B27" s="1">
        <v>1</v>
      </c>
      <c r="C27" s="1" t="s">
        <v>248</v>
      </c>
      <c r="D27" s="8" t="s">
        <v>236</v>
      </c>
      <c r="E27" s="1" t="s">
        <v>252</v>
      </c>
      <c r="F27" s="1" t="s">
        <v>266</v>
      </c>
      <c r="G27" s="1">
        <v>1</v>
      </c>
      <c r="H27" s="1" t="s">
        <v>239</v>
      </c>
      <c r="I27" s="1" t="s">
        <v>239</v>
      </c>
      <c r="K27" s="18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17" t="str">
        <f>_xlfn.CONCAT(IF(B27=1,"",","),"(",_xlfn.TEXTJOIN(",",TRUE,C27:Z27),")")</f>
        <v>("LOGIN_INFO_EXCEPT_URI","01","/user/signUp","N",1,"SYSTEM","SYSTEM")</v>
      </c>
    </row>
    <row r="28" spans="2:27" x14ac:dyDescent="0.4">
      <c r="B28" s="1">
        <v>2</v>
      </c>
      <c r="C28" s="1" t="s">
        <v>245</v>
      </c>
      <c r="D28" s="8" t="s">
        <v>236</v>
      </c>
      <c r="E28" s="1" t="s">
        <v>253</v>
      </c>
      <c r="F28" s="1" t="s">
        <v>266</v>
      </c>
      <c r="G28" s="1">
        <v>1</v>
      </c>
      <c r="H28" s="1" t="s">
        <v>239</v>
      </c>
      <c r="I28" s="1" t="s">
        <v>239</v>
      </c>
      <c r="K28" s="18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17" t="str">
        <f t="shared" ref="AA28:AA36" si="2">_xlfn.CONCAT(IF(B28=1,"",","),"(",_xlfn.TEXTJOIN(",",TRUE,C28:Z28),")")</f>
        <v>,("LOGIN_CODE","01","로그인","N",1,"SYSTEM","SYSTEM")</v>
      </c>
    </row>
    <row r="29" spans="2:27" x14ac:dyDescent="0.4">
      <c r="B29" s="1">
        <v>3</v>
      </c>
      <c r="C29" s="1" t="s">
        <v>245</v>
      </c>
      <c r="D29" s="8" t="s">
        <v>254</v>
      </c>
      <c r="E29" s="1" t="s">
        <v>261</v>
      </c>
      <c r="F29" s="1" t="s">
        <v>266</v>
      </c>
      <c r="G29" s="1">
        <v>2</v>
      </c>
      <c r="H29" s="1" t="s">
        <v>239</v>
      </c>
      <c r="I29" s="1" t="s">
        <v>239</v>
      </c>
      <c r="K29" s="18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17" t="str">
        <f t="shared" si="2"/>
        <v>,("LOGIN_CODE","02","로그아웃","N",2,"SYSTEM","SYSTEM")</v>
      </c>
    </row>
    <row r="30" spans="2:27" x14ac:dyDescent="0.4">
      <c r="B30" s="1">
        <v>4</v>
      </c>
      <c r="C30" s="1" t="s">
        <v>245</v>
      </c>
      <c r="D30" s="8" t="s">
        <v>255</v>
      </c>
      <c r="E30" s="1" t="s">
        <v>260</v>
      </c>
      <c r="F30" s="1" t="s">
        <v>266</v>
      </c>
      <c r="G30" s="1">
        <v>3</v>
      </c>
      <c r="H30" s="1" t="s">
        <v>239</v>
      </c>
      <c r="I30" s="1" t="s">
        <v>239</v>
      </c>
      <c r="K30" s="18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17" t="str">
        <f t="shared" si="2"/>
        <v>,("LOGIN_CODE","03","존재하지 않는 아이디","N",3,"SYSTEM","SYSTEM")</v>
      </c>
    </row>
    <row r="31" spans="2:27" x14ac:dyDescent="0.4">
      <c r="B31" s="1">
        <v>5</v>
      </c>
      <c r="C31" s="1" t="s">
        <v>245</v>
      </c>
      <c r="D31" s="8" t="s">
        <v>256</v>
      </c>
      <c r="E31" s="1" t="s">
        <v>259</v>
      </c>
      <c r="F31" s="1" t="s">
        <v>266</v>
      </c>
      <c r="G31" s="1">
        <v>4</v>
      </c>
      <c r="H31" s="1" t="s">
        <v>239</v>
      </c>
      <c r="I31" s="1" t="s">
        <v>239</v>
      </c>
      <c r="K31" s="18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17" t="str">
        <f t="shared" si="2"/>
        <v>,("LOGIN_CODE","04","비밀번호 오입력","N",4,"SYSTEM","SYSTEM")</v>
      </c>
    </row>
    <row r="32" spans="2:27" x14ac:dyDescent="0.4">
      <c r="B32" s="1">
        <v>6</v>
      </c>
      <c r="C32" s="1" t="s">
        <v>245</v>
      </c>
      <c r="D32" s="8" t="s">
        <v>257</v>
      </c>
      <c r="E32" s="1" t="s">
        <v>258</v>
      </c>
      <c r="F32" s="1" t="s">
        <v>266</v>
      </c>
      <c r="G32" s="1">
        <v>5</v>
      </c>
      <c r="H32" s="1" t="s">
        <v>239</v>
      </c>
      <c r="I32" s="1" t="s">
        <v>239</v>
      </c>
      <c r="K32" s="18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17" t="str">
        <f t="shared" si="2"/>
        <v>,("LOGIN_CODE","05","비밀번호 오입력 횟수 초과","N",5,"SYSTEM","SYSTEM")</v>
      </c>
    </row>
    <row r="33" spans="2:27" x14ac:dyDescent="0.4">
      <c r="B33" s="1">
        <v>7</v>
      </c>
      <c r="C33" s="1" t="s">
        <v>267</v>
      </c>
      <c r="D33" s="8" t="s">
        <v>236</v>
      </c>
      <c r="E33" s="1" t="s">
        <v>268</v>
      </c>
      <c r="F33" s="1" t="s">
        <v>266</v>
      </c>
      <c r="G33" s="1">
        <v>1</v>
      </c>
      <c r="H33" s="1" t="s">
        <v>239</v>
      </c>
      <c r="I33" s="1" t="s">
        <v>239</v>
      </c>
      <c r="K33" s="18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17" t="str">
        <f t="shared" si="2"/>
        <v>,("BOARD_CODE","01","공지사항","N",1,"SYSTEM","SYSTEM")</v>
      </c>
    </row>
    <row r="34" spans="2:27" x14ac:dyDescent="0.4">
      <c r="B34" s="1">
        <v>8</v>
      </c>
      <c r="C34" s="1" t="s">
        <v>267</v>
      </c>
      <c r="D34" s="8" t="s">
        <v>254</v>
      </c>
      <c r="E34" s="1" t="s">
        <v>269</v>
      </c>
      <c r="F34" s="1" t="s">
        <v>266</v>
      </c>
      <c r="G34" s="1">
        <v>2</v>
      </c>
      <c r="H34" s="1" t="s">
        <v>239</v>
      </c>
      <c r="I34" s="1" t="s">
        <v>239</v>
      </c>
      <c r="K34" s="18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17" t="str">
        <f t="shared" si="2"/>
        <v>,("BOARD_CODE","02","자유게시판","N",2,"SYSTEM","SYSTEM")</v>
      </c>
    </row>
    <row r="35" spans="2:27" x14ac:dyDescent="0.4">
      <c r="B35" s="1">
        <v>9</v>
      </c>
      <c r="C35" s="1" t="s">
        <v>267</v>
      </c>
      <c r="D35" s="8" t="s">
        <v>255</v>
      </c>
      <c r="E35" s="1" t="s">
        <v>270</v>
      </c>
      <c r="F35" s="1" t="s">
        <v>266</v>
      </c>
      <c r="G35" s="1">
        <v>3</v>
      </c>
      <c r="H35" s="1" t="s">
        <v>239</v>
      </c>
      <c r="I35" s="1" t="s">
        <v>239</v>
      </c>
      <c r="K35" s="18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17" t="str">
        <f t="shared" si="2"/>
        <v>,("BOARD_CODE","03","질문게시판","N",3,"SYSTEM","SYSTEM")</v>
      </c>
    </row>
    <row r="36" spans="2:27" x14ac:dyDescent="0.4">
      <c r="B36" s="1">
        <v>10</v>
      </c>
      <c r="C36" s="1" t="s">
        <v>267</v>
      </c>
      <c r="D36" s="8" t="s">
        <v>256</v>
      </c>
      <c r="E36" s="1" t="s">
        <v>271</v>
      </c>
      <c r="F36" s="1" t="s">
        <v>266</v>
      </c>
      <c r="G36" s="1">
        <v>4</v>
      </c>
      <c r="H36" s="1" t="s">
        <v>239</v>
      </c>
      <c r="I36" s="1" t="s">
        <v>239</v>
      </c>
      <c r="K36" s="18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17" t="str">
        <f t="shared" si="2"/>
        <v>,("BOARD_CODE","04","지역게시판","N",4,"SYSTEM","SYSTEM")</v>
      </c>
    </row>
    <row r="37" spans="2:27" x14ac:dyDescent="0.4">
      <c r="AA37" s="17" t="s">
        <v>244</v>
      </c>
    </row>
    <row r="38" spans="2:27" x14ac:dyDescent="0.4">
      <c r="B38" s="10" t="s">
        <v>234</v>
      </c>
      <c r="C38" s="27" t="s">
        <v>37</v>
      </c>
      <c r="D38" s="28"/>
      <c r="E38" s="28"/>
      <c r="F38" s="29"/>
      <c r="G38" s="21"/>
      <c r="H38" s="21"/>
      <c r="I38" s="21"/>
      <c r="J38" s="20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17"/>
    </row>
    <row r="39" spans="2:27" x14ac:dyDescent="0.4">
      <c r="B39" s="10" t="s">
        <v>3</v>
      </c>
      <c r="C39" s="5" t="s">
        <v>141</v>
      </c>
      <c r="D39" s="5" t="s">
        <v>142</v>
      </c>
      <c r="E39" s="5" t="s">
        <v>229</v>
      </c>
      <c r="F39" s="5" t="s">
        <v>230</v>
      </c>
      <c r="G39" s="22"/>
      <c r="H39" s="23"/>
      <c r="I39" s="23"/>
      <c r="K39" s="19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5" t="str">
        <f>_xlfn.CONCAT("DELETE FROM ",C38,";")</f>
        <v>DELETE FROM TB_USER;</v>
      </c>
    </row>
    <row r="40" spans="2:27" x14ac:dyDescent="0.4">
      <c r="B40" s="10" t="s">
        <v>1</v>
      </c>
      <c r="C40" s="5" t="s">
        <v>42</v>
      </c>
      <c r="D40" s="5" t="s">
        <v>46</v>
      </c>
      <c r="E40" s="5" t="s">
        <v>70</v>
      </c>
      <c r="F40" s="5" t="s">
        <v>72</v>
      </c>
      <c r="G40" s="22"/>
      <c r="H40" s="23"/>
      <c r="I40" s="23"/>
      <c r="K40" s="19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17" t="str">
        <f>_xlfn.CONCAT("INSERT INTO ",C38, "(", _xlfn.TEXTJOIN(",",TRUE,C40:Z40),") VALUES")</f>
        <v>INSERT INTO TB_USER(USER_ID,USER_PW,FST_REG_ID,LT_UPD_ID) VALUES</v>
      </c>
    </row>
    <row r="41" spans="2:27" x14ac:dyDescent="0.4">
      <c r="B41" s="1">
        <v>1</v>
      </c>
      <c r="C41" s="1" t="s">
        <v>273</v>
      </c>
      <c r="D41" s="8" t="s">
        <v>274</v>
      </c>
      <c r="E41" s="1" t="s">
        <v>239</v>
      </c>
      <c r="F41" s="1" t="s">
        <v>239</v>
      </c>
      <c r="G41" s="23"/>
      <c r="H41" s="23"/>
      <c r="I41" s="23"/>
      <c r="K41" s="18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17" t="str">
        <f>_xlfn.CONCAT(IF(B41=1,"",","),"(",_xlfn.TEXTJOIN(",",TRUE,C41:Z41),")")</f>
        <v>("admin","SXRLcrGA1f5nK8A5cvZICY86tW2d/Rekkm3lrWEgqJU=","SYSTEM","SYSTEM")</v>
      </c>
    </row>
    <row r="42" spans="2:27" x14ac:dyDescent="0.4">
      <c r="AA42" s="17" t="s">
        <v>244</v>
      </c>
    </row>
  </sheetData>
  <mergeCells count="5">
    <mergeCell ref="C2:D2"/>
    <mergeCell ref="C38:F38"/>
    <mergeCell ref="C10:I10"/>
    <mergeCell ref="C17:G17"/>
    <mergeCell ref="C24:I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9"/>
  <sheetViews>
    <sheetView workbookViewId="0">
      <selection activeCell="G17" sqref="G17"/>
    </sheetView>
  </sheetViews>
  <sheetFormatPr defaultRowHeight="17.399999999999999" x14ac:dyDescent="0.4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3.69921875" bestFit="1" customWidth="1"/>
    <col min="7" max="7" width="7.3984375" bestFit="1" customWidth="1"/>
  </cols>
  <sheetData>
    <row r="2" spans="2:7" x14ac:dyDescent="0.4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 x14ac:dyDescent="0.4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 x14ac:dyDescent="0.4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 x14ac:dyDescent="0.4">
      <c r="B5" s="1" t="s">
        <v>18</v>
      </c>
      <c r="C5" s="1" t="s">
        <v>15</v>
      </c>
      <c r="D5" s="1" t="s">
        <v>164</v>
      </c>
      <c r="E5" s="1" t="s">
        <v>16</v>
      </c>
      <c r="F5" s="4" t="s">
        <v>23</v>
      </c>
      <c r="G5" s="1"/>
    </row>
    <row r="6" spans="2:7" x14ac:dyDescent="0.4">
      <c r="B6" s="1" t="s">
        <v>26</v>
      </c>
      <c r="C6" s="1" t="s">
        <v>10</v>
      </c>
      <c r="D6" s="1" t="s">
        <v>165</v>
      </c>
      <c r="E6" s="1" t="s">
        <v>12</v>
      </c>
      <c r="F6" s="4" t="s">
        <v>296</v>
      </c>
      <c r="G6" s="1"/>
    </row>
    <row r="7" spans="2:7" x14ac:dyDescent="0.4">
      <c r="B7" s="1" t="s">
        <v>26</v>
      </c>
      <c r="C7" s="1" t="s">
        <v>9</v>
      </c>
      <c r="D7" s="1" t="s">
        <v>166</v>
      </c>
      <c r="E7" s="1" t="s">
        <v>11</v>
      </c>
      <c r="F7" s="4" t="s">
        <v>24</v>
      </c>
      <c r="G7" s="1"/>
    </row>
    <row r="8" spans="2:7" x14ac:dyDescent="0.4">
      <c r="B8" s="1" t="s">
        <v>26</v>
      </c>
      <c r="C8" s="1" t="s">
        <v>13</v>
      </c>
      <c r="D8" s="1" t="s">
        <v>167</v>
      </c>
      <c r="E8" s="1" t="s">
        <v>14</v>
      </c>
      <c r="F8" s="4" t="s">
        <v>24</v>
      </c>
      <c r="G8" s="1"/>
    </row>
    <row r="9" spans="2:7" x14ac:dyDescent="0.4">
      <c r="B9" s="1" t="s">
        <v>26</v>
      </c>
      <c r="C9" s="1" t="s">
        <v>129</v>
      </c>
      <c r="D9" s="1" t="s">
        <v>168</v>
      </c>
      <c r="E9" s="1" t="s">
        <v>130</v>
      </c>
      <c r="F9" s="4" t="s">
        <v>196</v>
      </c>
      <c r="G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이행 데이터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2023-01-12T01:27:32Z</dcterms:created>
  <dcterms:modified xsi:type="dcterms:W3CDTF">2023-01-18T07:30:42Z</dcterms:modified>
</cp:coreProperties>
</file>