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F36F5D4F-D08A-4C26-9290-025A47A84238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8" i="4" l="1"/>
  <c r="J238" i="4"/>
  <c r="AA45" i="2"/>
  <c r="AA43" i="2"/>
  <c r="AA44" i="2"/>
  <c r="AA39" i="2"/>
  <c r="AA40" i="2"/>
  <c r="AA41" i="2"/>
  <c r="AA42" i="2"/>
  <c r="AA89" i="2"/>
  <c r="AA88" i="2"/>
  <c r="AA90" i="2"/>
  <c r="AA82" i="2"/>
  <c r="AA86" i="2"/>
  <c r="AA80" i="2"/>
  <c r="AA71" i="2"/>
  <c r="AA49" i="2"/>
  <c r="AA27" i="2"/>
  <c r="AA20" i="2"/>
  <c r="AA13" i="2"/>
  <c r="AA3" i="2"/>
  <c r="AA55" i="2"/>
  <c r="AA68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7" i="2"/>
  <c r="AA74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1" i="2"/>
  <c r="AA72" i="2"/>
  <c r="AA56" i="2"/>
  <c r="AA50" i="2"/>
  <c r="AA28" i="2"/>
  <c r="AA21" i="2"/>
  <c r="AA14" i="2"/>
  <c r="AA4" i="2"/>
  <c r="AA9" i="2"/>
  <c r="AA83" i="2"/>
  <c r="AA77" i="2"/>
  <c r="AA76" i="2"/>
  <c r="AA75" i="2"/>
  <c r="AA73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5" i="2"/>
  <c r="AA67" i="2"/>
  <c r="AA66" i="2"/>
  <c r="AA58" i="2"/>
  <c r="AA59" i="2"/>
  <c r="AA64" i="2"/>
  <c r="AA57" i="2"/>
  <c r="AA61" i="2"/>
  <c r="AA62" i="2"/>
  <c r="AA63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<sst xmlns="http://schemas.openxmlformats.org/spreadsheetml/2006/main" count="1541" uniqueCount="418">
  <si>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</si>
  <si>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</si>
  <si>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</si>
  <si>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</si>
  <si>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</si>
  <si>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</si>
  <si>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</si>
  <si>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</si>
  <si>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</si>
  <si>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</si>
  <si>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</si>
  <si>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</si>
  <si>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</si>
  <si>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</si>
  <si>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</si>
  <si>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</si>
  <si>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</si>
  <si>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</si>
  <si>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</si>
  <si>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</si>
  <si>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</si>
  <si>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</si>
  <si>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</si>
  <si>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</si>
  <si>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</si>
  <si>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</si>
  <si>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</si>
  <si>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</si>
  <si>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</si>
  <si>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</si>
  <si>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</si>
  <si>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</si>
  <si>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</si>
  <si>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</si>
  <si>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</si>
  <si>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</si>
  <si>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</si>
  <si>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</si>
  <si>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</si>
  <si>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</si>
  <si>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</si>
  <si>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USER_ID</t>
  </si>
  <si>
    <t>USER_ID</t>
    <phoneticPr fontId="1" type="noConversion"/>
  </si>
  <si>
    <t>NOT NULL</t>
  </si>
  <si>
    <t>NOT NULL</t>
    <phoneticPr fontId="1" type="noConversion"/>
  </si>
  <si>
    <t>USER_PW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</si>
  <si>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</si>
  <si>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</si>
  <si>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</si>
  <si>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</si>
  <si>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</si>
  <si>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</si>
  <si>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</si>
  <si>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</si>
  <si>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</si>
  <si>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</si>
  <si>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</si>
  <si>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</si>
  <si>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</si>
  <si>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</si>
  <si>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</si>
  <si>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</si>
  <si>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</si>
  <si>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</si>
  <si>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</si>
  <si>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</si>
  <si>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</si>
  <si>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</si>
  <si>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</si>
  <si>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</si>
  <si>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</si>
  <si>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</si>
  <si>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</si>
  <si>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</si>
  <si>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</si>
  <si>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</si>
  <si>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</si>
  <si>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</si>
  <si>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</si>
  <si>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</si>
  <si>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</si>
  <si>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</si>
  <si>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</si>
  <si>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</si>
  <si>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</si>
  <si>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</si>
  <si>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</si>
  <si>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</si>
  <si>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</si>
  <si>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</si>
  <si>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</si>
  <si>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</si>
  <si>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</si>
  <si>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USER_NAME</t>
    <phoneticPr fontId="1" type="noConversion"/>
  </si>
  <si>
    <t>USER_BIRTH_DT</t>
    <phoneticPr fontId="1" type="noConversion"/>
  </si>
  <si>
    <t>USER_PHONE</t>
    <phoneticPr fontId="1" type="noConversion"/>
  </si>
  <si>
    <t>USER_POST</t>
    <phoneticPr fontId="1" type="noConversion"/>
  </si>
  <si>
    <t>USER_ADDR_1</t>
    <phoneticPr fontId="1" type="noConversion"/>
  </si>
  <si>
    <t>USER_ADDR_2</t>
    <phoneticPr fontId="1" type="noConversion"/>
  </si>
  <si>
    <t>USER_BANK</t>
    <phoneticPr fontId="1" type="noConversion"/>
  </si>
  <si>
    <t>USER_ACCOUNT</t>
    <phoneticPr fontId="1" type="noConversion"/>
  </si>
  <si>
    <t>USER_SIGNUP_DT</t>
    <phoneticPr fontId="1" type="noConversion"/>
  </si>
  <si>
    <t>USER_STATUS</t>
    <phoneticPr fontId="1" type="noConversion"/>
  </si>
  <si>
    <t>USER_GENDER</t>
    <phoneticPr fontId="1" type="noConversion"/>
  </si>
  <si>
    <t>USER_MAIL</t>
    <phoneticPr fontId="1" type="noConversion"/>
  </si>
  <si>
    <t>USER_PIC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</si>
  <si>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</si>
  <si>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</si>
  <si>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</si>
  <si>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</si>
  <si>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</si>
  <si>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</si>
  <si>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</si>
  <si>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</si>
  <si>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</si>
  <si>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</si>
  <si>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</si>
  <si>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</si>
  <si>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</si>
  <si>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</si>
  <si>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</si>
  <si>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</si>
  <si>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CODE_DETAIL_ORDER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</si>
  <si>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</si>
  <si>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</si>
  <si>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</si>
  <si>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</si>
  <si>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</si>
  <si>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</si>
  <si>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USER_IP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</si>
  <si>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</si>
  <si>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</si>
  <si>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</si>
  <si>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</si>
  <si>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</si>
  <si>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</si>
  <si>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</si>
  <si>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</si>
  <si>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</si>
  <si>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</si>
  <si>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</si>
  <si>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</si>
  <si>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</si>
  <si>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</si>
  <si>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</si>
  <si>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</si>
  <si>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</si>
  <si>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</si>
  <si>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</si>
  <si>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</si>
  <si>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</si>
  <si>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</si>
  <si>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</si>
  <si>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</si>
  <si>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NOTICE_TITLE</t>
    <phoneticPr fontId="1" type="noConversion"/>
  </si>
  <si>
    <t>NOTICE_CN</t>
    <phoneticPr fontId="1" type="noConversion"/>
  </si>
  <si>
    <t>NOTICE_HIT</t>
    <phoneticPr fontId="1" type="noConversion"/>
  </si>
  <si>
    <t>NOTICE_POP_YN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</si>
  <si>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</si>
  <si>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</si>
  <si>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</si>
  <si>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</si>
  <si>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</si>
  <si>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</si>
  <si>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</si>
  <si>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</si>
  <si>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</si>
  <si>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NOTICE_STR_DT</t>
    <phoneticPr fontId="1" type="noConversion"/>
  </si>
  <si>
    <t>NOTICE_END_DT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</si>
  <si>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</si>
  <si>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</si>
  <si>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</si>
  <si>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</si>
  <si>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</si>
  <si>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</si>
  <si>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</si>
  <si>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</si>
  <si>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</si>
  <si>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</si>
  <si>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</si>
  <si>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</si>
  <si>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</si>
  <si>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</si>
  <si>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FREE_TITLE</t>
    <phoneticPr fontId="1" type="noConversion"/>
  </si>
  <si>
    <t>FREE_CN</t>
    <phoneticPr fontId="1" type="noConversion"/>
  </si>
  <si>
    <t>FREE_CODE</t>
    <phoneticPr fontId="1" type="noConversion"/>
  </si>
  <si>
    <t>FREE_HIT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</si>
  <si>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</si>
  <si>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</si>
  <si>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</si>
  <si>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</si>
  <si>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</si>
  <si>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</si>
  <si>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</si>
  <si>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</si>
  <si>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</si>
  <si>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</si>
  <si>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</si>
  <si>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</si>
  <si>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</si>
  <si>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</si>
  <si>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</si>
  <si>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</si>
  <si>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</si>
  <si>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</si>
  <si>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</si>
  <si>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</si>
  <si>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</si>
  <si>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</si>
  <si>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</si>
  <si>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</si>
  <si>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</si>
  <si>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</si>
  <si>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</si>
  <si>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</si>
  <si>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</si>
  <si>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</si>
  <si>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</si>
  <si>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</si>
  <si>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</si>
  <si>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</si>
  <si>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</si>
  <si>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</si>
  <si>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</si>
  <si>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</si>
  <si>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</si>
  <si>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</si>
  <si>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</si>
  <si>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</si>
  <si>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</si>
  <si>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</si>
  <si>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</si>
  <si>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</si>
  <si>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</si>
  <si>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</si>
  <si>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</si>
  <si>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</si>
  <si>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</si>
  <si>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</si>
  <si>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</si>
  <si>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</si>
  <si>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</si>
  <si>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</si>
  <si>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</si>
  <si>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</si>
  <si>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</si>
  <si>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</si>
  <si>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</si>
  <si>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</si>
  <si>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</si>
  <si>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</si>
  <si>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</si>
  <si>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</si>
  <si>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CODE_MODIFY_YN</t>
  </si>
  <si>
    <t>CODE_MODIFY_YN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</si>
  <si>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</si>
  <si>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</si>
  <si>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</si>
  <si>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</si>
  <si>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</si>
  <si>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</si>
  <si>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</si>
  <si>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</si>
  <si>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</si>
  <si>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</si>
  <si>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</si>
  <si>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</si>
  <si>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</si>
  <si>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</si>
  <si>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</si>
  <si>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</si>
  <si>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</si>
  <si>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</si>
  <si>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</si>
  <si>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</si>
  <si>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</si>
  <si>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REQ_URI</t>
    <phoneticPr fontId="1" type="noConversion"/>
  </si>
  <si>
    <t>요청경로</t>
    <phoneticPr fontId="1" type="noConversion"/>
  </si>
  <si>
    <t>REQ_PARAM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</si>
  <si>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</si>
  <si>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</si>
  <si>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</si>
  <si>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</si>
  <si>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</si>
  <si>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</si>
  <si>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</si>
  <si>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</si>
  <si>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</si>
  <si>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</si>
  <si>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</si>
  <si>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MNU_URL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</si>
  <si>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</si>
  <si>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</si>
  <si>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</si>
  <si>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</si>
  <si>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</si>
  <si>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</si>
  <si>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MNU_OPEN_YN</t>
    <phoneticPr fontId="1" type="noConversion"/>
  </si>
  <si>
    <t>메뉴노출여부</t>
    <phoneticPr fontId="1" type="noConversion"/>
  </si>
  <si>
    <t>"Y"</t>
    <phoneticPr fontId="1" type="noConversion"/>
  </si>
  <si>
    <t>MNU_AUTH_YN</t>
    <phoneticPr fontId="1" type="noConversion"/>
  </si>
  <si>
    <t>MNU_TOP_URL</t>
    <phoneticPr fontId="1" type="noConversion"/>
  </si>
  <si>
    <t>MNU_UPPER_URL</t>
    <phoneticPr fontId="1" type="noConversion"/>
  </si>
  <si>
    <t>권한체크여부</t>
    <phoneticPr fontId="1" type="noConversion"/>
  </si>
  <si>
    <t>MNU_LEVEL</t>
    <phoneticPr fontId="1" type="noConversion"/>
  </si>
  <si>
    <t>메뉴레벨</t>
    <phoneticPr fontId="1" type="noConversion"/>
  </si>
  <si>
    <t>MNU_INFO</t>
    <phoneticPr fontId="1" type="noConversion"/>
  </si>
  <si>
    <t>메뉴정보</t>
    <phoneticPr fontId="1" type="noConversion"/>
  </si>
  <si>
    <t>MNU_ORDER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</si>
  <si>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</si>
  <si>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</si>
  <si>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</si>
  <si>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</si>
  <si>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</si>
  <si>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MNU_RMRK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</si>
  <si>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</si>
  <si>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</si>
  <si>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</si>
  <si>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POLI_RMRK</t>
    <phoneticPr fontId="1" type="noConversion"/>
  </si>
  <si>
    <t>정책비고</t>
    <phoneticPr fontId="1" type="noConversion"/>
  </si>
  <si>
    <t>USER_RMRK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</si>
  <si>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</si>
  <si>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</si>
  <si>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</si>
  <si>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</si>
  <si>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</si>
  <si>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</si>
  <si>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</si>
  <si>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</si>
  <si>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</si>
  <si>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</si>
  <si>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</si>
  <si>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</si>
  <si>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</si>
  <si>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</si>
  <si>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</si>
  <si>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CODE_RMRK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</si>
  <si>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</si>
  <si>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</si>
  <si>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</si>
  <si>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</si>
  <si>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</si>
  <si>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</si>
  <si>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</si>
  <si>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</si>
  <si>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</si>
  <si>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</si>
  <si>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</si>
  <si>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</si>
  <si>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</si>
  <si>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</si>
  <si>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</si>
  <si>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</si>
  <si>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</si>
  <si>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</si>
  <si>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</si>
  <si>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</si>
  <si>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</si>
  <si>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</si>
  <si>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</si>
  <si>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</si>
  <si>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</si>
  <si>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</si>
  <si>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</si>
  <si>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</si>
  <si>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</si>
  <si>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</si>
  <si>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</si>
  <si>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</si>
  <si>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</si>
  <si>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</si>
  <si>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</si>
  <si>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</si>
  <si>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</si>
  <si>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</si>
  <si>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</si>
  <si>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</si>
  <si>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</si>
  <si>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ROLE_ORDER</t>
    <phoneticPr fontId="1" type="noConversion"/>
  </si>
  <si>
    <t>권한그룹</t>
    <phoneticPr fontId="1" type="noConversion"/>
  </si>
  <si>
    <t>권한그룹표시순서</t>
    <phoneticPr fontId="1" type="noConversion"/>
  </si>
  <si>
    <t>ROLE_RMRK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</si>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</sst>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224" zoomScale="85" zoomScaleNormal="85" workbookViewId="0">
      <selection activeCell="C238" sqref="C238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9" t="s">
        <v>28</v>
      </c>
      <c r="C2" s="20"/>
      <c r="D2" s="20"/>
      <c r="E2" s="20"/>
      <c r="F2" s="20"/>
      <c r="G2" s="20"/>
      <c r="H2" s="20"/>
      <c r="I2" s="21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2" t="s">
        <v>40</v>
      </c>
      <c r="D4" s="22"/>
      <c r="E4" s="22"/>
      <c r="F4" s="22"/>
      <c r="G4" s="22"/>
      <c r="H4" s="22"/>
      <c r="I4" s="22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42</v>
      </c>
      <c r="D6" s="1" t="s">
        <v>135</v>
      </c>
      <c r="E6" s="4" t="s">
        <v>51</v>
      </c>
      <c r="F6" s="4">
        <v>1</v>
      </c>
      <c r="G6" s="1" t="s">
        <v>44</v>
      </c>
      <c r="H6" s="1"/>
      <c r="I6" s="1" t="s">
        <v>135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45</v>
      </c>
      <c r="D7" s="1" t="s">
        <v>136</v>
      </c>
      <c r="E7" s="4" t="s">
        <v>61</v>
      </c>
      <c r="F7" s="4"/>
      <c r="G7" s="1" t="s">
        <v>47</v>
      </c>
      <c r="H7" s="1"/>
      <c r="I7" s="1" t="s">
        <v>136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93</v>
      </c>
      <c r="D8" s="1" t="s">
        <v>322</v>
      </c>
      <c r="E8" s="4" t="s">
        <v>52</v>
      </c>
      <c r="F8" s="4"/>
      <c r="G8" s="1" t="s">
        <v>47</v>
      </c>
      <c r="H8" s="1"/>
      <c r="I8" s="1" t="s">
        <v>71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94</v>
      </c>
      <c r="D9" s="1" t="s">
        <v>323</v>
      </c>
      <c r="E9" s="4" t="s">
        <v>53</v>
      </c>
      <c r="F9" s="4"/>
      <c r="G9" s="1" t="s">
        <v>47</v>
      </c>
      <c r="H9" s="1"/>
      <c r="I9" s="1" t="s">
        <v>72</v>
      </c>
      <c r="J9" t="str">
        <f t="shared" si="0"/>
        <v>, USER_BIRTH_DT VARCHAR(8) NULL COMMENT '생년월일'</v>
      </c>
      <c r="K9" t="str">
        <f t="shared" si="1"/>
        <v>, USER_BIRTH_DT VARCHAR(8) NULL COMMENT '생년월일'</v>
      </c>
    </row>
    <row r="10" spans="2:11" x14ac:dyDescent="0.4">
      <c r="B10" s="4">
        <v>5</v>
      </c>
      <c r="C10" s="1" t="s">
        <v>95</v>
      </c>
      <c r="D10" s="1" t="s">
        <v>324</v>
      </c>
      <c r="E10" s="4" t="s">
        <v>54</v>
      </c>
      <c r="F10" s="4"/>
      <c r="G10" s="1" t="s">
        <v>47</v>
      </c>
      <c r="H10" s="1"/>
      <c r="I10" s="1" t="s">
        <v>73</v>
      </c>
      <c r="J10" t="str">
        <f t="shared" si="0"/>
        <v>, USER_PHONE VARCHAR(11) NULL COMMENT '연락처_01000000000'</v>
      </c>
      <c r="K10" t="str">
        <f t="shared" si="1"/>
        <v>, USER_PHONE VARCHAR(11) NULL COMMENT '연락처_01000000000'</v>
      </c>
    </row>
    <row r="11" spans="2:11" x14ac:dyDescent="0.4">
      <c r="B11" s="4">
        <v>6</v>
      </c>
      <c r="C11" s="1" t="s">
        <v>96</v>
      </c>
      <c r="D11" s="1" t="s">
        <v>325</v>
      </c>
      <c r="E11" s="4" t="s">
        <v>50</v>
      </c>
      <c r="F11" s="4"/>
      <c r="G11" s="1" t="s">
        <v>47</v>
      </c>
      <c r="H11" s="1"/>
      <c r="I11" s="1" t="s">
        <v>74</v>
      </c>
      <c r="J11" t="str">
        <f t="shared" si="0"/>
        <v>, USER_POST VARCHAR(20) NULL COMMENT '우편번호'</v>
      </c>
      <c r="K11" t="str">
        <f t="shared" si="1"/>
        <v>, USER_POST VARCHAR(20) NULL COMMENT '우편번호'</v>
      </c>
    </row>
    <row r="12" spans="2:11" x14ac:dyDescent="0.4">
      <c r="B12" s="4">
        <v>7</v>
      </c>
      <c r="C12" s="1" t="s">
        <v>97</v>
      </c>
      <c r="D12" s="1" t="s">
        <v>326</v>
      </c>
      <c r="E12" s="4" t="s">
        <v>55</v>
      </c>
      <c r="F12" s="4"/>
      <c r="G12" s="1" t="s">
        <v>47</v>
      </c>
      <c r="H12" s="1"/>
      <c r="I12" s="1" t="s">
        <v>75</v>
      </c>
      <c r="J12" t="str">
        <f t="shared" si="0"/>
        <v>, USER_ADDR_1 VARCHAR(300) NULL COMMENT '상세주소1'</v>
      </c>
      <c r="K12" t="str">
        <f t="shared" si="1"/>
        <v>, USER_ADDR_1 VARCHAR(300) NULL COMMENT '상세주소1'</v>
      </c>
    </row>
    <row r="13" spans="2:11" x14ac:dyDescent="0.4">
      <c r="B13" s="4">
        <v>8</v>
      </c>
      <c r="C13" s="1" t="s">
        <v>98</v>
      </c>
      <c r="D13" s="1" t="s">
        <v>327</v>
      </c>
      <c r="E13" s="4" t="s">
        <v>55</v>
      </c>
      <c r="F13" s="4"/>
      <c r="G13" s="1" t="s">
        <v>47</v>
      </c>
      <c r="H13" s="1"/>
      <c r="I13" s="1" t="s">
        <v>76</v>
      </c>
      <c r="J13" t="str">
        <f t="shared" si="0"/>
        <v>, USER_ADDR_2 VARCHAR(300) NULL COMMENT '상세주소2'</v>
      </c>
      <c r="K13" t="str">
        <f t="shared" si="1"/>
        <v>, USER_ADDR_2 VARCHAR(300) NULL COMMENT '상세주소2'</v>
      </c>
    </row>
    <row r="14" spans="2:11" x14ac:dyDescent="0.4">
      <c r="B14" s="4">
        <v>9</v>
      </c>
      <c r="C14" s="1" t="s">
        <v>99</v>
      </c>
      <c r="D14" s="1" t="s">
        <v>328</v>
      </c>
      <c r="E14" s="4" t="s">
        <v>56</v>
      </c>
      <c r="F14" s="4"/>
      <c r="G14" s="1" t="s">
        <v>47</v>
      </c>
      <c r="H14" s="1"/>
      <c r="I14" s="1" t="s">
        <v>77</v>
      </c>
      <c r="J14" t="str">
        <f t="shared" si="0"/>
        <v>, USER_BANK VARCHAR(50) NULL COMMENT '계좌은행'</v>
      </c>
      <c r="K14" t="str">
        <f t="shared" si="1"/>
        <v>, USER_BANK VARCHAR(50) NULL COMMENT '계좌은행'</v>
      </c>
    </row>
    <row r="15" spans="2:11" x14ac:dyDescent="0.4">
      <c r="B15" s="4">
        <v>10</v>
      </c>
      <c r="C15" s="1" t="s">
        <v>100</v>
      </c>
      <c r="D15" s="1" t="s">
        <v>329</v>
      </c>
      <c r="E15" s="4" t="s">
        <v>56</v>
      </c>
      <c r="F15" s="4"/>
      <c r="G15" s="1" t="s">
        <v>47</v>
      </c>
      <c r="H15" s="1"/>
      <c r="I15" s="1" t="s">
        <v>78</v>
      </c>
      <c r="J15" t="str">
        <f t="shared" si="0"/>
        <v>, USER_ACCOUNT VARCHAR(50) NULL COMMENT '계좌번호'</v>
      </c>
      <c r="K15" t="str">
        <f t="shared" si="1"/>
        <v>, USER_ACCOUNT VARCHAR(50) NULL COMMENT '계좌번호'</v>
      </c>
    </row>
    <row r="16" spans="2:11" x14ac:dyDescent="0.4">
      <c r="B16" s="4">
        <v>11</v>
      </c>
      <c r="C16" s="1" t="s">
        <v>101</v>
      </c>
      <c r="D16" s="1" t="s">
        <v>330</v>
      </c>
      <c r="E16" s="4" t="s">
        <v>53</v>
      </c>
      <c r="F16" s="4"/>
      <c r="G16" s="1" t="s">
        <v>47</v>
      </c>
      <c r="H16" s="1"/>
      <c r="I16" s="1" t="s">
        <v>79</v>
      </c>
      <c r="J16" t="str">
        <f t="shared" si="0"/>
        <v>, USER_SIGNUP_DT VARCHAR(8) NULL COMMENT '가입일'</v>
      </c>
      <c r="K16" t="str">
        <f t="shared" si="1"/>
        <v>, USER_SIGNUP_DT VARCHAR(8) NULL COMMENT '가입일'</v>
      </c>
    </row>
    <row r="17" spans="2:11" x14ac:dyDescent="0.4">
      <c r="B17" s="4">
        <v>12</v>
      </c>
      <c r="C17" s="1" t="s">
        <v>102</v>
      </c>
      <c r="D17" s="1" t="s">
        <v>331</v>
      </c>
      <c r="E17" s="4" t="s">
        <v>57</v>
      </c>
      <c r="F17" s="4"/>
      <c r="G17" s="1" t="s">
        <v>47</v>
      </c>
      <c r="H17" s="1" t="s">
        <v>106</v>
      </c>
      <c r="I17" s="1" t="s">
        <v>80</v>
      </c>
      <c r="J17" t="str">
        <f t="shared" si="0"/>
        <v>, USER_STATUS VARCHAR(2) NULL DEFAULT '1' COMMENT '상태(01:활동중,02:정지,03:탈퇴)'</v>
      </c>
      <c r="K17" t="str">
        <f t="shared" si="1"/>
        <v>, USER_STATUS VARCHAR(2) NULL DEFAULT '1' COMMENT '상태(01:활동중,02:정지,03:탈퇴)'</v>
      </c>
    </row>
    <row r="18" spans="2:11" x14ac:dyDescent="0.4">
      <c r="B18" s="4">
        <v>13</v>
      </c>
      <c r="C18" s="1" t="s">
        <v>103</v>
      </c>
      <c r="D18" s="1" t="s">
        <v>332</v>
      </c>
      <c r="E18" s="4" t="s">
        <v>58</v>
      </c>
      <c r="F18" s="4"/>
      <c r="G18" s="1" t="s">
        <v>47</v>
      </c>
      <c r="H18" s="1" t="s">
        <v>107</v>
      </c>
      <c r="I18" s="1" t="s">
        <v>81</v>
      </c>
      <c r="J18" t="str">
        <f t="shared" si="0"/>
        <v>, USER_GENDER VARCHAR(1) NULL COMMENT '성별(1:남,2:여)'</v>
      </c>
      <c r="K18" t="str">
        <f t="shared" si="1"/>
        <v>, USER_GENDER VARCHAR(1) NULL COMMENT '성별(1:남,2:여)'</v>
      </c>
    </row>
    <row r="19" spans="2:11" x14ac:dyDescent="0.4">
      <c r="B19" s="4">
        <v>14</v>
      </c>
      <c r="C19" s="1" t="s">
        <v>104</v>
      </c>
      <c r="D19" s="1" t="s">
        <v>333</v>
      </c>
      <c r="E19" s="4" t="s">
        <v>56</v>
      </c>
      <c r="F19" s="4"/>
      <c r="G19" s="1" t="s">
        <v>47</v>
      </c>
      <c r="H19" s="1" t="s">
        <v>107</v>
      </c>
      <c r="I19" s="1" t="s">
        <v>82</v>
      </c>
      <c r="J19" t="str">
        <f t="shared" si="0"/>
        <v>, USER_MAIL VARCHAR(50) NULL COMMENT '이메일'</v>
      </c>
      <c r="K19" t="str">
        <f t="shared" si="1"/>
        <v>, USER_MAIL VARCHAR(50) NULL COMMENT '이메일'</v>
      </c>
    </row>
    <row r="20" spans="2:11" x14ac:dyDescent="0.4">
      <c r="B20" s="4">
        <v>15</v>
      </c>
      <c r="C20" s="1" t="s">
        <v>105</v>
      </c>
      <c r="D20" s="1" t="s">
        <v>334</v>
      </c>
      <c r="E20" s="4" t="s">
        <v>59</v>
      </c>
      <c r="F20" s="4"/>
      <c r="G20" s="1" t="s">
        <v>47</v>
      </c>
      <c r="H20" s="1" t="s">
        <v>107</v>
      </c>
      <c r="I20" s="1" t="s">
        <v>83</v>
      </c>
      <c r="J20" t="str">
        <f t="shared" si="0"/>
        <v>, USER_PIC VARCHAR(200) NULL COMMENT '사진'</v>
      </c>
      <c r="K20" t="str">
        <f t="shared" si="1"/>
        <v>, USER_PIC VARCHAR(200) NULL COMMENT '사진'</v>
      </c>
    </row>
    <row r="21" spans="2:11" x14ac:dyDescent="0.4">
      <c r="B21" s="4">
        <v>16</v>
      </c>
      <c r="C21" s="1" t="s">
        <v>62</v>
      </c>
      <c r="D21" s="1" t="s">
        <v>335</v>
      </c>
      <c r="E21" s="4" t="s">
        <v>58</v>
      </c>
      <c r="F21" s="4"/>
      <c r="G21" s="1" t="s">
        <v>47</v>
      </c>
      <c r="H21" s="1" t="s">
        <v>108</v>
      </c>
      <c r="I21" s="1" t="s">
        <v>84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320</v>
      </c>
      <c r="D22" s="1" t="s">
        <v>321</v>
      </c>
      <c r="E22" s="4" t="s">
        <v>313</v>
      </c>
      <c r="F22" s="4"/>
      <c r="G22" s="1" t="s">
        <v>47</v>
      </c>
      <c r="H22" s="1" t="s">
        <v>107</v>
      </c>
      <c r="I22" s="1" t="s">
        <v>321</v>
      </c>
      <c r="J22" t="str">
        <f t="shared" si="0"/>
        <v>, USER_RMRK VARCHAR(3000) NULL COMMENT '사용자비고'</v>
      </c>
      <c r="K22" t="str">
        <f t="shared" si="1"/>
        <v>, USER_RMRK VARCHAR(3000) NULL COMMENT '사용자비고'</v>
      </c>
    </row>
    <row r="23" spans="2:11" x14ac:dyDescent="0.4">
      <c r="B23" s="4">
        <v>18</v>
      </c>
      <c r="C23" s="1" t="s">
        <v>63</v>
      </c>
      <c r="D23" s="1" t="s">
        <v>137</v>
      </c>
      <c r="E23" s="4" t="s">
        <v>60</v>
      </c>
      <c r="F23" s="4"/>
      <c r="G23" s="1" t="s">
        <v>47</v>
      </c>
      <c r="H23" s="1" t="s">
        <v>109</v>
      </c>
      <c r="I23" s="1" t="s">
        <v>86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64</v>
      </c>
      <c r="D24" s="1" t="s">
        <v>87</v>
      </c>
      <c r="E24" s="4" t="s">
        <v>56</v>
      </c>
      <c r="F24" s="4"/>
      <c r="G24" s="1" t="s">
        <v>47</v>
      </c>
      <c r="H24" s="1" t="s">
        <v>107</v>
      </c>
      <c r="I24" s="1" t="s">
        <v>87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65</v>
      </c>
      <c r="D25" s="1" t="s">
        <v>140</v>
      </c>
      <c r="E25" s="4" t="s">
        <v>58</v>
      </c>
      <c r="F25" s="4"/>
      <c r="G25" s="1" t="s">
        <v>47</v>
      </c>
      <c r="H25" s="1" t="s">
        <v>110</v>
      </c>
      <c r="I25" s="1" t="s">
        <v>88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66</v>
      </c>
      <c r="D26" s="1" t="s">
        <v>141</v>
      </c>
      <c r="E26" s="4" t="s">
        <v>23</v>
      </c>
      <c r="F26" s="4"/>
      <c r="G26" s="1" t="s">
        <v>47</v>
      </c>
      <c r="H26" s="1" t="s">
        <v>111</v>
      </c>
      <c r="I26" s="1" t="s">
        <v>89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67</v>
      </c>
      <c r="D27" s="1" t="s">
        <v>221</v>
      </c>
      <c r="E27" s="4" t="s">
        <v>50</v>
      </c>
      <c r="F27" s="4"/>
      <c r="G27" s="1" t="s">
        <v>44</v>
      </c>
      <c r="H27" s="1" t="s">
        <v>107</v>
      </c>
      <c r="I27" s="1" t="s">
        <v>221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68</v>
      </c>
      <c r="D28" s="1" t="s">
        <v>90</v>
      </c>
      <c r="E28" s="4" t="s">
        <v>60</v>
      </c>
      <c r="F28" s="4"/>
      <c r="G28" s="1" t="s">
        <v>44</v>
      </c>
      <c r="H28" s="1" t="s">
        <v>109</v>
      </c>
      <c r="I28" s="1" t="s">
        <v>90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69</v>
      </c>
      <c r="D29" s="1" t="s">
        <v>222</v>
      </c>
      <c r="E29" s="4" t="s">
        <v>50</v>
      </c>
      <c r="F29" s="4"/>
      <c r="G29" s="1" t="s">
        <v>44</v>
      </c>
      <c r="H29" s="1" t="s">
        <v>107</v>
      </c>
      <c r="I29" s="1" t="s">
        <v>222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70</v>
      </c>
      <c r="D30" s="1" t="s">
        <v>92</v>
      </c>
      <c r="E30" s="4" t="s">
        <v>60</v>
      </c>
      <c r="F30" s="4"/>
      <c r="G30" s="1" t="s">
        <v>44</v>
      </c>
      <c r="H30" s="1" t="s">
        <v>109</v>
      </c>
      <c r="I30" s="1" t="s">
        <v>92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3" t="s">
        <v>48</v>
      </c>
      <c r="D32" s="23"/>
      <c r="E32" s="23"/>
      <c r="F32" s="23" t="s">
        <v>49</v>
      </c>
      <c r="G32" s="23"/>
      <c r="H32" s="23"/>
      <c r="I32" s="23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18" t="str">
        <f>_xlfn.CONCAT("PK_",C3)</f>
        <v>PK_TB_USER</v>
      </c>
      <c r="D33" s="18"/>
      <c r="E33" s="18"/>
      <c r="F33" s="18" t="str">
        <f>C6</f>
        <v>USER_ID</v>
      </c>
      <c r="G33" s="18"/>
      <c r="H33" s="18"/>
      <c r="I33" s="18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9" t="s">
        <v>28</v>
      </c>
      <c r="C35" s="20"/>
      <c r="D35" s="20"/>
      <c r="E35" s="20"/>
      <c r="F35" s="20"/>
      <c r="G35" s="20"/>
      <c r="H35" s="20"/>
      <c r="I35" s="21"/>
    </row>
    <row r="36" spans="2:11" x14ac:dyDescent="0.4">
      <c r="B36" s="6" t="s">
        <v>3</v>
      </c>
      <c r="C36" s="4" t="s">
        <v>112</v>
      </c>
      <c r="D36" s="6" t="s">
        <v>1</v>
      </c>
      <c r="E36" s="4" t="s">
        <v>138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2" t="s">
        <v>113</v>
      </c>
      <c r="D37" s="22"/>
      <c r="E37" s="22"/>
      <c r="F37" s="22"/>
      <c r="G37" s="22"/>
      <c r="H37" s="22"/>
      <c r="I37" s="22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119</v>
      </c>
      <c r="D39" s="1" t="s">
        <v>138</v>
      </c>
      <c r="E39" s="4" t="s">
        <v>25</v>
      </c>
      <c r="F39" s="4">
        <v>1</v>
      </c>
      <c r="G39" s="1" t="s">
        <v>44</v>
      </c>
      <c r="H39" s="1"/>
      <c r="I39" s="1" t="s">
        <v>138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114</v>
      </c>
      <c r="D40" s="1" t="s">
        <v>139</v>
      </c>
      <c r="E40" s="4" t="s">
        <v>116</v>
      </c>
      <c r="F40" s="4"/>
      <c r="G40" s="1" t="s">
        <v>47</v>
      </c>
      <c r="H40" s="1"/>
      <c r="I40" s="1" t="s">
        <v>139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336</v>
      </c>
      <c r="D41" s="1" t="s">
        <v>337</v>
      </c>
      <c r="E41" s="4" t="s">
        <v>313</v>
      </c>
      <c r="F41" s="4"/>
      <c r="G41" s="1" t="s">
        <v>47</v>
      </c>
      <c r="H41" s="1" t="s">
        <v>107</v>
      </c>
      <c r="I41" s="1" t="s">
        <v>337</v>
      </c>
      <c r="J41" t="str">
        <f t="shared" si="2"/>
        <v>, CODE_RMRK VARCHAR(3000) NULL COMMENT '코드비고'</v>
      </c>
      <c r="K41" t="str">
        <f t="shared" si="3"/>
        <v>, CODE_RMRK VARCHAR(3000) NULL COMMENT '코드비고'</v>
      </c>
    </row>
    <row r="42" spans="2:11" x14ac:dyDescent="0.4">
      <c r="B42" s="4">
        <v>4</v>
      </c>
      <c r="C42" s="1" t="s">
        <v>67</v>
      </c>
      <c r="D42" s="1" t="s">
        <v>221</v>
      </c>
      <c r="E42" s="4" t="s">
        <v>50</v>
      </c>
      <c r="F42" s="4"/>
      <c r="G42" s="1" t="s">
        <v>44</v>
      </c>
      <c r="H42" s="1" t="s">
        <v>107</v>
      </c>
      <c r="I42" s="1" t="s">
        <v>221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68</v>
      </c>
      <c r="D43" s="1" t="s">
        <v>90</v>
      </c>
      <c r="E43" s="4" t="s">
        <v>60</v>
      </c>
      <c r="F43" s="4"/>
      <c r="G43" s="1" t="s">
        <v>44</v>
      </c>
      <c r="H43" s="1" t="s">
        <v>109</v>
      </c>
      <c r="I43" s="1" t="s">
        <v>90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69</v>
      </c>
      <c r="D44" s="1" t="s">
        <v>222</v>
      </c>
      <c r="E44" s="4" t="s">
        <v>50</v>
      </c>
      <c r="F44" s="4"/>
      <c r="G44" s="1" t="s">
        <v>44</v>
      </c>
      <c r="H44" s="1" t="s">
        <v>107</v>
      </c>
      <c r="I44" s="1" t="s">
        <v>222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70</v>
      </c>
      <c r="D45" s="1" t="s">
        <v>92</v>
      </c>
      <c r="E45" s="4" t="s">
        <v>60</v>
      </c>
      <c r="F45" s="4"/>
      <c r="G45" s="1" t="s">
        <v>44</v>
      </c>
      <c r="H45" s="1" t="s">
        <v>109</v>
      </c>
      <c r="I45" s="1" t="s">
        <v>92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3" t="s">
        <v>48</v>
      </c>
      <c r="D47" s="23"/>
      <c r="E47" s="23"/>
      <c r="F47" s="23" t="s">
        <v>49</v>
      </c>
      <c r="G47" s="23"/>
      <c r="H47" s="23"/>
      <c r="I47" s="23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18" t="str">
        <f>_xlfn.CONCAT("PK_",C36)</f>
        <v>PK_TB_CODE_GROUP</v>
      </c>
      <c r="D48" s="18"/>
      <c r="E48" s="18"/>
      <c r="F48" s="18" t="str">
        <f>C39</f>
        <v>CODE_GROUP</v>
      </c>
      <c r="G48" s="18"/>
      <c r="H48" s="18"/>
      <c r="I48" s="18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9" t="s">
        <v>28</v>
      </c>
      <c r="C50" s="20"/>
      <c r="D50" s="20"/>
      <c r="E50" s="20"/>
      <c r="F50" s="20"/>
      <c r="G50" s="20"/>
      <c r="H50" s="20"/>
      <c r="I50" s="21"/>
    </row>
    <row r="51" spans="2:11" x14ac:dyDescent="0.4">
      <c r="B51" s="6" t="s">
        <v>3</v>
      </c>
      <c r="C51" s="4" t="s">
        <v>117</v>
      </c>
      <c r="D51" s="6" t="s">
        <v>1</v>
      </c>
      <c r="E51" s="4" t="s">
        <v>225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2" t="s">
        <v>118</v>
      </c>
      <c r="D52" s="22"/>
      <c r="E52" s="22"/>
      <c r="F52" s="22"/>
      <c r="G52" s="22"/>
      <c r="H52" s="22"/>
      <c r="I52" s="22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119</v>
      </c>
      <c r="D54" s="1" t="s">
        <v>138</v>
      </c>
      <c r="E54" s="4" t="s">
        <v>25</v>
      </c>
      <c r="F54" s="4">
        <v>1</v>
      </c>
      <c r="G54" s="1" t="s">
        <v>44</v>
      </c>
      <c r="H54" s="1"/>
      <c r="I54" s="1" t="s">
        <v>138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121</v>
      </c>
      <c r="D55" s="1" t="s">
        <v>225</v>
      </c>
      <c r="E55" s="4" t="s">
        <v>24</v>
      </c>
      <c r="F55" s="4">
        <v>2</v>
      </c>
      <c r="G55" s="1" t="s">
        <v>44</v>
      </c>
      <c r="H55" s="1"/>
      <c r="I55" s="1" t="s">
        <v>225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223</v>
      </c>
      <c r="D56" s="1" t="s">
        <v>224</v>
      </c>
      <c r="E56" s="4" t="s">
        <v>116</v>
      </c>
      <c r="F56" s="4"/>
      <c r="G56" s="1" t="s">
        <v>47</v>
      </c>
      <c r="H56" s="1" t="s">
        <v>107</v>
      </c>
      <c r="I56" s="1" t="s">
        <v>224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254</v>
      </c>
      <c r="D57" s="1" t="s">
        <v>256</v>
      </c>
      <c r="E57" s="4" t="s">
        <v>23</v>
      </c>
      <c r="F57" s="4"/>
      <c r="G57" s="1" t="s">
        <v>47</v>
      </c>
      <c r="H57" s="1"/>
      <c r="I57" s="1" t="s">
        <v>256</v>
      </c>
      <c r="J57" t="str">
        <f t="shared" si="4"/>
        <v>, CODE_MODIFY_YN CHAR(1) NULL COMMENT '코드수정가능여부'</v>
      </c>
      <c r="K57" t="str">
        <f t="shared" si="5"/>
        <v>, CODE_MODIFY_YN CHAR(1) NULL COMMENT '코드수정가능여부'</v>
      </c>
    </row>
    <row r="58" spans="2:11" x14ac:dyDescent="0.4">
      <c r="B58" s="4">
        <v>5</v>
      </c>
      <c r="C58" s="1" t="s">
        <v>122</v>
      </c>
      <c r="D58" s="1" t="s">
        <v>142</v>
      </c>
      <c r="E58" s="4" t="s">
        <v>190</v>
      </c>
      <c r="F58" s="4"/>
      <c r="G58" s="1" t="s">
        <v>47</v>
      </c>
      <c r="H58" s="1" t="s">
        <v>107</v>
      </c>
      <c r="I58" s="1" t="s">
        <v>142</v>
      </c>
      <c r="J58" t="str">
        <f>_xlfn.CONCAT(IF(B58=1,"",", "),C58," ",E58," ",G58,IF(H58="",""," DEFAULT "),H58, " COMMENT '",I58,"'")</f>
        <v>, CODE_DETAIL_ORDER INT(2) NULL COMMENT '코드상세정렬순서'</v>
      </c>
      <c r="K58" t="str">
        <f t="shared" si="5"/>
        <v>, CODE_DETAIL_ORDER INT(2) NULL COMMENT '코드상세정렬순서'</v>
      </c>
    </row>
    <row r="59" spans="2:11" x14ac:dyDescent="0.4">
      <c r="B59" s="4">
        <v>6</v>
      </c>
      <c r="C59" s="1" t="s">
        <v>67</v>
      </c>
      <c r="D59" s="1" t="s">
        <v>221</v>
      </c>
      <c r="E59" s="4" t="s">
        <v>50</v>
      </c>
      <c r="F59" s="4"/>
      <c r="G59" s="1" t="s">
        <v>44</v>
      </c>
      <c r="H59" s="1" t="s">
        <v>107</v>
      </c>
      <c r="I59" s="1" t="s">
        <v>221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68</v>
      </c>
      <c r="D60" s="1" t="s">
        <v>90</v>
      </c>
      <c r="E60" s="4" t="s">
        <v>60</v>
      </c>
      <c r="F60" s="4"/>
      <c r="G60" s="1" t="s">
        <v>44</v>
      </c>
      <c r="H60" s="1" t="s">
        <v>109</v>
      </c>
      <c r="I60" s="1" t="s">
        <v>90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69</v>
      </c>
      <c r="D61" s="1" t="s">
        <v>222</v>
      </c>
      <c r="E61" s="4" t="s">
        <v>50</v>
      </c>
      <c r="F61" s="4"/>
      <c r="G61" s="1" t="s">
        <v>44</v>
      </c>
      <c r="H61" s="1" t="s">
        <v>107</v>
      </c>
      <c r="I61" s="1" t="s">
        <v>222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70</v>
      </c>
      <c r="D62" s="1" t="s">
        <v>92</v>
      </c>
      <c r="E62" s="4" t="s">
        <v>60</v>
      </c>
      <c r="F62" s="4"/>
      <c r="G62" s="1" t="s">
        <v>44</v>
      </c>
      <c r="H62" s="1" t="s">
        <v>109</v>
      </c>
      <c r="I62" s="1" t="s">
        <v>92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3" t="s">
        <v>48</v>
      </c>
      <c r="D64" s="23"/>
      <c r="E64" s="23"/>
      <c r="F64" s="23" t="s">
        <v>49</v>
      </c>
      <c r="G64" s="23"/>
      <c r="H64" s="23"/>
      <c r="I64" s="23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18" t="str">
        <f>_xlfn.CONCAT("PK_",C51)</f>
        <v>PK_TB_CODE_DETAIL</v>
      </c>
      <c r="D65" s="18"/>
      <c r="E65" s="18"/>
      <c r="F65" s="18" t="str">
        <f>C54</f>
        <v>CODE_GROUP</v>
      </c>
      <c r="G65" s="18"/>
      <c r="H65" s="18"/>
      <c r="I65" s="18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18" t="str">
        <f>_xlfn.CONCAT("PK_",C51)</f>
        <v>PK_TB_CODE_DETAIL</v>
      </c>
      <c r="D66" s="18"/>
      <c r="E66" s="18"/>
      <c r="F66" s="18" t="str">
        <f>C55</f>
        <v>CODE_DETAIL</v>
      </c>
      <c r="G66" s="18"/>
      <c r="H66" s="18"/>
      <c r="I66" s="18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9" t="s">
        <v>28</v>
      </c>
      <c r="C68" s="20"/>
      <c r="D68" s="20"/>
      <c r="E68" s="20"/>
      <c r="F68" s="20"/>
      <c r="G68" s="20"/>
      <c r="H68" s="20"/>
      <c r="I68" s="21"/>
    </row>
    <row r="69" spans="2:11" x14ac:dyDescent="0.4">
      <c r="B69" s="6" t="s">
        <v>3</v>
      </c>
      <c r="C69" s="4" t="s">
        <v>125</v>
      </c>
      <c r="D69" s="6" t="s">
        <v>1</v>
      </c>
      <c r="E69" s="4" t="s">
        <v>286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2" t="s">
        <v>126</v>
      </c>
      <c r="D70" s="22"/>
      <c r="E70" s="22"/>
      <c r="F70" s="22"/>
      <c r="G70" s="22"/>
      <c r="H70" s="22"/>
      <c r="I70" s="22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215</v>
      </c>
      <c r="D72" s="1" t="s">
        <v>143</v>
      </c>
      <c r="E72" s="4" t="s">
        <v>120</v>
      </c>
      <c r="F72" s="4">
        <v>1</v>
      </c>
      <c r="G72" s="1" t="s">
        <v>44</v>
      </c>
      <c r="H72" s="1"/>
      <c r="I72" s="1" t="s">
        <v>143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128</v>
      </c>
      <c r="D73" s="1" t="s">
        <v>131</v>
      </c>
      <c r="E73" s="4" t="s">
        <v>60</v>
      </c>
      <c r="F73" s="4"/>
      <c r="G73" s="1" t="s">
        <v>47</v>
      </c>
      <c r="H73" s="1" t="s">
        <v>109</v>
      </c>
      <c r="I73" s="1" t="s">
        <v>131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41</v>
      </c>
      <c r="D74" s="1" t="s">
        <v>132</v>
      </c>
      <c r="E74" s="4" t="s">
        <v>50</v>
      </c>
      <c r="F74" s="4"/>
      <c r="G74" s="1" t="s">
        <v>47</v>
      </c>
      <c r="H74" s="1" t="s">
        <v>107</v>
      </c>
      <c r="I74" s="1" t="s">
        <v>132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129</v>
      </c>
      <c r="D75" s="1" t="s">
        <v>133</v>
      </c>
      <c r="E75" s="4" t="s">
        <v>127</v>
      </c>
      <c r="F75" s="4"/>
      <c r="G75" s="1" t="s">
        <v>47</v>
      </c>
      <c r="H75" s="1" t="s">
        <v>107</v>
      </c>
      <c r="I75" s="1" t="s">
        <v>133</v>
      </c>
      <c r="J75" t="str">
        <f t="shared" si="6"/>
        <v>, USER_IP VARCHAR(39) NULL COMMENT '사용자아이피'</v>
      </c>
      <c r="K75" t="str">
        <f t="shared" si="7"/>
        <v>, USER_IP VARCHAR(39) NULL COMMENT '사용자아이피'</v>
      </c>
    </row>
    <row r="76" spans="2:11" x14ac:dyDescent="0.4">
      <c r="B76" s="4">
        <v>5</v>
      </c>
      <c r="C76" s="1" t="s">
        <v>130</v>
      </c>
      <c r="D76" s="1" t="s">
        <v>134</v>
      </c>
      <c r="E76" s="4" t="s">
        <v>24</v>
      </c>
      <c r="F76" s="4"/>
      <c r="G76" s="1" t="s">
        <v>47</v>
      </c>
      <c r="H76" s="1" t="s">
        <v>107</v>
      </c>
      <c r="I76" s="1" t="s">
        <v>134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3" t="s">
        <v>48</v>
      </c>
      <c r="D78" s="23"/>
      <c r="E78" s="23"/>
      <c r="F78" s="23" t="s">
        <v>49</v>
      </c>
      <c r="G78" s="23"/>
      <c r="H78" s="23"/>
      <c r="I78" s="23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18" t="str">
        <f>_xlfn.CONCAT("PK_",C69)</f>
        <v>PK_TB_LOG_LOGIN</v>
      </c>
      <c r="D79" s="18"/>
      <c r="E79" s="18"/>
      <c r="F79" s="18" t="str">
        <f>C72</f>
        <v>LOGIN_SEQ</v>
      </c>
      <c r="G79" s="18"/>
      <c r="H79" s="18"/>
      <c r="I79" s="18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9" t="s">
        <v>28</v>
      </c>
      <c r="C81" s="20"/>
      <c r="D81" s="20"/>
      <c r="E81" s="20"/>
      <c r="F81" s="20"/>
      <c r="G81" s="20"/>
      <c r="H81" s="20"/>
      <c r="I81" s="21"/>
    </row>
    <row r="82" spans="2:11" x14ac:dyDescent="0.4">
      <c r="B82" s="6" t="s">
        <v>3</v>
      </c>
      <c r="C82" s="4" t="s">
        <v>270</v>
      </c>
      <c r="D82" s="6" t="s">
        <v>1</v>
      </c>
      <c r="E82" s="4" t="s">
        <v>285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2" t="s">
        <v>271</v>
      </c>
      <c r="D83" s="22"/>
      <c r="E83" s="22"/>
      <c r="F83" s="22"/>
      <c r="G83" s="22"/>
      <c r="H83" s="22"/>
      <c r="I83" s="22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272</v>
      </c>
      <c r="D85" s="1" t="s">
        <v>273</v>
      </c>
      <c r="E85" s="4" t="s">
        <v>120</v>
      </c>
      <c r="F85" s="4">
        <v>1</v>
      </c>
      <c r="G85" s="1" t="s">
        <v>44</v>
      </c>
      <c r="H85" s="1"/>
      <c r="I85" s="1" t="s">
        <v>273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274</v>
      </c>
      <c r="D86" s="1" t="s">
        <v>275</v>
      </c>
      <c r="E86" s="4" t="s">
        <v>60</v>
      </c>
      <c r="F86" s="4"/>
      <c r="G86" s="1" t="s">
        <v>47</v>
      </c>
      <c r="H86" s="1" t="s">
        <v>109</v>
      </c>
      <c r="I86" s="1" t="s">
        <v>275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41</v>
      </c>
      <c r="D87" s="1" t="s">
        <v>132</v>
      </c>
      <c r="E87" s="4" t="s">
        <v>50</v>
      </c>
      <c r="F87" s="4"/>
      <c r="G87" s="1" t="s">
        <v>47</v>
      </c>
      <c r="H87" s="1" t="s">
        <v>107</v>
      </c>
      <c r="I87" s="1" t="s">
        <v>132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129</v>
      </c>
      <c r="D88" s="1" t="s">
        <v>133</v>
      </c>
      <c r="E88" s="4" t="s">
        <v>127</v>
      </c>
      <c r="F88" s="4"/>
      <c r="G88" s="1" t="s">
        <v>47</v>
      </c>
      <c r="H88" s="1" t="s">
        <v>107</v>
      </c>
      <c r="I88" s="1" t="s">
        <v>133</v>
      </c>
      <c r="J88" t="str">
        <f t="shared" si="8"/>
        <v>, USER_IP VARCHAR(39) NULL COMMENT '사용자아이피'</v>
      </c>
      <c r="K88" t="str">
        <f t="shared" si="9"/>
        <v>, USER_IP VARCHAR(39) NULL COMMENT '사용자아이피'</v>
      </c>
    </row>
    <row r="89" spans="2:11" x14ac:dyDescent="0.4">
      <c r="B89" s="4">
        <v>5</v>
      </c>
      <c r="C89" s="1" t="s">
        <v>276</v>
      </c>
      <c r="D89" s="1" t="s">
        <v>277</v>
      </c>
      <c r="E89" s="4" t="s">
        <v>280</v>
      </c>
      <c r="F89" s="4"/>
      <c r="G89" s="1" t="s">
        <v>47</v>
      </c>
      <c r="H89" s="1" t="s">
        <v>107</v>
      </c>
      <c r="I89" s="1" t="s">
        <v>277</v>
      </c>
      <c r="J89" t="str">
        <f t="shared" ref="J89:J90" si="10">_xlfn.CONCAT(IF(B89=1,"",", "),C89," ",E89," ",G89,IF(H89="",""," DEFAULT "),H89, " COMMENT '",I89,"'")</f>
        <v>, REQ_URI VARCHAR(100) NULL COMMENT '요청경로'</v>
      </c>
      <c r="K89" t="str">
        <f t="shared" ref="K89:K90" si="11">_xlfn.CONCAT(IF(B89=1,"",", "),C89," ",E89," ",G89,IF(H89="",""," DEFAULT "),H89, " COMMENT '",I89,"'")</f>
        <v>, REQ_URI VARCHAR(100) NULL COMMENT '요청경로'</v>
      </c>
    </row>
    <row r="90" spans="2:11" x14ac:dyDescent="0.4">
      <c r="B90" s="4">
        <v>6</v>
      </c>
      <c r="C90" s="1" t="s">
        <v>278</v>
      </c>
      <c r="D90" s="1" t="s">
        <v>279</v>
      </c>
      <c r="E90" s="4" t="s">
        <v>281</v>
      </c>
      <c r="F90" s="4"/>
      <c r="G90" s="1" t="s">
        <v>47</v>
      </c>
      <c r="H90" s="1" t="s">
        <v>107</v>
      </c>
      <c r="I90" s="1" t="s">
        <v>279</v>
      </c>
      <c r="J90" t="str">
        <f t="shared" si="10"/>
        <v>, REQ_PARAM LONGTEXT NULL COMMENT '요청파라미터'</v>
      </c>
      <c r="K90" t="str">
        <f t="shared" si="11"/>
        <v>, REQ_PARAM LONGTEXT NULL COMMENT '요청파라미터'</v>
      </c>
    </row>
    <row r="91" spans="2:11" x14ac:dyDescent="0.4">
      <c r="B91" s="4">
        <v>7</v>
      </c>
      <c r="C91" s="1" t="s">
        <v>282</v>
      </c>
      <c r="D91" s="1" t="s">
        <v>283</v>
      </c>
      <c r="E91" s="4" t="s">
        <v>24</v>
      </c>
      <c r="F91" s="4"/>
      <c r="G91" s="1" t="s">
        <v>47</v>
      </c>
      <c r="H91" s="1" t="s">
        <v>107</v>
      </c>
      <c r="I91" s="1" t="s">
        <v>283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3" t="s">
        <v>48</v>
      </c>
      <c r="D93" s="23"/>
      <c r="E93" s="23"/>
      <c r="F93" s="23" t="s">
        <v>49</v>
      </c>
      <c r="G93" s="23"/>
      <c r="H93" s="23"/>
      <c r="I93" s="23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18" t="str">
        <f>_xlfn.CONCAT("PK_",C82)</f>
        <v>PK_TB_LOG_REQ</v>
      </c>
      <c r="D94" s="18"/>
      <c r="E94" s="18"/>
      <c r="F94" s="18" t="str">
        <f>C85</f>
        <v>REQ_SEQ</v>
      </c>
      <c r="G94" s="18"/>
      <c r="H94" s="18"/>
      <c r="I94" s="18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9" t="s">
        <v>28</v>
      </c>
      <c r="C96" s="20"/>
      <c r="D96" s="20"/>
      <c r="E96" s="20"/>
      <c r="F96" s="20"/>
      <c r="G96" s="20"/>
      <c r="H96" s="20"/>
      <c r="I96" s="21"/>
    </row>
    <row r="97" spans="2:11" x14ac:dyDescent="0.4">
      <c r="B97" s="6" t="s">
        <v>3</v>
      </c>
      <c r="C97" s="4" t="s">
        <v>148</v>
      </c>
      <c r="D97" s="6" t="s">
        <v>1</v>
      </c>
      <c r="E97" s="4" t="s">
        <v>146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2" t="s">
        <v>147</v>
      </c>
      <c r="D98" s="22"/>
      <c r="E98" s="22"/>
      <c r="F98" s="22"/>
      <c r="G98" s="22"/>
      <c r="H98" s="22"/>
      <c r="I98" s="22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153</v>
      </c>
      <c r="D100" s="1" t="s">
        <v>149</v>
      </c>
      <c r="E100" s="4" t="s">
        <v>120</v>
      </c>
      <c r="F100" s="4">
        <v>1</v>
      </c>
      <c r="G100" s="1" t="s">
        <v>43</v>
      </c>
      <c r="H100" s="1" t="s">
        <v>107</v>
      </c>
      <c r="I100" s="1" t="s">
        <v>149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183</v>
      </c>
      <c r="D101" s="1" t="s">
        <v>216</v>
      </c>
      <c r="E101" s="4" t="s">
        <v>55</v>
      </c>
      <c r="F101" s="4"/>
      <c r="G101" s="1" t="s">
        <v>47</v>
      </c>
      <c r="H101" s="1"/>
      <c r="I101" s="1" t="s">
        <v>216</v>
      </c>
      <c r="J101" t="str">
        <f t="shared" ref="J101:J108" si="12">_xlfn.CONCAT(IF(B101=1,"",", "),C101," ",E101," ",G101,IF(H101="",""," DEFAULT "),H101, " COMMENT '",I101,"'")</f>
        <v>, FREE_TITLE VARCHAR(300) NULL COMMENT '자유게시판제목'</v>
      </c>
      <c r="K101" t="str">
        <f t="shared" ref="K101:K108" si="13">_xlfn.CONCAT(IF(B101=1,"",", "),C101," ",E101," ",G101,IF(H101="",""," DEFAULT "),H101, " COMMENT '",I101,"'")</f>
        <v>, FREE_TITLE VARCHAR(300) NULL COMMENT '자유게시판제목'</v>
      </c>
    </row>
    <row r="102" spans="2:11" x14ac:dyDescent="0.4">
      <c r="B102" s="4">
        <v>3</v>
      </c>
      <c r="C102" s="1" t="s">
        <v>184</v>
      </c>
      <c r="D102" s="1" t="s">
        <v>217</v>
      </c>
      <c r="E102" s="4" t="s">
        <v>144</v>
      </c>
      <c r="F102" s="4"/>
      <c r="G102" s="1" t="s">
        <v>47</v>
      </c>
      <c r="H102" s="1"/>
      <c r="I102" s="1" t="s">
        <v>217</v>
      </c>
      <c r="J102" t="str">
        <f t="shared" si="12"/>
        <v>, FREE_CN LONGTEXT NULL COMMENT '자유게시판내용'</v>
      </c>
      <c r="K102" t="str">
        <f t="shared" si="13"/>
        <v>, FREE_CN LONGTEXT NULL COMMENT '자유게시판내용'</v>
      </c>
    </row>
    <row r="103" spans="2:11" x14ac:dyDescent="0.4">
      <c r="B103" s="4">
        <v>4</v>
      </c>
      <c r="C103" s="1" t="s">
        <v>185</v>
      </c>
      <c r="D103" s="1" t="s">
        <v>218</v>
      </c>
      <c r="E103" s="4" t="s">
        <v>120</v>
      </c>
      <c r="F103" s="4"/>
      <c r="G103" s="1" t="s">
        <v>47</v>
      </c>
      <c r="H103" s="1"/>
      <c r="I103" s="1" t="s">
        <v>220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186</v>
      </c>
      <c r="D104" s="1" t="s">
        <v>219</v>
      </c>
      <c r="E104" s="4" t="s">
        <v>145</v>
      </c>
      <c r="F104" s="4"/>
      <c r="G104" s="1" t="s">
        <v>47</v>
      </c>
      <c r="H104" s="1">
        <v>0</v>
      </c>
      <c r="I104" s="1" t="s">
        <v>219</v>
      </c>
      <c r="J104" t="str">
        <f t="shared" si="12"/>
        <v>, FREE_HIT INT NULL DEFAULT 0 COMMENT '자유게시판조회수'</v>
      </c>
      <c r="K104" t="str">
        <f t="shared" si="13"/>
        <v>, FREE_HIT INT NULL DEFAULT 0 COMMENT '자유게시판조회수'</v>
      </c>
    </row>
    <row r="105" spans="2:11" x14ac:dyDescent="0.4">
      <c r="B105" s="4">
        <v>6</v>
      </c>
      <c r="C105" s="1" t="s">
        <v>67</v>
      </c>
      <c r="D105" s="1" t="s">
        <v>221</v>
      </c>
      <c r="E105" s="4" t="s">
        <v>50</v>
      </c>
      <c r="F105" s="4"/>
      <c r="G105" s="1" t="s">
        <v>44</v>
      </c>
      <c r="H105" s="1" t="s">
        <v>107</v>
      </c>
      <c r="I105" s="1" t="s">
        <v>221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68</v>
      </c>
      <c r="D106" s="1" t="s">
        <v>90</v>
      </c>
      <c r="E106" s="4" t="s">
        <v>60</v>
      </c>
      <c r="F106" s="4"/>
      <c r="G106" s="1" t="s">
        <v>44</v>
      </c>
      <c r="H106" s="1" t="s">
        <v>109</v>
      </c>
      <c r="I106" s="1" t="s">
        <v>90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69</v>
      </c>
      <c r="D107" s="1" t="s">
        <v>222</v>
      </c>
      <c r="E107" s="4" t="s">
        <v>50</v>
      </c>
      <c r="F107" s="4"/>
      <c r="G107" s="1" t="s">
        <v>44</v>
      </c>
      <c r="H107" s="1" t="s">
        <v>107</v>
      </c>
      <c r="I107" s="1" t="s">
        <v>222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70</v>
      </c>
      <c r="D108" s="1" t="s">
        <v>92</v>
      </c>
      <c r="E108" s="4" t="s">
        <v>60</v>
      </c>
      <c r="F108" s="4"/>
      <c r="G108" s="1" t="s">
        <v>44</v>
      </c>
      <c r="H108" s="1" t="s">
        <v>109</v>
      </c>
      <c r="I108" s="1" t="s">
        <v>92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3" t="s">
        <v>48</v>
      </c>
      <c r="D110" s="23"/>
      <c r="E110" s="23"/>
      <c r="F110" s="23" t="s">
        <v>49</v>
      </c>
      <c r="G110" s="23"/>
      <c r="H110" s="23"/>
      <c r="I110" s="23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18" t="str">
        <f>_xlfn.CONCAT("PK_",C97)</f>
        <v>PK_TB_BOARD_FREE</v>
      </c>
      <c r="D111" s="18"/>
      <c r="E111" s="18"/>
      <c r="F111" s="18" t="str">
        <f>C100</f>
        <v>BOARD_SEQ</v>
      </c>
      <c r="G111" s="18"/>
      <c r="H111" s="18"/>
      <c r="I111" s="18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9" t="s">
        <v>28</v>
      </c>
      <c r="C113" s="20"/>
      <c r="D113" s="20"/>
      <c r="E113" s="20"/>
      <c r="F113" s="20"/>
      <c r="G113" s="20"/>
      <c r="H113" s="20"/>
      <c r="I113" s="21"/>
    </row>
    <row r="114" spans="2:11" x14ac:dyDescent="0.4">
      <c r="B114" s="6" t="s">
        <v>3</v>
      </c>
      <c r="C114" s="4" t="s">
        <v>150</v>
      </c>
      <c r="D114" s="6" t="s">
        <v>1</v>
      </c>
      <c r="E114" s="4" t="s">
        <v>151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2" t="s">
        <v>152</v>
      </c>
      <c r="D115" s="22"/>
      <c r="E115" s="22"/>
      <c r="F115" s="22"/>
      <c r="G115" s="22"/>
      <c r="H115" s="22"/>
      <c r="I115" s="22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153</v>
      </c>
      <c r="D117" s="1" t="s">
        <v>149</v>
      </c>
      <c r="E117" s="4" t="s">
        <v>120</v>
      </c>
      <c r="F117" s="4">
        <v>1</v>
      </c>
      <c r="G117" s="1" t="s">
        <v>43</v>
      </c>
      <c r="H117" s="1" t="s">
        <v>107</v>
      </c>
      <c r="I117" s="1" t="s">
        <v>149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154</v>
      </c>
      <c r="D118" s="1" t="s">
        <v>163</v>
      </c>
      <c r="E118" s="4" t="s">
        <v>55</v>
      </c>
      <c r="F118" s="4"/>
      <c r="G118" s="1" t="s">
        <v>47</v>
      </c>
      <c r="H118" s="1"/>
      <c r="I118" s="1" t="s">
        <v>163</v>
      </c>
      <c r="J118" t="str">
        <f t="shared" ref="J118:J127" si="14">_xlfn.CONCAT(IF(B118=1,"",", "),C118," ",E118," ",G118,IF(H118="",""," DEFAULT "),H118, " COMMENT '",I118,"'")</f>
        <v>, NOTICE_TITLE VARCHAR(300) NULL COMMENT '공지사항제목'</v>
      </c>
      <c r="K118" t="str">
        <f t="shared" ref="K118:K127" si="15">_xlfn.CONCAT(IF(B118=1,"",", "),C118," ",E118," ",G118,IF(H118="",""," DEFAULT "),H118, " COMMENT '",I118,"'")</f>
        <v>, NOTICE_TITLE VARCHAR(300) NULL COMMENT '공지사항제목'</v>
      </c>
    </row>
    <row r="119" spans="2:11" x14ac:dyDescent="0.4">
      <c r="B119" s="4">
        <v>3</v>
      </c>
      <c r="C119" s="1" t="s">
        <v>155</v>
      </c>
      <c r="D119" s="1" t="s">
        <v>164</v>
      </c>
      <c r="E119" s="4" t="s">
        <v>144</v>
      </c>
      <c r="F119" s="4"/>
      <c r="G119" s="1" t="s">
        <v>47</v>
      </c>
      <c r="H119" s="1"/>
      <c r="I119" s="1" t="s">
        <v>164</v>
      </c>
      <c r="J119" t="str">
        <f t="shared" si="14"/>
        <v>, NOTICE_CN LONGTEXT NULL COMMENT '공지사항내용'</v>
      </c>
      <c r="K119" t="str">
        <f t="shared" si="15"/>
        <v>, NOTICE_CN LONGTEXT NULL COMMENT '공지사항내용'</v>
      </c>
    </row>
    <row r="120" spans="2:11" x14ac:dyDescent="0.4">
      <c r="B120" s="4">
        <v>4</v>
      </c>
      <c r="C120" s="1" t="s">
        <v>167</v>
      </c>
      <c r="D120" s="1" t="s">
        <v>169</v>
      </c>
      <c r="E120" s="4" t="s">
        <v>20</v>
      </c>
      <c r="F120" s="4"/>
      <c r="G120" s="1" t="s">
        <v>47</v>
      </c>
      <c r="H120" s="1"/>
      <c r="I120" s="1" t="s">
        <v>169</v>
      </c>
      <c r="J120" t="str">
        <f t="shared" si="14"/>
        <v>, NOTICE_STR_DT VARCHAR(8) NULL COMMENT '공지사항게시시작일'</v>
      </c>
      <c r="K120" t="str">
        <f t="shared" si="15"/>
        <v>, NOTICE_STR_DT VARCHAR(8) NULL COMMENT '공지사항게시시작일'</v>
      </c>
    </row>
    <row r="121" spans="2:11" x14ac:dyDescent="0.4">
      <c r="B121" s="4">
        <v>5</v>
      </c>
      <c r="C121" s="1" t="s">
        <v>168</v>
      </c>
      <c r="D121" s="1" t="s">
        <v>170</v>
      </c>
      <c r="E121" s="4" t="s">
        <v>20</v>
      </c>
      <c r="F121" s="4"/>
      <c r="G121" s="1" t="s">
        <v>47</v>
      </c>
      <c r="H121" s="1"/>
      <c r="I121" s="1" t="s">
        <v>170</v>
      </c>
      <c r="J121" t="str">
        <f t="shared" si="14"/>
        <v>, NOTICE_END_DT VARCHAR(8) NULL COMMENT '공지사항게시종료일'</v>
      </c>
      <c r="K121" t="str">
        <f t="shared" si="15"/>
        <v>, NOTICE_END_DT VARCHAR(8) NULL COMMENT '공지사항게시종료일'</v>
      </c>
    </row>
    <row r="122" spans="2:11" x14ac:dyDescent="0.4">
      <c r="B122" s="4">
        <v>6</v>
      </c>
      <c r="C122" s="1" t="s">
        <v>157</v>
      </c>
      <c r="D122" s="1" t="s">
        <v>166</v>
      </c>
      <c r="E122" s="4" t="s">
        <v>23</v>
      </c>
      <c r="F122" s="4"/>
      <c r="G122" s="1" t="s">
        <v>47</v>
      </c>
      <c r="H122" s="1"/>
      <c r="I122" s="1" t="s">
        <v>166</v>
      </c>
      <c r="J122" t="str">
        <f t="shared" si="14"/>
        <v>, NOTICE_POP_YN CHAR(1) NULL COMMENT '공지사항팝업여부'</v>
      </c>
      <c r="K122" t="str">
        <f t="shared" si="15"/>
        <v>, NOTICE_POP_YN CHAR(1) NULL COMMENT '공지사항팝업여부'</v>
      </c>
    </row>
    <row r="123" spans="2:11" x14ac:dyDescent="0.4">
      <c r="B123" s="4">
        <v>7</v>
      </c>
      <c r="C123" s="1" t="s">
        <v>156</v>
      </c>
      <c r="D123" s="1" t="s">
        <v>165</v>
      </c>
      <c r="E123" s="4" t="s">
        <v>145</v>
      </c>
      <c r="F123" s="4"/>
      <c r="G123" s="1" t="s">
        <v>47</v>
      </c>
      <c r="H123" s="1">
        <v>0</v>
      </c>
      <c r="I123" s="1" t="s">
        <v>165</v>
      </c>
      <c r="J123" t="str">
        <f t="shared" si="14"/>
        <v>, NOTICE_HIT INT NULL DEFAULT 0 COMMENT '공지사항조회수'</v>
      </c>
      <c r="K123" t="str">
        <f t="shared" si="15"/>
        <v>, NOTICE_HIT INT NULL DEFAULT 0 COMMENT '공지사항조회수'</v>
      </c>
    </row>
    <row r="124" spans="2:11" x14ac:dyDescent="0.4">
      <c r="B124" s="4">
        <v>8</v>
      </c>
      <c r="C124" s="1" t="s">
        <v>67</v>
      </c>
      <c r="D124" s="1" t="s">
        <v>221</v>
      </c>
      <c r="E124" s="4" t="s">
        <v>50</v>
      </c>
      <c r="F124" s="4"/>
      <c r="G124" s="1" t="s">
        <v>44</v>
      </c>
      <c r="H124" s="1" t="s">
        <v>107</v>
      </c>
      <c r="I124" s="1" t="s">
        <v>221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68</v>
      </c>
      <c r="D125" s="1" t="s">
        <v>90</v>
      </c>
      <c r="E125" s="4" t="s">
        <v>60</v>
      </c>
      <c r="F125" s="4"/>
      <c r="G125" s="1" t="s">
        <v>44</v>
      </c>
      <c r="H125" s="1" t="s">
        <v>109</v>
      </c>
      <c r="I125" s="1" t="s">
        <v>90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69</v>
      </c>
      <c r="D126" s="1" t="s">
        <v>222</v>
      </c>
      <c r="E126" s="4" t="s">
        <v>50</v>
      </c>
      <c r="F126" s="4"/>
      <c r="G126" s="1" t="s">
        <v>44</v>
      </c>
      <c r="H126" s="1" t="s">
        <v>107</v>
      </c>
      <c r="I126" s="1" t="s">
        <v>222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70</v>
      </c>
      <c r="D127" s="1" t="s">
        <v>92</v>
      </c>
      <c r="E127" s="4" t="s">
        <v>60</v>
      </c>
      <c r="F127" s="4"/>
      <c r="G127" s="1" t="s">
        <v>44</v>
      </c>
      <c r="H127" s="1" t="s">
        <v>109</v>
      </c>
      <c r="I127" s="1" t="s">
        <v>92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3" t="s">
        <v>48</v>
      </c>
      <c r="D129" s="23"/>
      <c r="E129" s="23"/>
      <c r="F129" s="23" t="s">
        <v>49</v>
      </c>
      <c r="G129" s="23"/>
      <c r="H129" s="23"/>
      <c r="I129" s="23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18" t="str">
        <f>_xlfn.CONCAT("PK_",C114)</f>
        <v>PK_TB_BOARD_NOTICE</v>
      </c>
      <c r="D130" s="18"/>
      <c r="E130" s="18"/>
      <c r="F130" s="18" t="str">
        <f>C117</f>
        <v>BOARD_SEQ</v>
      </c>
      <c r="G130" s="18"/>
      <c r="H130" s="18"/>
      <c r="I130" s="18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9" t="s">
        <v>28</v>
      </c>
      <c r="C132" s="20"/>
      <c r="D132" s="20"/>
      <c r="E132" s="20"/>
      <c r="F132" s="20"/>
      <c r="G132" s="20"/>
      <c r="H132" s="20"/>
      <c r="I132" s="21"/>
    </row>
    <row r="133" spans="2:11" x14ac:dyDescent="0.4">
      <c r="B133" s="6" t="s">
        <v>3</v>
      </c>
      <c r="C133" s="4" t="s">
        <v>171</v>
      </c>
      <c r="D133" s="6" t="s">
        <v>1</v>
      </c>
      <c r="E133" s="4" t="s">
        <v>172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2" t="s">
        <v>173</v>
      </c>
      <c r="D134" s="22"/>
      <c r="E134" s="22"/>
      <c r="F134" s="22"/>
      <c r="G134" s="22"/>
      <c r="H134" s="22"/>
      <c r="I134" s="22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153</v>
      </c>
      <c r="D136" s="1" t="s">
        <v>149</v>
      </c>
      <c r="E136" s="4" t="s">
        <v>120</v>
      </c>
      <c r="F136" s="4">
        <v>1</v>
      </c>
      <c r="G136" s="1" t="s">
        <v>43</v>
      </c>
      <c r="H136" s="1" t="s">
        <v>107</v>
      </c>
      <c r="I136" s="1" t="s">
        <v>149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189</v>
      </c>
      <c r="D137" s="1" t="s">
        <v>263</v>
      </c>
      <c r="E137" s="4" t="s">
        <v>120</v>
      </c>
      <c r="F137" s="3">
        <v>2</v>
      </c>
      <c r="G137" s="1" t="s">
        <v>43</v>
      </c>
      <c r="H137" s="1" t="s">
        <v>107</v>
      </c>
      <c r="I137" s="1" t="s">
        <v>263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187</v>
      </c>
      <c r="D138" s="1" t="s">
        <v>188</v>
      </c>
      <c r="E138" s="4" t="s">
        <v>120</v>
      </c>
      <c r="F138" s="4"/>
      <c r="G138" s="1" t="s">
        <v>43</v>
      </c>
      <c r="H138" s="1" t="s">
        <v>107</v>
      </c>
      <c r="I138" s="1" t="s">
        <v>191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177</v>
      </c>
      <c r="D139" s="1" t="s">
        <v>182</v>
      </c>
      <c r="E139" s="4" t="s">
        <v>55</v>
      </c>
      <c r="F139" s="4"/>
      <c r="G139" s="1" t="s">
        <v>46</v>
      </c>
      <c r="H139" s="1" t="s">
        <v>107</v>
      </c>
      <c r="I139" s="1" t="s">
        <v>182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178</v>
      </c>
      <c r="D140" s="1" t="s">
        <v>192</v>
      </c>
      <c r="E140" s="4" t="s">
        <v>174</v>
      </c>
      <c r="F140" s="4"/>
      <c r="G140" s="1" t="s">
        <v>46</v>
      </c>
      <c r="H140" s="1" t="s">
        <v>107</v>
      </c>
      <c r="I140" s="1" t="s">
        <v>192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179</v>
      </c>
      <c r="D141" s="1" t="s">
        <v>193</v>
      </c>
      <c r="E141" s="4" t="s">
        <v>175</v>
      </c>
      <c r="F141" s="4"/>
      <c r="G141" s="1" t="s">
        <v>46</v>
      </c>
      <c r="H141" s="1" t="s">
        <v>107</v>
      </c>
      <c r="I141" s="1" t="s">
        <v>193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180</v>
      </c>
      <c r="D142" s="1" t="s">
        <v>194</v>
      </c>
      <c r="E142" s="4" t="s">
        <v>176</v>
      </c>
      <c r="F142" s="4"/>
      <c r="G142" s="1" t="s">
        <v>46</v>
      </c>
      <c r="H142" s="1" t="s">
        <v>107</v>
      </c>
      <c r="I142" s="1" t="s">
        <v>194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181</v>
      </c>
      <c r="D143" s="1" t="s">
        <v>195</v>
      </c>
      <c r="E143" s="4" t="s">
        <v>24</v>
      </c>
      <c r="F143" s="4"/>
      <c r="G143" s="1" t="s">
        <v>46</v>
      </c>
      <c r="H143" s="1" t="s">
        <v>107</v>
      </c>
      <c r="I143" s="1" t="s">
        <v>195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67</v>
      </c>
      <c r="D144" s="1" t="s">
        <v>221</v>
      </c>
      <c r="E144" s="4" t="s">
        <v>51</v>
      </c>
      <c r="F144" s="4"/>
      <c r="G144" s="1" t="s">
        <v>43</v>
      </c>
      <c r="H144" s="1" t="s">
        <v>107</v>
      </c>
      <c r="I144" s="1" t="s">
        <v>221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68</v>
      </c>
      <c r="D145" s="1" t="s">
        <v>90</v>
      </c>
      <c r="E145" s="4" t="s">
        <v>60</v>
      </c>
      <c r="F145" s="4"/>
      <c r="G145" s="1" t="s">
        <v>43</v>
      </c>
      <c r="H145" s="1" t="s">
        <v>109</v>
      </c>
      <c r="I145" s="1" t="s">
        <v>90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69</v>
      </c>
      <c r="D146" s="1" t="s">
        <v>222</v>
      </c>
      <c r="E146" s="4" t="s">
        <v>51</v>
      </c>
      <c r="F146" s="4"/>
      <c r="G146" s="1" t="s">
        <v>43</v>
      </c>
      <c r="H146" s="1" t="s">
        <v>107</v>
      </c>
      <c r="I146" s="1" t="s">
        <v>222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70</v>
      </c>
      <c r="D147" s="1" t="s">
        <v>91</v>
      </c>
      <c r="E147" s="4" t="s">
        <v>60</v>
      </c>
      <c r="F147" s="4"/>
      <c r="G147" s="1" t="s">
        <v>43</v>
      </c>
      <c r="H147" s="1" t="s">
        <v>109</v>
      </c>
      <c r="I147" s="1" t="s">
        <v>91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3" t="s">
        <v>48</v>
      </c>
      <c r="D149" s="23"/>
      <c r="E149" s="23"/>
      <c r="F149" s="23" t="s">
        <v>49</v>
      </c>
      <c r="G149" s="23"/>
      <c r="H149" s="23"/>
      <c r="I149" s="23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18" t="str">
        <f>_xlfn.CONCAT("PK_",C133)</f>
        <v>PK_TB_ATCFILE</v>
      </c>
      <c r="D150" s="18"/>
      <c r="E150" s="18"/>
      <c r="F150" s="18" t="str">
        <f>C136</f>
        <v>BOARD_SEQ</v>
      </c>
      <c r="G150" s="18"/>
      <c r="H150" s="18"/>
      <c r="I150" s="18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18" t="str">
        <f>_xlfn.CONCAT("PK_",C133)</f>
        <v>PK_TB_ATCFILE</v>
      </c>
      <c r="D151" s="18"/>
      <c r="E151" s="18"/>
      <c r="F151" s="18" t="str">
        <f>C137</f>
        <v>ATCFILE_NUM</v>
      </c>
      <c r="G151" s="18"/>
      <c r="H151" s="18"/>
      <c r="I151" s="18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9" t="s">
        <v>28</v>
      </c>
      <c r="C153" s="20"/>
      <c r="D153" s="20"/>
      <c r="E153" s="20"/>
      <c r="F153" s="20"/>
      <c r="G153" s="20"/>
      <c r="H153" s="20"/>
      <c r="I153" s="21"/>
    </row>
    <row r="154" spans="2:11" x14ac:dyDescent="0.4">
      <c r="B154" s="6" t="s">
        <v>3</v>
      </c>
      <c r="C154" s="4" t="s">
        <v>196</v>
      </c>
      <c r="D154" s="6" t="s">
        <v>1</v>
      </c>
      <c r="E154" s="4" t="s">
        <v>197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2" t="s">
        <v>198</v>
      </c>
      <c r="D155" s="22"/>
      <c r="E155" s="22"/>
      <c r="F155" s="22"/>
      <c r="G155" s="22"/>
      <c r="H155" s="22"/>
      <c r="I155" s="22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199</v>
      </c>
      <c r="D157" s="1" t="s">
        <v>200</v>
      </c>
      <c r="E157" s="4" t="s">
        <v>25</v>
      </c>
      <c r="F157" s="4">
        <v>1</v>
      </c>
      <c r="G157" s="1" t="s">
        <v>43</v>
      </c>
      <c r="H157" s="1" t="s">
        <v>107</v>
      </c>
      <c r="I157" s="1" t="s">
        <v>200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201</v>
      </c>
      <c r="D158" s="1" t="s">
        <v>202</v>
      </c>
      <c r="E158" s="4" t="s">
        <v>176</v>
      </c>
      <c r="F158" s="4"/>
      <c r="G158" s="1" t="s">
        <v>46</v>
      </c>
      <c r="H158" s="1" t="s">
        <v>107</v>
      </c>
      <c r="I158" s="1" t="s">
        <v>202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3" t="s">
        <v>48</v>
      </c>
      <c r="D160" s="23"/>
      <c r="E160" s="23"/>
      <c r="F160" s="23" t="s">
        <v>49</v>
      </c>
      <c r="G160" s="23"/>
      <c r="H160" s="23"/>
      <c r="I160" s="23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18" t="str">
        <f>_xlfn.CONCAT("PK_",C154)</f>
        <v>PK_TB_SEQUENCE</v>
      </c>
      <c r="D161" s="18"/>
      <c r="E161" s="18"/>
      <c r="F161" s="18" t="str">
        <f>C157</f>
        <v>SEQ_NM</v>
      </c>
      <c r="G161" s="18"/>
      <c r="H161" s="18"/>
      <c r="I161" s="18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9" t="s">
        <v>28</v>
      </c>
      <c r="C163" s="20"/>
      <c r="D163" s="20"/>
      <c r="E163" s="20"/>
      <c r="F163" s="20"/>
      <c r="G163" s="20"/>
      <c r="H163" s="20"/>
      <c r="I163" s="21"/>
    </row>
    <row r="164" spans="2:11" x14ac:dyDescent="0.4">
      <c r="B164" s="6" t="s">
        <v>3</v>
      </c>
      <c r="C164" s="4" t="s">
        <v>203</v>
      </c>
      <c r="D164" s="6" t="s">
        <v>1</v>
      </c>
      <c r="E164" s="4" t="s">
        <v>204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2" t="s">
        <v>205</v>
      </c>
      <c r="D165" s="22"/>
      <c r="E165" s="22"/>
      <c r="F165" s="22"/>
      <c r="G165" s="22"/>
      <c r="H165" s="22"/>
      <c r="I165" s="22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210</v>
      </c>
      <c r="D167" s="1" t="s">
        <v>211</v>
      </c>
      <c r="E167" s="4" t="s">
        <v>120</v>
      </c>
      <c r="F167" s="4">
        <v>1</v>
      </c>
      <c r="G167" s="1" t="s">
        <v>43</v>
      </c>
      <c r="H167" s="1" t="s">
        <v>107</v>
      </c>
      <c r="I167" s="1" t="s">
        <v>211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212</v>
      </c>
      <c r="D168" s="1" t="s">
        <v>213</v>
      </c>
      <c r="E168" s="4" t="s">
        <v>24</v>
      </c>
      <c r="F168" s="4"/>
      <c r="G168" s="1" t="s">
        <v>46</v>
      </c>
      <c r="H168" s="1"/>
      <c r="I168" s="1" t="s">
        <v>214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207</v>
      </c>
      <c r="D169" s="1" t="s">
        <v>208</v>
      </c>
      <c r="E169" s="4" t="s">
        <v>115</v>
      </c>
      <c r="G169" s="1" t="s">
        <v>46</v>
      </c>
      <c r="H169" s="1" t="s">
        <v>107</v>
      </c>
      <c r="I169" s="1" t="s">
        <v>208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317</v>
      </c>
      <c r="D170" s="1" t="s">
        <v>294</v>
      </c>
      <c r="E170" s="4" t="s">
        <v>206</v>
      </c>
      <c r="F170" s="4"/>
      <c r="G170" s="1" t="s">
        <v>46</v>
      </c>
      <c r="H170" s="1" t="s">
        <v>107</v>
      </c>
      <c r="I170" s="1" t="s">
        <v>209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318</v>
      </c>
      <c r="D171" s="1" t="s">
        <v>319</v>
      </c>
      <c r="E171" s="4" t="s">
        <v>313</v>
      </c>
      <c r="F171" s="4"/>
      <c r="G171" s="1" t="s">
        <v>46</v>
      </c>
      <c r="H171" s="1" t="s">
        <v>107</v>
      </c>
      <c r="I171" s="1" t="s">
        <v>319</v>
      </c>
      <c r="J171" t="str">
        <f t="shared" si="19"/>
        <v>, POLI_RMRK VARCHAR(3000) NULL COMMENT '정책비고'</v>
      </c>
      <c r="K171" t="str">
        <f t="shared" si="18"/>
        <v>, POLI_RMRK VARCHAR(3000) NULL COMMENT '정책비고'</v>
      </c>
    </row>
    <row r="172" spans="2:11" x14ac:dyDescent="0.4">
      <c r="B172" s="4">
        <v>9</v>
      </c>
      <c r="C172" s="1" t="s">
        <v>67</v>
      </c>
      <c r="D172" s="1" t="s">
        <v>221</v>
      </c>
      <c r="E172" s="4" t="s">
        <v>51</v>
      </c>
      <c r="F172" s="4"/>
      <c r="G172" s="1" t="s">
        <v>43</v>
      </c>
      <c r="H172" s="1" t="s">
        <v>107</v>
      </c>
      <c r="I172" s="1" t="s">
        <v>221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68</v>
      </c>
      <c r="D173" s="1" t="s">
        <v>90</v>
      </c>
      <c r="E173" s="4" t="s">
        <v>60</v>
      </c>
      <c r="F173" s="4"/>
      <c r="G173" s="1" t="s">
        <v>43</v>
      </c>
      <c r="H173" s="1" t="s">
        <v>109</v>
      </c>
      <c r="I173" s="1" t="s">
        <v>90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69</v>
      </c>
      <c r="D174" s="1" t="s">
        <v>222</v>
      </c>
      <c r="E174" s="4" t="s">
        <v>51</v>
      </c>
      <c r="F174" s="4"/>
      <c r="G174" s="1" t="s">
        <v>43</v>
      </c>
      <c r="H174" s="1" t="s">
        <v>107</v>
      </c>
      <c r="I174" s="1" t="s">
        <v>222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70</v>
      </c>
      <c r="D175" s="1" t="s">
        <v>91</v>
      </c>
      <c r="E175" s="4" t="s">
        <v>60</v>
      </c>
      <c r="F175" s="4"/>
      <c r="G175" s="1" t="s">
        <v>43</v>
      </c>
      <c r="H175" s="1" t="s">
        <v>109</v>
      </c>
      <c r="I175" s="1" t="s">
        <v>91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3" t="s">
        <v>48</v>
      </c>
      <c r="D177" s="23"/>
      <c r="E177" s="23"/>
      <c r="F177" s="23" t="s">
        <v>49</v>
      </c>
      <c r="G177" s="23"/>
      <c r="H177" s="23"/>
      <c r="I177" s="23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18" t="str">
        <f>_xlfn.CONCAT("PK_",C164)</f>
        <v>PK_TB_POLI</v>
      </c>
      <c r="D178" s="18"/>
      <c r="E178" s="18"/>
      <c r="F178" s="18" t="str">
        <f>C167</f>
        <v>POLI_SEQ</v>
      </c>
      <c r="G178" s="18"/>
      <c r="H178" s="18"/>
      <c r="I178" s="18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9" t="s">
        <v>28</v>
      </c>
      <c r="C180" s="20"/>
      <c r="D180" s="20"/>
      <c r="E180" s="20"/>
      <c r="F180" s="20"/>
      <c r="G180" s="20"/>
      <c r="H180" s="20"/>
      <c r="I180" s="21"/>
    </row>
    <row r="181" spans="2:11" x14ac:dyDescent="0.4">
      <c r="B181" s="6" t="s">
        <v>3</v>
      </c>
      <c r="C181" s="4" t="s">
        <v>287</v>
      </c>
      <c r="D181" s="6" t="s">
        <v>1</v>
      </c>
      <c r="E181" s="4" t="s">
        <v>288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2" t="s">
        <v>289</v>
      </c>
      <c r="D182" s="22"/>
      <c r="E182" s="22"/>
      <c r="F182" s="22"/>
      <c r="G182" s="22"/>
      <c r="H182" s="22"/>
      <c r="I182" s="22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342</v>
      </c>
      <c r="D184" s="1" t="s">
        <v>343</v>
      </c>
      <c r="E184" s="4" t="s">
        <v>120</v>
      </c>
      <c r="F184" s="4">
        <v>1</v>
      </c>
      <c r="G184" s="1" t="s">
        <v>43</v>
      </c>
      <c r="H184" s="1" t="s">
        <v>107</v>
      </c>
      <c r="I184" s="1" t="s">
        <v>343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290</v>
      </c>
      <c r="D185" s="1" t="s">
        <v>291</v>
      </c>
      <c r="E185" s="4" t="s">
        <v>280</v>
      </c>
      <c r="F185" s="4"/>
      <c r="G185" s="1" t="s">
        <v>43</v>
      </c>
      <c r="H185" s="1" t="s">
        <v>107</v>
      </c>
      <c r="I185" s="1" t="s">
        <v>291</v>
      </c>
      <c r="J185" t="str">
        <f>_xlfn.CONCAT(IF(B185=1,"",", "),C185," ",E185," ",G185,IF(H185="",""," DEFAULT "),H185, " COMMENT '",I185,"'")</f>
        <v>, MNU_URL VARCHAR(100) NOT NULL COMMENT '메뉴경로'</v>
      </c>
      <c r="K185" t="str">
        <f>_xlfn.CONCAT(IF(B185=1,"",", "),C185," ",E185," ",G185,IF(H185="",""," DEFAULT "),H185, " COMMENT '",I185,"'")</f>
        <v>, MNU_URL VARCHAR(100) NOT NULL COMMENT '메뉴경로'</v>
      </c>
    </row>
    <row r="186" spans="2:11" x14ac:dyDescent="0.4">
      <c r="B186" s="4">
        <v>3</v>
      </c>
      <c r="C186" s="1" t="s">
        <v>292</v>
      </c>
      <c r="D186" s="1" t="s">
        <v>293</v>
      </c>
      <c r="E186" s="4" t="s">
        <v>115</v>
      </c>
      <c r="F186" s="4"/>
      <c r="G186" s="1" t="s">
        <v>46</v>
      </c>
      <c r="H186" s="1"/>
      <c r="I186" s="1" t="s">
        <v>293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301</v>
      </c>
      <c r="D187" s="1" t="s">
        <v>295</v>
      </c>
      <c r="E187" s="4" t="s">
        <v>280</v>
      </c>
      <c r="G187" s="1" t="s">
        <v>46</v>
      </c>
      <c r="H187" s="1" t="s">
        <v>107</v>
      </c>
      <c r="I187" s="1" t="s">
        <v>295</v>
      </c>
      <c r="J187" t="str">
        <f>_xlfn.CONCAT(IF(B187=1,"",", "),C187," ",E187," ",G187,IF(H187="",""," DEFAULT "),H187, " COMMENT '",I187,"'")</f>
        <v>, MNU_TOP_URL VARCHAR(100) NULL COMMENT '최상위메뉴경로'</v>
      </c>
      <c r="K187" t="str">
        <f t="shared" si="20"/>
        <v>, MNU_TOP_URL VARCHAR(100) NULL COMMENT '최상위메뉴경로'</v>
      </c>
    </row>
    <row r="188" spans="2:11" x14ac:dyDescent="0.4">
      <c r="B188" s="4">
        <v>5</v>
      </c>
      <c r="C188" s="1" t="s">
        <v>302</v>
      </c>
      <c r="D188" s="1" t="s">
        <v>296</v>
      </c>
      <c r="E188" s="4" t="s">
        <v>280</v>
      </c>
      <c r="F188" s="4"/>
      <c r="G188" s="1" t="s">
        <v>46</v>
      </c>
      <c r="H188" s="1" t="s">
        <v>107</v>
      </c>
      <c r="I188" s="1" t="s">
        <v>296</v>
      </c>
      <c r="J188" t="str">
        <f t="shared" ref="J188:J198" si="21">_xlfn.CONCAT(IF(B188=1,"",", "),C188," ",E188," ",G188,IF(H188="",""," DEFAULT "),H188, " COMMENT '",I188,"'")</f>
        <v>, MNU_UPPER_URL VARCHAR(100) NULL COMMENT '상위메뉴경로'</v>
      </c>
      <c r="K188" t="str">
        <f t="shared" si="20"/>
        <v>, MNU_UPPER_URL VARCHAR(100) NULL COMMENT '상위메뉴경로'</v>
      </c>
    </row>
    <row r="189" spans="2:11" x14ac:dyDescent="0.4">
      <c r="B189" s="4">
        <v>6</v>
      </c>
      <c r="C189" s="1" t="s">
        <v>297</v>
      </c>
      <c r="D189" s="1" t="s">
        <v>298</v>
      </c>
      <c r="E189" s="4" t="s">
        <v>23</v>
      </c>
      <c r="F189" s="4"/>
      <c r="G189" s="1" t="s">
        <v>46</v>
      </c>
      <c r="H189" s="1" t="s">
        <v>299</v>
      </c>
      <c r="I189" s="1" t="s">
        <v>298</v>
      </c>
      <c r="J189" t="str">
        <f t="shared" ref="J189" si="22">_xlfn.CONCAT(IF(B189=1,"",", "),C189," ",E189," ",G189,IF(H189="",""," DEFAULT "),H189, " COMMENT '",I189,"'")</f>
        <v>, MNU_OPEN_YN CHAR(1) NULL DEFAULT "Y" COMMENT '메뉴노출여부'</v>
      </c>
      <c r="K189" t="str">
        <f t="shared" ref="K189" si="23">_xlfn.CONCAT(IF(B189=1,"",", "),C189," ",E189," ",G189,IF(H189="",""," DEFAULT "),H189, " COMMENT '",I189,"'")</f>
        <v>, MNU_OPEN_YN CHAR(1) NULL DEFAULT "Y" COMMENT '메뉴노출여부'</v>
      </c>
    </row>
    <row r="190" spans="2:11" x14ac:dyDescent="0.4">
      <c r="B190" s="4">
        <v>7</v>
      </c>
      <c r="C190" s="1" t="s">
        <v>300</v>
      </c>
      <c r="D190" s="1" t="s">
        <v>303</v>
      </c>
      <c r="E190" s="4" t="s">
        <v>23</v>
      </c>
      <c r="F190" s="4"/>
      <c r="G190" s="1" t="s">
        <v>46</v>
      </c>
      <c r="H190" s="1" t="s">
        <v>299</v>
      </c>
      <c r="I190" s="1" t="s">
        <v>303</v>
      </c>
      <c r="J190" t="str">
        <f t="shared" ref="J190:J192" si="24">_xlfn.CONCAT(IF(B190=1,"",", "),C190," ",E190," ",G190,IF(H190="",""," DEFAULT "),H190, " COMMENT '",I190,"'")</f>
        <v>, MNU_AUTH_YN CHAR(1) NULL DEFAULT "Y" COMMENT '권한체크여부'</v>
      </c>
      <c r="K190" t="str">
        <f t="shared" ref="K190:K192" si="25">_xlfn.CONCAT(IF(B190=1,"",", "),C190," ",E190," ",G190,IF(H190="",""," DEFAULT "),H190, " COMMENT '",I190,"'")</f>
        <v>, MNU_AUTH_YN CHAR(1) NULL DEFAULT "Y" COMMENT '권한체크여부'</v>
      </c>
    </row>
    <row r="191" spans="2:11" x14ac:dyDescent="0.4">
      <c r="B191" s="4">
        <v>8</v>
      </c>
      <c r="C191" s="1" t="s">
        <v>304</v>
      </c>
      <c r="D191" s="1" t="s">
        <v>305</v>
      </c>
      <c r="E191" s="4" t="s">
        <v>316</v>
      </c>
      <c r="F191" s="4"/>
      <c r="G191" s="1" t="s">
        <v>46</v>
      </c>
      <c r="H191" s="1" t="s">
        <v>107</v>
      </c>
      <c r="I191" s="1" t="s">
        <v>305</v>
      </c>
      <c r="J191" t="str">
        <f t="shared" si="24"/>
        <v>, MNU_LEVEL INT(1) NULL COMMENT '메뉴레벨'</v>
      </c>
      <c r="K191" t="str">
        <f t="shared" si="25"/>
        <v>, MNU_LEVEL INT(1) NULL COMMENT '메뉴레벨'</v>
      </c>
    </row>
    <row r="192" spans="2:11" x14ac:dyDescent="0.4">
      <c r="B192" s="4">
        <v>9</v>
      </c>
      <c r="C192" s="1" t="s">
        <v>306</v>
      </c>
      <c r="D192" s="1" t="s">
        <v>307</v>
      </c>
      <c r="E192" s="4" t="s">
        <v>55</v>
      </c>
      <c r="F192" s="4"/>
      <c r="G192" s="1" t="s">
        <v>46</v>
      </c>
      <c r="H192" s="1" t="s">
        <v>107</v>
      </c>
      <c r="I192" s="1" t="s">
        <v>307</v>
      </c>
      <c r="J192" t="str">
        <f t="shared" si="24"/>
        <v>, MNU_INFO VARCHAR(300) NULL COMMENT '메뉴정보'</v>
      </c>
      <c r="K192" t="str">
        <f t="shared" si="25"/>
        <v>, MNU_INFO VARCHAR(300) NULL COMMENT '메뉴정보'</v>
      </c>
    </row>
    <row r="193" spans="2:11" x14ac:dyDescent="0.4">
      <c r="B193" s="4">
        <v>10</v>
      </c>
      <c r="C193" s="1" t="s">
        <v>308</v>
      </c>
      <c r="D193" s="1" t="s">
        <v>309</v>
      </c>
      <c r="E193" s="4" t="s">
        <v>190</v>
      </c>
      <c r="F193" s="4"/>
      <c r="G193" s="1" t="s">
        <v>46</v>
      </c>
      <c r="H193" s="1" t="s">
        <v>107</v>
      </c>
      <c r="I193" s="1" t="s">
        <v>309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314</v>
      </c>
      <c r="D194" s="1" t="s">
        <v>315</v>
      </c>
      <c r="E194" s="4" t="s">
        <v>313</v>
      </c>
      <c r="F194" s="4"/>
      <c r="G194" s="1" t="s">
        <v>46</v>
      </c>
      <c r="H194" s="1" t="s">
        <v>107</v>
      </c>
      <c r="I194" s="1" t="s">
        <v>315</v>
      </c>
      <c r="J194" t="str">
        <f t="shared" si="21"/>
        <v>, MNU_RMRK VARCHAR(3000) NULL COMMENT '메뉴비고'</v>
      </c>
      <c r="K194" t="str">
        <f t="shared" si="20"/>
        <v>, MNU_RMRK VARCHAR(3000) NULL COMMENT '메뉴비고'</v>
      </c>
    </row>
    <row r="195" spans="2:11" x14ac:dyDescent="0.4">
      <c r="B195" s="4">
        <v>12</v>
      </c>
      <c r="C195" s="1" t="s">
        <v>67</v>
      </c>
      <c r="D195" s="1" t="s">
        <v>221</v>
      </c>
      <c r="E195" s="4" t="s">
        <v>51</v>
      </c>
      <c r="F195" s="4"/>
      <c r="G195" s="1" t="s">
        <v>43</v>
      </c>
      <c r="H195" s="1" t="s">
        <v>107</v>
      </c>
      <c r="I195" s="1" t="s">
        <v>221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68</v>
      </c>
      <c r="D196" s="1" t="s">
        <v>90</v>
      </c>
      <c r="E196" s="4" t="s">
        <v>60</v>
      </c>
      <c r="F196" s="4"/>
      <c r="G196" s="1" t="s">
        <v>43</v>
      </c>
      <c r="H196" s="1" t="s">
        <v>109</v>
      </c>
      <c r="I196" s="1" t="s">
        <v>90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69</v>
      </c>
      <c r="D197" s="1" t="s">
        <v>222</v>
      </c>
      <c r="E197" s="4" t="s">
        <v>51</v>
      </c>
      <c r="F197" s="4"/>
      <c r="G197" s="1" t="s">
        <v>43</v>
      </c>
      <c r="H197" s="1" t="s">
        <v>107</v>
      </c>
      <c r="I197" s="1" t="s">
        <v>222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70</v>
      </c>
      <c r="D198" s="1" t="s">
        <v>91</v>
      </c>
      <c r="E198" s="4" t="s">
        <v>60</v>
      </c>
      <c r="F198" s="4"/>
      <c r="G198" s="1" t="s">
        <v>43</v>
      </c>
      <c r="H198" s="1" t="s">
        <v>109</v>
      </c>
      <c r="I198" s="1" t="s">
        <v>91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3" t="s">
        <v>48</v>
      </c>
      <c r="D200" s="23"/>
      <c r="E200" s="23"/>
      <c r="F200" s="23" t="s">
        <v>49</v>
      </c>
      <c r="G200" s="23"/>
      <c r="H200" s="23"/>
      <c r="I200" s="23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18" t="str">
        <f>_xlfn.CONCAT("PK_",C181)</f>
        <v>PK_TB_MNU</v>
      </c>
      <c r="D201" s="18"/>
      <c r="E201" s="18"/>
      <c r="F201" s="18" t="str">
        <f>C184</f>
        <v>MNU_SEQ</v>
      </c>
      <c r="G201" s="18"/>
      <c r="H201" s="18"/>
      <c r="I201" s="18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9" t="s">
        <v>28</v>
      </c>
      <c r="C203" s="20"/>
      <c r="D203" s="20"/>
      <c r="E203" s="20"/>
      <c r="F203" s="20"/>
      <c r="G203" s="20"/>
      <c r="H203" s="20"/>
      <c r="I203" s="21"/>
    </row>
    <row r="204" spans="2:11" x14ac:dyDescent="0.4">
      <c r="B204" s="6" t="s">
        <v>3</v>
      </c>
      <c r="C204" s="4" t="s">
        <v>373</v>
      </c>
      <c r="D204" s="6" t="s">
        <v>1</v>
      </c>
      <c r="E204" s="4" t="s">
        <v>379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2" t="s">
        <v>385</v>
      </c>
      <c r="D205" s="22"/>
      <c r="E205" s="22"/>
      <c r="F205" s="22"/>
      <c r="G205" s="22"/>
      <c r="H205" s="22"/>
      <c r="I205" s="22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374</v>
      </c>
      <c r="D207" s="1" t="s">
        <v>376</v>
      </c>
      <c r="E207" s="4" t="s">
        <v>120</v>
      </c>
      <c r="F207" s="4">
        <v>1</v>
      </c>
      <c r="G207" s="1" t="s">
        <v>43</v>
      </c>
      <c r="H207" s="1" t="s">
        <v>107</v>
      </c>
      <c r="I207" s="1" t="s">
        <v>376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375</v>
      </c>
      <c r="D208" s="1" t="s">
        <v>377</v>
      </c>
      <c r="E208" s="4" t="s">
        <v>115</v>
      </c>
      <c r="F208" s="4"/>
      <c r="G208" s="1" t="s">
        <v>46</v>
      </c>
      <c r="H208" s="1" t="s">
        <v>107</v>
      </c>
      <c r="I208" s="1" t="s">
        <v>377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378</v>
      </c>
      <c r="D209" s="1" t="s">
        <v>380</v>
      </c>
      <c r="E209" s="4" t="s">
        <v>190</v>
      </c>
      <c r="F209" s="4"/>
      <c r="G209" s="1" t="s">
        <v>46</v>
      </c>
      <c r="H209" s="1"/>
      <c r="I209" s="1" t="s">
        <v>380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381</v>
      </c>
      <c r="D210" s="1" t="s">
        <v>382</v>
      </c>
      <c r="E210" s="4" t="s">
        <v>313</v>
      </c>
      <c r="G210" s="1" t="s">
        <v>46</v>
      </c>
      <c r="H210" s="1" t="s">
        <v>107</v>
      </c>
      <c r="I210" s="1" t="s">
        <v>382</v>
      </c>
      <c r="J210" t="str">
        <f>_xlfn.CONCAT(IF(B210=1,"",", "),C210," ",E210," ",G210,IF(H210="",""," DEFAULT "),H210, " COMMENT '",I210,"'")</f>
        <v>, ROLE_RMRK VARCHAR(3000) NULL COMMENT '권한그룹비고'</v>
      </c>
      <c r="K210" t="str">
        <f t="shared" si="28"/>
        <v>, ROLE_RMRK VARCHAR(3000) NULL COMMENT '권한그룹비고'</v>
      </c>
    </row>
    <row r="211" spans="2:11" x14ac:dyDescent="0.4">
      <c r="B211" s="4">
        <v>5</v>
      </c>
      <c r="C211" s="1" t="s">
        <v>67</v>
      </c>
      <c r="D211" s="1" t="s">
        <v>221</v>
      </c>
      <c r="E211" s="4" t="s">
        <v>51</v>
      </c>
      <c r="F211" s="4"/>
      <c r="G211" s="1" t="s">
        <v>43</v>
      </c>
      <c r="H211" s="1" t="s">
        <v>107</v>
      </c>
      <c r="I211" s="1" t="s">
        <v>221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68</v>
      </c>
      <c r="D212" s="1" t="s">
        <v>90</v>
      </c>
      <c r="E212" s="4" t="s">
        <v>60</v>
      </c>
      <c r="F212" s="4"/>
      <c r="G212" s="1" t="s">
        <v>43</v>
      </c>
      <c r="H212" s="1" t="s">
        <v>109</v>
      </c>
      <c r="I212" s="1" t="s">
        <v>90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69</v>
      </c>
      <c r="D213" s="1" t="s">
        <v>222</v>
      </c>
      <c r="E213" s="4" t="s">
        <v>51</v>
      </c>
      <c r="F213" s="4"/>
      <c r="G213" s="1" t="s">
        <v>43</v>
      </c>
      <c r="H213" s="1" t="s">
        <v>107</v>
      </c>
      <c r="I213" s="1" t="s">
        <v>222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70</v>
      </c>
      <c r="D214" s="1" t="s">
        <v>91</v>
      </c>
      <c r="E214" s="4" t="s">
        <v>60</v>
      </c>
      <c r="F214" s="4"/>
      <c r="G214" s="1" t="s">
        <v>43</v>
      </c>
      <c r="H214" s="1" t="s">
        <v>109</v>
      </c>
      <c r="I214" s="1" t="s">
        <v>91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3" t="s">
        <v>48</v>
      </c>
      <c r="D216" s="23"/>
      <c r="E216" s="23"/>
      <c r="F216" s="23" t="s">
        <v>49</v>
      </c>
      <c r="G216" s="23"/>
      <c r="H216" s="23"/>
      <c r="I216" s="23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18" t="str">
        <f>_xlfn.CONCAT("PK_",C204)</f>
        <v>PK_TB_ROLE</v>
      </c>
      <c r="D217" s="18"/>
      <c r="E217" s="18"/>
      <c r="F217" s="18" t="str">
        <f>C207</f>
        <v>ROLE_SEQ</v>
      </c>
      <c r="G217" s="18"/>
      <c r="H217" s="18"/>
      <c r="I217" s="18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9" t="s">
        <v>28</v>
      </c>
      <c r="C219" s="20"/>
      <c r="D219" s="20"/>
      <c r="E219" s="20"/>
      <c r="F219" s="20"/>
      <c r="G219" s="20"/>
      <c r="H219" s="20"/>
      <c r="I219" s="21"/>
    </row>
    <row r="220" spans="2:11" x14ac:dyDescent="0.4">
      <c r="B220" s="6" t="s">
        <v>3</v>
      </c>
      <c r="C220" s="4" t="s">
        <v>383</v>
      </c>
      <c r="D220" s="6" t="s">
        <v>1</v>
      </c>
      <c r="E220" s="4" t="s">
        <v>384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2" t="s">
        <v>386</v>
      </c>
      <c r="D221" s="22"/>
      <c r="E221" s="22"/>
      <c r="F221" s="22"/>
      <c r="G221" s="22"/>
      <c r="H221" s="22"/>
      <c r="I221" s="22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42</v>
      </c>
      <c r="D223" s="1" t="s">
        <v>135</v>
      </c>
      <c r="E223" s="4" t="s">
        <v>51</v>
      </c>
      <c r="F223" s="4">
        <v>1</v>
      </c>
      <c r="G223" s="1" t="s">
        <v>44</v>
      </c>
      <c r="H223" s="1"/>
      <c r="I223" s="1" t="s">
        <v>135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374</v>
      </c>
      <c r="D224" s="1" t="s">
        <v>376</v>
      </c>
      <c r="E224" s="4" t="s">
        <v>120</v>
      </c>
      <c r="F224" s="4">
        <v>2</v>
      </c>
      <c r="G224" s="1" t="s">
        <v>43</v>
      </c>
      <c r="H224" s="1" t="s">
        <v>107</v>
      </c>
      <c r="I224" s="1" t="s">
        <v>376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67</v>
      </c>
      <c r="D225" s="1" t="s">
        <v>221</v>
      </c>
      <c r="E225" s="4" t="s">
        <v>51</v>
      </c>
      <c r="F225" s="4"/>
      <c r="G225" s="1" t="s">
        <v>43</v>
      </c>
      <c r="H225" s="1" t="s">
        <v>107</v>
      </c>
      <c r="I225" s="1" t="s">
        <v>221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68</v>
      </c>
      <c r="D226" s="1" t="s">
        <v>90</v>
      </c>
      <c r="E226" s="4" t="s">
        <v>60</v>
      </c>
      <c r="F226" s="4"/>
      <c r="G226" s="1" t="s">
        <v>43</v>
      </c>
      <c r="H226" s="1" t="s">
        <v>109</v>
      </c>
      <c r="I226" s="1" t="s">
        <v>90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3" t="s">
        <v>48</v>
      </c>
      <c r="D228" s="23"/>
      <c r="E228" s="23"/>
      <c r="F228" s="23" t="s">
        <v>49</v>
      </c>
      <c r="G228" s="23"/>
      <c r="H228" s="23"/>
      <c r="I228" s="23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18" t="str">
        <f>_xlfn.CONCAT("PK_",C220)</f>
        <v>PK_TB_USER_ROLE_MAP</v>
      </c>
      <c r="D229" s="18"/>
      <c r="E229" s="18"/>
      <c r="F229" s="18" t="str">
        <f>C223</f>
        <v>USER_ID</v>
      </c>
      <c r="G229" s="18"/>
      <c r="H229" s="18"/>
      <c r="I229" s="18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18" t="str">
        <f>_xlfn.CONCAT("PK_",C220)</f>
        <v>PK_TB_USER_ROLE_MAP</v>
      </c>
      <c r="D230" s="18"/>
      <c r="E230" s="18"/>
      <c r="F230" s="18" t="str">
        <f>C224</f>
        <v>ROLE_SEQ</v>
      </c>
      <c r="G230" s="18"/>
      <c r="H230" s="18"/>
      <c r="I230" s="18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9" t="s">
        <v>28</v>
      </c>
      <c r="C232" s="20"/>
      <c r="D232" s="20"/>
      <c r="E232" s="20"/>
      <c r="F232" s="20"/>
      <c r="G232" s="20"/>
      <c r="H232" s="20"/>
      <c r="I232" s="21"/>
    </row>
    <row r="233" spans="2:11" x14ac:dyDescent="0.4">
      <c r="B233" s="6" t="s">
        <v>3</v>
      </c>
      <c r="C233" s="4" t="s">
        <v>391</v>
      </c>
      <c r="D233" s="6" t="s">
        <v>1</v>
      </c>
      <c r="E233" s="4" t="s">
        <v>392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2" t="s">
        <v>393</v>
      </c>
      <c r="D234" s="22"/>
      <c r="E234" s="22"/>
      <c r="F234" s="22"/>
      <c r="G234" s="22"/>
      <c r="H234" s="22"/>
      <c r="I234" s="22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342</v>
      </c>
      <c r="D236" s="1" t="s">
        <v>343</v>
      </c>
      <c r="E236" s="4" t="s">
        <v>120</v>
      </c>
      <c r="F236" s="4">
        <v>1</v>
      </c>
      <c r="G236" s="1" t="s">
        <v>43</v>
      </c>
      <c r="H236" s="1"/>
      <c r="I236" s="1" t="s">
        <v>343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374</v>
      </c>
      <c r="D237" s="1" t="s">
        <v>376</v>
      </c>
      <c r="E237" s="4" t="s">
        <v>120</v>
      </c>
      <c r="F237" s="4">
        <v>2</v>
      </c>
      <c r="G237" s="1" t="s">
        <v>43</v>
      </c>
      <c r="H237" s="1" t="s">
        <v>107</v>
      </c>
      <c r="I237" s="1" t="s">
        <v>376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408</v>
      </c>
      <c r="D238" s="1" t="s">
        <v>409</v>
      </c>
      <c r="E238" s="4" t="s">
        <v>316</v>
      </c>
      <c r="F238" s="4"/>
      <c r="G238" s="1" t="s">
        <v>46</v>
      </c>
      <c r="H238" s="1" t="s">
        <v>107</v>
      </c>
      <c r="I238" s="1" t="s">
        <v>416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410</v>
      </c>
      <c r="D239" s="1" t="s">
        <v>411</v>
      </c>
      <c r="E239" s="4" t="s">
        <v>415</v>
      </c>
      <c r="F239" s="4"/>
      <c r="G239" s="1" t="s">
        <v>46</v>
      </c>
      <c r="H239" s="1" t="s">
        <v>107</v>
      </c>
      <c r="I239" s="1" t="s">
        <v>417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67</v>
      </c>
      <c r="D240" s="1" t="s">
        <v>221</v>
      </c>
      <c r="E240" s="4" t="s">
        <v>51</v>
      </c>
      <c r="F240" s="4"/>
      <c r="G240" s="1" t="s">
        <v>43</v>
      </c>
      <c r="H240" s="1" t="s">
        <v>107</v>
      </c>
      <c r="I240" s="1" t="s">
        <v>340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68</v>
      </c>
      <c r="D241" s="1" t="s">
        <v>90</v>
      </c>
      <c r="E241" s="4" t="s">
        <v>60</v>
      </c>
      <c r="F241" s="4"/>
      <c r="G241" s="1" t="s">
        <v>43</v>
      </c>
      <c r="H241" s="1" t="s">
        <v>109</v>
      </c>
      <c r="I241" s="1" t="s">
        <v>90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69</v>
      </c>
      <c r="D242" s="1" t="s">
        <v>222</v>
      </c>
      <c r="E242" s="4" t="s">
        <v>51</v>
      </c>
      <c r="F242" s="4"/>
      <c r="G242" s="1" t="s">
        <v>43</v>
      </c>
      <c r="H242" s="1" t="s">
        <v>107</v>
      </c>
      <c r="I242" s="1" t="s">
        <v>222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70</v>
      </c>
      <c r="D243" s="1" t="s">
        <v>91</v>
      </c>
      <c r="E243" s="4" t="s">
        <v>60</v>
      </c>
      <c r="F243" s="4"/>
      <c r="G243" s="1" t="s">
        <v>43</v>
      </c>
      <c r="H243" s="1" t="s">
        <v>109</v>
      </c>
      <c r="I243" s="1" t="s">
        <v>91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3" t="s">
        <v>48</v>
      </c>
      <c r="D245" s="23"/>
      <c r="E245" s="23"/>
      <c r="F245" s="23" t="s">
        <v>49</v>
      </c>
      <c r="G245" s="23"/>
      <c r="H245" s="23"/>
      <c r="I245" s="23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18" t="str">
        <f>_xlfn.CONCAT("PK_",C233)</f>
        <v>PK_TB_AUTH</v>
      </c>
      <c r="D246" s="18"/>
      <c r="E246" s="18"/>
      <c r="F246" s="18" t="str">
        <f>C236</f>
        <v>MNU_SEQ</v>
      </c>
      <c r="G246" s="18"/>
      <c r="H246" s="18"/>
      <c r="I246" s="18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18" t="str">
        <f>_xlfn.CONCAT("PK_",C233)</f>
        <v>PK_TB_AUTH</v>
      </c>
      <c r="D247" s="18"/>
      <c r="E247" s="18"/>
      <c r="F247" s="18" t="str">
        <f>C237</f>
        <v>ROLE_SEQ</v>
      </c>
      <c r="G247" s="18"/>
      <c r="H247" s="18"/>
      <c r="I247" s="18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B203:I203"/>
    <mergeCell ref="C205:I205"/>
    <mergeCell ref="C216:E216"/>
    <mergeCell ref="F216:I216"/>
    <mergeCell ref="C217:E217"/>
    <mergeCell ref="F217:I217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C247:E247"/>
    <mergeCell ref="F247:I247"/>
    <mergeCell ref="B232:I232"/>
    <mergeCell ref="C234:I234"/>
    <mergeCell ref="C245:E245"/>
    <mergeCell ref="F245:I245"/>
    <mergeCell ref="C246:E246"/>
    <mergeCell ref="F246:I2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0"/>
  <sheetViews>
    <sheetView tabSelected="1" topLeftCell="K75" zoomScale="85" zoomScaleNormal="85" workbookViewId="0">
      <selection activeCell="AA93" sqref="AA93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21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48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226</v>
      </c>
      <c r="C2" s="18" t="s">
        <v>196</v>
      </c>
      <c r="D2" s="18"/>
    </row>
    <row r="3" spans="2:27" x14ac:dyDescent="0.4">
      <c r="B3" s="10" t="s">
        <v>1</v>
      </c>
      <c r="C3" s="5" t="s">
        <v>266</v>
      </c>
      <c r="D3" s="5" t="s">
        <v>201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200</v>
      </c>
      <c r="D4" s="5" t="s">
        <v>202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267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268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269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284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344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390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236</v>
      </c>
    </row>
    <row r="12" spans="2:27" x14ac:dyDescent="0.4">
      <c r="B12" s="10" t="s">
        <v>226</v>
      </c>
      <c r="C12" s="18" t="s">
        <v>203</v>
      </c>
      <c r="D12" s="18"/>
      <c r="E12" s="18"/>
      <c r="F12" s="18"/>
      <c r="G12" s="18"/>
      <c r="H12" s="18"/>
      <c r="I12" s="18"/>
    </row>
    <row r="13" spans="2:27" x14ac:dyDescent="0.4">
      <c r="B13" s="10" t="s">
        <v>1</v>
      </c>
      <c r="C13" s="5" t="s">
        <v>210</v>
      </c>
      <c r="D13" s="5" t="s">
        <v>212</v>
      </c>
      <c r="E13" s="5" t="s">
        <v>207</v>
      </c>
      <c r="F13" s="5" t="s">
        <v>317</v>
      </c>
      <c r="G13" s="5" t="s">
        <v>318</v>
      </c>
      <c r="H13" s="5" t="s">
        <v>67</v>
      </c>
      <c r="I13" s="5" t="s">
        <v>69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211</v>
      </c>
      <c r="D14" s="5" t="s">
        <v>213</v>
      </c>
      <c r="E14" s="5" t="s">
        <v>208</v>
      </c>
      <c r="F14" s="5" t="s">
        <v>209</v>
      </c>
      <c r="G14" s="5" t="s">
        <v>85</v>
      </c>
      <c r="H14" s="5" t="s">
        <v>221</v>
      </c>
      <c r="I14" s="5" t="s">
        <v>222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TB_POLI(POLI_SEQ,POLI_CODE,POLI_NM,POLI_VAL,POLI_RMRK,FST_REG_ID,LT_UPD_ID) VALUES</v>
      </c>
    </row>
    <row r="15" spans="2:27" x14ac:dyDescent="0.4">
      <c r="B15" s="1">
        <v>1</v>
      </c>
      <c r="C15" s="1" t="s">
        <v>227</v>
      </c>
      <c r="D15" s="8" t="s">
        <v>228</v>
      </c>
      <c r="E15" s="1" t="s">
        <v>229</v>
      </c>
      <c r="F15" s="1">
        <v>5</v>
      </c>
      <c r="G15" s="8" t="s">
        <v>230</v>
      </c>
      <c r="H15" s="1" t="s">
        <v>231</v>
      </c>
      <c r="I15" s="1" t="s">
        <v>231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227</v>
      </c>
      <c r="D16" s="8" t="s">
        <v>228</v>
      </c>
      <c r="E16" s="1" t="s">
        <v>232</v>
      </c>
      <c r="F16" s="1">
        <v>7200</v>
      </c>
      <c r="G16" s="1" t="s">
        <v>233</v>
      </c>
      <c r="H16" s="1" t="s">
        <v>231</v>
      </c>
      <c r="I16" s="1" t="s">
        <v>231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227</v>
      </c>
      <c r="D17" s="8" t="s">
        <v>228</v>
      </c>
      <c r="E17" s="1" t="s">
        <v>234</v>
      </c>
      <c r="F17" s="1">
        <v>90</v>
      </c>
      <c r="G17" s="1" t="s">
        <v>235</v>
      </c>
      <c r="H17" s="1" t="s">
        <v>231</v>
      </c>
      <c r="I17" s="1" t="s">
        <v>231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236</v>
      </c>
    </row>
    <row r="19" spans="2:27" x14ac:dyDescent="0.4">
      <c r="B19" s="15" t="s">
        <v>226</v>
      </c>
      <c r="C19" s="18" t="s">
        <v>112</v>
      </c>
      <c r="D19" s="18"/>
      <c r="E19" s="18"/>
      <c r="F19" s="18"/>
    </row>
    <row r="20" spans="2:27" x14ac:dyDescent="0.4">
      <c r="B20" s="10" t="s">
        <v>1</v>
      </c>
      <c r="C20" s="5" t="s">
        <v>119</v>
      </c>
      <c r="D20" s="5" t="s">
        <v>114</v>
      </c>
      <c r="E20" s="5" t="s">
        <v>67</v>
      </c>
      <c r="F20" s="5" t="s">
        <v>69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138</v>
      </c>
      <c r="D21" s="16" t="s">
        <v>139</v>
      </c>
      <c r="E21" s="16" t="s">
        <v>221</v>
      </c>
      <c r="F21" s="16" t="s">
        <v>222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237</v>
      </c>
      <c r="D22" s="8" t="s">
        <v>238</v>
      </c>
      <c r="E22" s="1" t="s">
        <v>231</v>
      </c>
      <c r="F22" s="1" t="s">
        <v>231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239</v>
      </c>
      <c r="D23" s="8" t="s">
        <v>240</v>
      </c>
      <c r="E23" s="1" t="s">
        <v>231</v>
      </c>
      <c r="F23" s="1" t="s">
        <v>231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241</v>
      </c>
      <c r="D24" s="8" t="s">
        <v>242</v>
      </c>
      <c r="E24" s="1" t="s">
        <v>231</v>
      </c>
      <c r="F24" s="1" t="s">
        <v>231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236</v>
      </c>
    </row>
    <row r="26" spans="2:27" x14ac:dyDescent="0.4">
      <c r="B26" s="10" t="s">
        <v>226</v>
      </c>
      <c r="C26" s="18" t="s">
        <v>117</v>
      </c>
      <c r="D26" s="18"/>
      <c r="E26" s="18"/>
      <c r="F26" s="18"/>
      <c r="G26" s="18"/>
      <c r="H26" s="18"/>
      <c r="I26" s="18"/>
    </row>
    <row r="27" spans="2:27" x14ac:dyDescent="0.4">
      <c r="B27" s="10" t="s">
        <v>1</v>
      </c>
      <c r="C27" s="5" t="s">
        <v>119</v>
      </c>
      <c r="D27" s="5" t="s">
        <v>121</v>
      </c>
      <c r="E27" s="5" t="s">
        <v>223</v>
      </c>
      <c r="F27" s="5" t="s">
        <v>253</v>
      </c>
      <c r="G27" s="5" t="s">
        <v>122</v>
      </c>
      <c r="H27" s="5" t="s">
        <v>67</v>
      </c>
      <c r="I27" s="5" t="s">
        <v>69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138</v>
      </c>
      <c r="D28" s="5" t="s">
        <v>225</v>
      </c>
      <c r="E28" s="5" t="s">
        <v>224</v>
      </c>
      <c r="F28" s="5" t="s">
        <v>255</v>
      </c>
      <c r="G28" s="5" t="s">
        <v>142</v>
      </c>
      <c r="H28" s="5" t="s">
        <v>221</v>
      </c>
      <c r="I28" s="5" t="s">
        <v>222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TB_CODE_DETAIL(CODE_GROUP,CODE_DETAIL,CODE_DETAIL_NM,CODE_MODIFY_YN,CODE_DETAIL_ORDER,FST_REG_ID,LT_UPD_ID) VALUES</v>
      </c>
    </row>
    <row r="29" spans="2:27" x14ac:dyDescent="0.4">
      <c r="B29" s="1">
        <v>1</v>
      </c>
      <c r="C29" s="1" t="s">
        <v>239</v>
      </c>
      <c r="D29" s="8" t="s">
        <v>228</v>
      </c>
      <c r="E29" s="1" t="s">
        <v>243</v>
      </c>
      <c r="F29" s="1" t="s">
        <v>257</v>
      </c>
      <c r="G29" s="1">
        <v>1</v>
      </c>
      <c r="H29" s="1" t="s">
        <v>231</v>
      </c>
      <c r="I29" s="1" t="s">
        <v>231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237</v>
      </c>
      <c r="D30" s="8" t="s">
        <v>228</v>
      </c>
      <c r="E30" s="1" t="s">
        <v>244</v>
      </c>
      <c r="F30" s="1" t="s">
        <v>257</v>
      </c>
      <c r="G30" s="1">
        <v>1</v>
      </c>
      <c r="H30" s="1" t="s">
        <v>231</v>
      </c>
      <c r="I30" s="1" t="s">
        <v>231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237</v>
      </c>
      <c r="D31" s="8" t="s">
        <v>245</v>
      </c>
      <c r="E31" s="1" t="s">
        <v>252</v>
      </c>
      <c r="F31" s="1" t="s">
        <v>257</v>
      </c>
      <c r="G31" s="1">
        <v>2</v>
      </c>
      <c r="H31" s="1" t="s">
        <v>231</v>
      </c>
      <c r="I31" s="1" t="s">
        <v>231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237</v>
      </c>
      <c r="D32" s="8" t="s">
        <v>246</v>
      </c>
      <c r="E32" s="1" t="s">
        <v>251</v>
      </c>
      <c r="F32" s="1" t="s">
        <v>257</v>
      </c>
      <c r="G32" s="1">
        <v>3</v>
      </c>
      <c r="H32" s="1" t="s">
        <v>231</v>
      </c>
      <c r="I32" s="1" t="s">
        <v>231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237</v>
      </c>
      <c r="D33" s="8" t="s">
        <v>247</v>
      </c>
      <c r="E33" s="1" t="s">
        <v>250</v>
      </c>
      <c r="F33" s="1" t="s">
        <v>257</v>
      </c>
      <c r="G33" s="1">
        <v>4</v>
      </c>
      <c r="H33" s="1" t="s">
        <v>231</v>
      </c>
      <c r="I33" s="1" t="s">
        <v>231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237</v>
      </c>
      <c r="D34" s="8" t="s">
        <v>248</v>
      </c>
      <c r="E34" s="1" t="s">
        <v>249</v>
      </c>
      <c r="F34" s="1" t="s">
        <v>257</v>
      </c>
      <c r="G34" s="1">
        <v>5</v>
      </c>
      <c r="H34" s="1" t="s">
        <v>231</v>
      </c>
      <c r="I34" s="1" t="s">
        <v>231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258</v>
      </c>
      <c r="D35" s="8" t="s">
        <v>228</v>
      </c>
      <c r="E35" s="1" t="s">
        <v>259</v>
      </c>
      <c r="F35" s="1" t="s">
        <v>257</v>
      </c>
      <c r="G35" s="1">
        <v>1</v>
      </c>
      <c r="H35" s="1" t="s">
        <v>231</v>
      </c>
      <c r="I35" s="1" t="s">
        <v>231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258</v>
      </c>
      <c r="D36" s="8" t="s">
        <v>245</v>
      </c>
      <c r="E36" s="1" t="s">
        <v>260</v>
      </c>
      <c r="F36" s="1" t="s">
        <v>257</v>
      </c>
      <c r="G36" s="1">
        <v>2</v>
      </c>
      <c r="H36" s="1" t="s">
        <v>231</v>
      </c>
      <c r="I36" s="1" t="s">
        <v>231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258</v>
      </c>
      <c r="D37" s="8" t="s">
        <v>246</v>
      </c>
      <c r="E37" s="1" t="s">
        <v>261</v>
      </c>
      <c r="F37" s="1" t="s">
        <v>257</v>
      </c>
      <c r="G37" s="1">
        <v>3</v>
      </c>
      <c r="H37" s="1" t="s">
        <v>231</v>
      </c>
      <c r="I37" s="1" t="s">
        <v>231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258</v>
      </c>
      <c r="D38" s="8" t="s">
        <v>247</v>
      </c>
      <c r="E38" s="1" t="s">
        <v>262</v>
      </c>
      <c r="F38" s="1" t="s">
        <v>257</v>
      </c>
      <c r="G38" s="1">
        <v>4</v>
      </c>
      <c r="H38" s="1" t="s">
        <v>231</v>
      </c>
      <c r="I38" s="1" t="s">
        <v>231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405</v>
      </c>
      <c r="D39" s="8" t="s">
        <v>264</v>
      </c>
      <c r="E39" s="1" t="s">
        <v>355</v>
      </c>
      <c r="F39" s="1" t="s">
        <v>257</v>
      </c>
      <c r="G39" s="1">
        <v>1</v>
      </c>
      <c r="H39" s="1" t="s">
        <v>231</v>
      </c>
      <c r="I39" s="1" t="s">
        <v>231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405</v>
      </c>
      <c r="D40" s="8" t="s">
        <v>346</v>
      </c>
      <c r="E40" s="1" t="s">
        <v>347</v>
      </c>
      <c r="F40" s="1" t="s">
        <v>257</v>
      </c>
      <c r="G40" s="1">
        <v>2</v>
      </c>
      <c r="H40" s="1" t="s">
        <v>231</v>
      </c>
      <c r="I40" s="1" t="s">
        <v>231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405</v>
      </c>
      <c r="D41" s="8" t="s">
        <v>367</v>
      </c>
      <c r="E41" s="1" t="s">
        <v>368</v>
      </c>
      <c r="F41" s="1" t="s">
        <v>257</v>
      </c>
      <c r="G41" s="1">
        <v>3</v>
      </c>
      <c r="H41" s="1" t="s">
        <v>231</v>
      </c>
      <c r="I41" s="1" t="s">
        <v>231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405</v>
      </c>
      <c r="D42" s="8" t="s">
        <v>349</v>
      </c>
      <c r="E42" s="1" t="s">
        <v>353</v>
      </c>
      <c r="F42" s="1" t="s">
        <v>257</v>
      </c>
      <c r="G42" s="1">
        <v>4</v>
      </c>
      <c r="H42" s="1" t="s">
        <v>231</v>
      </c>
      <c r="I42" s="1" t="s">
        <v>231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405</v>
      </c>
      <c r="D43" s="8" t="s">
        <v>350</v>
      </c>
      <c r="E43" s="1" t="s">
        <v>354</v>
      </c>
      <c r="F43" s="1" t="s">
        <v>257</v>
      </c>
      <c r="G43" s="1">
        <v>5</v>
      </c>
      <c r="H43" s="1" t="s">
        <v>231</v>
      </c>
      <c r="I43" s="1" t="s">
        <v>231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405</v>
      </c>
      <c r="D44" s="8" t="s">
        <v>351</v>
      </c>
      <c r="E44" s="1" t="s">
        <v>357</v>
      </c>
      <c r="F44" s="1" t="s">
        <v>257</v>
      </c>
      <c r="G44" s="1">
        <v>6</v>
      </c>
      <c r="H44" s="1" t="s">
        <v>231</v>
      </c>
      <c r="I44" s="1" t="s">
        <v>231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405</v>
      </c>
      <c r="D45" s="8" t="s">
        <v>352</v>
      </c>
      <c r="E45" s="1" t="s">
        <v>356</v>
      </c>
      <c r="F45" s="1" t="s">
        <v>257</v>
      </c>
      <c r="G45" s="1">
        <v>7</v>
      </c>
      <c r="H45" s="1" t="s">
        <v>231</v>
      </c>
      <c r="I45" s="1" t="s">
        <v>231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405</v>
      </c>
      <c r="D46" s="8" t="s">
        <v>406</v>
      </c>
      <c r="E46" s="1" t="s">
        <v>407</v>
      </c>
      <c r="F46" s="1" t="s">
        <v>257</v>
      </c>
      <c r="G46" s="1">
        <v>8</v>
      </c>
      <c r="H46" s="1" t="s">
        <v>231</v>
      </c>
      <c r="I46" s="1" t="s">
        <v>231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236</v>
      </c>
    </row>
    <row r="48" spans="2:27" x14ac:dyDescent="0.4">
      <c r="B48" s="10" t="s">
        <v>226</v>
      </c>
      <c r="C48" s="24" t="s">
        <v>37</v>
      </c>
      <c r="D48" s="25"/>
      <c r="E48" s="25"/>
      <c r="F48" s="26"/>
    </row>
    <row r="49" spans="2:27" x14ac:dyDescent="0.4">
      <c r="B49" s="10" t="s">
        <v>1</v>
      </c>
      <c r="C49" s="5" t="s">
        <v>42</v>
      </c>
      <c r="D49" s="5" t="s">
        <v>45</v>
      </c>
      <c r="E49" s="5" t="s">
        <v>67</v>
      </c>
      <c r="F49" s="5" t="s">
        <v>69</v>
      </c>
      <c r="G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135</v>
      </c>
      <c r="D50" s="5" t="s">
        <v>136</v>
      </c>
      <c r="E50" s="5" t="s">
        <v>221</v>
      </c>
      <c r="F50" s="5" t="s">
        <v>222</v>
      </c>
      <c r="G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TB_USER(USER_ID,USER_PW,FST_REG_ID,LT_UPD_ID) VALUES</v>
      </c>
    </row>
    <row r="51" spans="2:27" x14ac:dyDescent="0.4">
      <c r="B51" s="1">
        <v>1</v>
      </c>
      <c r="C51" s="1" t="s">
        <v>264</v>
      </c>
      <c r="D51" s="8" t="s">
        <v>265</v>
      </c>
      <c r="E51" s="1" t="s">
        <v>231</v>
      </c>
      <c r="F51" s="1" t="s">
        <v>231</v>
      </c>
      <c r="K51" s="11"/>
      <c r="AA51" t="str">
        <f>_xlfn.CONCAT(IF(B51=1,"",","),"(",_xlfn.TEXTJOIN(",",TRUE,C51:Z51),")")</f>
        <v>("admin","SXRLcrGA1f5nK8A5cvZICY86tW2d/Rekkm3lrWEgqJU=","SYSTEM","SYSTEM")</v>
      </c>
    </row>
    <row r="52" spans="2:27" x14ac:dyDescent="0.4">
      <c r="B52" s="1">
        <v>2</v>
      </c>
      <c r="C52" s="1" t="s">
        <v>367</v>
      </c>
      <c r="D52" s="8" t="s">
        <v>265</v>
      </c>
      <c r="E52" s="1" t="s">
        <v>231</v>
      </c>
      <c r="F52" s="1" t="s">
        <v>231</v>
      </c>
      <c r="K52" s="11"/>
      <c r="AA52" t="str">
        <f>_xlfn.CONCAT(IF(B52=1,"",","),"(",_xlfn.TEXTJOIN(",",TRUE,C52:Z52),")")</f>
        <v>,("user","SXRLcrGA1f5nK8A5cvZICY86tW2d/Rekkm3lrWEgqJU=","SYSTEM","SYSTEM")</v>
      </c>
    </row>
    <row r="53" spans="2:27" x14ac:dyDescent="0.4">
      <c r="AA53" t="s">
        <v>236</v>
      </c>
    </row>
    <row r="54" spans="2:27" x14ac:dyDescent="0.4">
      <c r="B54" s="10" t="s">
        <v>226</v>
      </c>
      <c r="C54" s="18" t="s">
        <v>287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27" x14ac:dyDescent="0.4">
      <c r="B55" s="10" t="s">
        <v>1</v>
      </c>
      <c r="C55" s="5" t="s">
        <v>342</v>
      </c>
      <c r="D55" s="5" t="s">
        <v>290</v>
      </c>
      <c r="E55" s="5" t="s">
        <v>292</v>
      </c>
      <c r="F55" s="5" t="s">
        <v>301</v>
      </c>
      <c r="G55" s="5" t="s">
        <v>302</v>
      </c>
      <c r="H55" s="5" t="s">
        <v>297</v>
      </c>
      <c r="I55" s="5" t="s">
        <v>300</v>
      </c>
      <c r="J55" s="5" t="s">
        <v>304</v>
      </c>
      <c r="K55" s="5" t="s">
        <v>306</v>
      </c>
      <c r="L55" s="5" t="s">
        <v>308</v>
      </c>
      <c r="M55" s="5" t="s">
        <v>338</v>
      </c>
      <c r="N55" s="5" t="s">
        <v>339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343</v>
      </c>
      <c r="D56" s="5" t="s">
        <v>291</v>
      </c>
      <c r="E56" s="5" t="s">
        <v>293</v>
      </c>
      <c r="F56" s="5" t="s">
        <v>295</v>
      </c>
      <c r="G56" s="5" t="s">
        <v>296</v>
      </c>
      <c r="H56" s="5" t="s">
        <v>298</v>
      </c>
      <c r="I56" s="5" t="s">
        <v>303</v>
      </c>
      <c r="J56" s="5" t="s">
        <v>305</v>
      </c>
      <c r="K56" s="5" t="s">
        <v>307</v>
      </c>
      <c r="L56" s="5" t="s">
        <v>309</v>
      </c>
      <c r="M56" s="5" t="s">
        <v>340</v>
      </c>
      <c r="N56" s="5" t="s">
        <v>341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TB_MNU(MNU_SEQ,MNU_URL,MNU_NM,MNU_TOP_URL,MNU_UPPER_URL,MNU_OPEN_YN,MNU_AUTH_YN,MNU_LEVEL,MNU_INFO,MNU_ORDER,FST_REG_ID,LT_UPD_ID) VALUES</v>
      </c>
    </row>
    <row r="57" spans="2:27" x14ac:dyDescent="0.4">
      <c r="B57" s="1">
        <v>1</v>
      </c>
      <c r="C57" s="1" t="s">
        <v>345</v>
      </c>
      <c r="D57" s="8" t="s">
        <v>264</v>
      </c>
      <c r="E57" s="1" t="s">
        <v>355</v>
      </c>
      <c r="F57" s="8" t="s">
        <v>363</v>
      </c>
      <c r="G57" s="8" t="s">
        <v>264</v>
      </c>
      <c r="H57" s="1" t="s">
        <v>299</v>
      </c>
      <c r="I57" s="1" t="s">
        <v>299</v>
      </c>
      <c r="J57" s="1">
        <v>1</v>
      </c>
      <c r="K57" s="1" t="s">
        <v>362</v>
      </c>
      <c r="L57" s="1">
        <v>1</v>
      </c>
      <c r="M57" s="1" t="s">
        <v>231</v>
      </c>
      <c r="N57" s="1" t="s">
        <v>231</v>
      </c>
      <c r="AA57" t="str">
        <f t="shared" ref="AA57:AA65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345</v>
      </c>
      <c r="D58" s="8" t="s">
        <v>363</v>
      </c>
      <c r="E58" s="1" t="s">
        <v>364</v>
      </c>
      <c r="F58" s="8" t="s">
        <v>363</v>
      </c>
      <c r="G58" s="8" t="s">
        <v>264</v>
      </c>
      <c r="H58" s="1" t="s">
        <v>299</v>
      </c>
      <c r="I58" s="1" t="s">
        <v>299</v>
      </c>
      <c r="J58" s="1">
        <v>2</v>
      </c>
      <c r="K58" s="1" t="s">
        <v>398</v>
      </c>
      <c r="L58" s="1">
        <v>1</v>
      </c>
      <c r="M58" s="1" t="s">
        <v>231</v>
      </c>
      <c r="N58" s="1" t="s">
        <v>231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345</v>
      </c>
      <c r="D59" s="8" t="s">
        <v>365</v>
      </c>
      <c r="E59" s="1" t="s">
        <v>366</v>
      </c>
      <c r="F59" s="8" t="s">
        <v>363</v>
      </c>
      <c r="G59" s="8" t="s">
        <v>264</v>
      </c>
      <c r="H59" s="1" t="s">
        <v>299</v>
      </c>
      <c r="I59" s="1" t="s">
        <v>299</v>
      </c>
      <c r="J59" s="1">
        <v>2</v>
      </c>
      <c r="K59" s="1" t="s">
        <v>399</v>
      </c>
      <c r="L59" s="1">
        <v>2</v>
      </c>
      <c r="M59" s="1" t="s">
        <v>231</v>
      </c>
      <c r="N59" s="1" t="s">
        <v>231</v>
      </c>
      <c r="AA59" t="str">
        <f t="shared" ref="AA59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345</v>
      </c>
      <c r="D60" s="8" t="s">
        <v>402</v>
      </c>
      <c r="E60" s="1" t="s">
        <v>403</v>
      </c>
      <c r="F60" s="8" t="s">
        <v>363</v>
      </c>
      <c r="G60" s="8" t="s">
        <v>264</v>
      </c>
      <c r="H60" s="1" t="s">
        <v>299</v>
      </c>
      <c r="I60" s="1" t="s">
        <v>299</v>
      </c>
      <c r="J60" s="1">
        <v>2</v>
      </c>
      <c r="K60" s="1" t="s">
        <v>404</v>
      </c>
      <c r="L60" s="1">
        <v>3</v>
      </c>
      <c r="M60" s="1" t="s">
        <v>231</v>
      </c>
      <c r="N60" s="1" t="s">
        <v>231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345</v>
      </c>
      <c r="D61" s="8" t="s">
        <v>349</v>
      </c>
      <c r="E61" s="1" t="s">
        <v>353</v>
      </c>
      <c r="F61" s="8" t="s">
        <v>349</v>
      </c>
      <c r="G61" s="8" t="s">
        <v>349</v>
      </c>
      <c r="H61" s="1" t="s">
        <v>299</v>
      </c>
      <c r="I61" s="1" t="s">
        <v>299</v>
      </c>
      <c r="J61" s="1">
        <v>1</v>
      </c>
      <c r="K61" s="1" t="s">
        <v>358</v>
      </c>
      <c r="L61" s="1">
        <v>2</v>
      </c>
      <c r="M61" s="1" t="s">
        <v>231</v>
      </c>
      <c r="N61" s="1" t="s">
        <v>231</v>
      </c>
      <c r="AA61" t="str">
        <f t="shared" si="8"/>
        <v>,((SELECT nextval('MNU_SEQ') FROM DUAL),"board","게시판","board","board","Y","Y",1,"게시판 관련 대메뉴",2,"SYSTEM","SYSTEM")</v>
      </c>
    </row>
    <row r="62" spans="2:27" x14ac:dyDescent="0.4">
      <c r="B62" s="1">
        <v>6</v>
      </c>
      <c r="C62" s="1" t="s">
        <v>345</v>
      </c>
      <c r="D62" s="8" t="s">
        <v>350</v>
      </c>
      <c r="E62" s="1" t="s">
        <v>354</v>
      </c>
      <c r="F62" s="8" t="s">
        <v>350</v>
      </c>
      <c r="G62" s="8" t="s">
        <v>350</v>
      </c>
      <c r="H62" s="1" t="s">
        <v>299</v>
      </c>
      <c r="I62" s="1" t="s">
        <v>299</v>
      </c>
      <c r="J62" s="1">
        <v>1</v>
      </c>
      <c r="K62" s="1" t="s">
        <v>359</v>
      </c>
      <c r="L62" s="1">
        <v>3</v>
      </c>
      <c r="M62" s="1" t="s">
        <v>231</v>
      </c>
      <c r="N62" s="1" t="s">
        <v>231</v>
      </c>
      <c r="AA62" t="str">
        <f t="shared" si="8"/>
        <v>,((SELECT nextval('MNU_SEQ') FROM DUAL),"market","장터","market","market","Y","Y",1,"장터 관련 대메뉴",3,"SYSTEM","SYSTEM")</v>
      </c>
    </row>
    <row r="63" spans="2:27" x14ac:dyDescent="0.4">
      <c r="B63" s="1">
        <v>7</v>
      </c>
      <c r="C63" s="1" t="s">
        <v>345</v>
      </c>
      <c r="D63" s="8" t="s">
        <v>351</v>
      </c>
      <c r="E63" s="1" t="s">
        <v>357</v>
      </c>
      <c r="F63" s="8" t="s">
        <v>351</v>
      </c>
      <c r="G63" s="8" t="s">
        <v>351</v>
      </c>
      <c r="H63" s="1" t="s">
        <v>299</v>
      </c>
      <c r="I63" s="1" t="s">
        <v>299</v>
      </c>
      <c r="J63" s="1">
        <v>1</v>
      </c>
      <c r="K63" s="1" t="s">
        <v>360</v>
      </c>
      <c r="L63" s="1">
        <v>4</v>
      </c>
      <c r="M63" s="1" t="s">
        <v>231</v>
      </c>
      <c r="N63" s="1" t="s">
        <v>231</v>
      </c>
      <c r="AA63" t="str">
        <f t="shared" si="8"/>
        <v>,((SELECT nextval('MNU_SEQ') FROM DUAL),"active","활동","active","active","Y","Y",1,"활동 관련 대메뉴",4,"SYSTEM","SYSTEM")</v>
      </c>
    </row>
    <row r="64" spans="2:27" x14ac:dyDescent="0.4">
      <c r="B64" s="1">
        <v>8</v>
      </c>
      <c r="C64" s="1" t="s">
        <v>345</v>
      </c>
      <c r="D64" s="8" t="s">
        <v>352</v>
      </c>
      <c r="E64" s="1" t="s">
        <v>356</v>
      </c>
      <c r="F64" s="8" t="s">
        <v>352</v>
      </c>
      <c r="G64" s="8" t="s">
        <v>352</v>
      </c>
      <c r="H64" s="1" t="s">
        <v>299</v>
      </c>
      <c r="I64" s="1" t="s">
        <v>299</v>
      </c>
      <c r="J64" s="1">
        <v>1</v>
      </c>
      <c r="K64" s="1" t="s">
        <v>361</v>
      </c>
      <c r="L64" s="1">
        <v>5</v>
      </c>
      <c r="M64" s="1" t="s">
        <v>231</v>
      </c>
      <c r="N64" s="1" t="s">
        <v>231</v>
      </c>
      <c r="AA64" t="str">
        <f t="shared" si="8"/>
        <v>,((SELECT nextval('MNU_SEQ') FROM DUAL),"sitter","베이비시터","sitter","sitter","Y","Y",1,"베이비시터 관련 대메뉴",5,"SYSTEM","SYSTEM")</v>
      </c>
    </row>
    <row r="65" spans="2:27" x14ac:dyDescent="0.4">
      <c r="B65" s="1">
        <v>9</v>
      </c>
      <c r="C65" s="1" t="s">
        <v>345</v>
      </c>
      <c r="D65" s="8" t="s">
        <v>346</v>
      </c>
      <c r="E65" s="1" t="s">
        <v>347</v>
      </c>
      <c r="F65" s="8" t="s">
        <v>372</v>
      </c>
      <c r="G65" s="8" t="s">
        <v>346</v>
      </c>
      <c r="H65" s="1" t="s">
        <v>299</v>
      </c>
      <c r="I65" s="1" t="s">
        <v>299</v>
      </c>
      <c r="J65" s="1">
        <v>1</v>
      </c>
      <c r="K65" s="1" t="s">
        <v>348</v>
      </c>
      <c r="L65" s="1">
        <v>6</v>
      </c>
      <c r="M65" s="1" t="s">
        <v>231</v>
      </c>
      <c r="N65" s="1" t="s">
        <v>231</v>
      </c>
      <c r="AA65" t="str">
        <f t="shared" si="8"/>
        <v>,((SELECT nextval('MNU_SEQ') FROM DUAL),"info","정보","info/notice","info","Y","Y",1,"정보 관련 대메뉴",6,"SYSTEM","SYSTEM")</v>
      </c>
    </row>
    <row r="66" spans="2:27" x14ac:dyDescent="0.4">
      <c r="B66" s="1">
        <v>10</v>
      </c>
      <c r="C66" s="1" t="s">
        <v>345</v>
      </c>
      <c r="D66" s="8" t="s">
        <v>372</v>
      </c>
      <c r="E66" s="1" t="s">
        <v>259</v>
      </c>
      <c r="F66" s="8" t="s">
        <v>372</v>
      </c>
      <c r="G66" s="8" t="s">
        <v>346</v>
      </c>
      <c r="H66" s="1" t="s">
        <v>299</v>
      </c>
      <c r="I66" s="1" t="s">
        <v>257</v>
      </c>
      <c r="J66" s="1">
        <v>2</v>
      </c>
      <c r="K66" s="1" t="s">
        <v>400</v>
      </c>
      <c r="L66" s="1">
        <v>1</v>
      </c>
      <c r="M66" s="1" t="s">
        <v>231</v>
      </c>
      <c r="N66" s="1" t="s">
        <v>231</v>
      </c>
      <c r="AA66" t="str">
        <f t="shared" ref="AA66:AA68" si="10">_xlfn.CONCAT(IF(B66=1,"",","),"(",_xlfn.TEXTJOIN(",",TRUE,C66:Z66),")")</f>
        <v>,((SELECT nextval('MNU_SEQ') FROM DUAL),"info/notice","공지사항","info/notice","info","Y","N",2,"공지사항 목록을 조회하는 메뉴입니다.",1,"SYSTEM","SYSTEM")</v>
      </c>
    </row>
    <row r="67" spans="2:27" x14ac:dyDescent="0.4">
      <c r="B67" s="1">
        <v>11</v>
      </c>
      <c r="C67" s="1" t="s">
        <v>345</v>
      </c>
      <c r="D67" s="8" t="s">
        <v>367</v>
      </c>
      <c r="E67" s="1" t="s">
        <v>368</v>
      </c>
      <c r="F67" s="8" t="s">
        <v>369</v>
      </c>
      <c r="G67" s="8" t="s">
        <v>367</v>
      </c>
      <c r="H67" s="1" t="s">
        <v>257</v>
      </c>
      <c r="I67" s="1" t="s">
        <v>299</v>
      </c>
      <c r="J67" s="1">
        <v>1</v>
      </c>
      <c r="K67" s="1" t="s">
        <v>371</v>
      </c>
      <c r="L67" s="1">
        <v>7</v>
      </c>
      <c r="M67" s="1" t="s">
        <v>231</v>
      </c>
      <c r="N67" s="1" t="s">
        <v>231</v>
      </c>
      <c r="AA67" t="str">
        <f t="shared" si="10"/>
        <v>,((SELECT nextval('MNU_SEQ') FROM DUAL),"user","사용자","user/signUp","user","N","Y",1,"사용자 관련 대메뉴",7,"SYSTEM","SYSTEM")</v>
      </c>
    </row>
    <row r="68" spans="2:27" x14ac:dyDescent="0.4">
      <c r="B68" s="1">
        <v>12</v>
      </c>
      <c r="C68" s="1" t="s">
        <v>345</v>
      </c>
      <c r="D68" s="8" t="s">
        <v>369</v>
      </c>
      <c r="E68" s="1" t="s">
        <v>370</v>
      </c>
      <c r="F68" s="8" t="s">
        <v>369</v>
      </c>
      <c r="G68" s="8" t="s">
        <v>367</v>
      </c>
      <c r="H68" s="1" t="s">
        <v>257</v>
      </c>
      <c r="I68" s="1" t="s">
        <v>257</v>
      </c>
      <c r="J68" s="1">
        <v>2</v>
      </c>
      <c r="K68" s="1" t="s">
        <v>401</v>
      </c>
      <c r="L68" s="1">
        <v>1</v>
      </c>
      <c r="M68" s="1" t="s">
        <v>231</v>
      </c>
      <c r="N68" s="1" t="s">
        <v>231</v>
      </c>
      <c r="AA68" t="str">
        <f t="shared" si="10"/>
        <v>,((SELECT nextval('MNU_SEQ') FROM DUAL),"user/signUp","회원가입","user/signUp","user","N","N",2,"신규 사용자의 회원가입을 위한  메뉴입니다.",1,"SYSTEM","SYSTEM")</v>
      </c>
    </row>
    <row r="69" spans="2:27" x14ac:dyDescent="0.4">
      <c r="AA69" t="s">
        <v>236</v>
      </c>
    </row>
    <row r="70" spans="2:27" x14ac:dyDescent="0.4">
      <c r="B70" s="10" t="s">
        <v>226</v>
      </c>
      <c r="C70" s="18" t="s">
        <v>373</v>
      </c>
      <c r="D70" s="18"/>
      <c r="E70" s="18"/>
      <c r="F70" s="18"/>
    </row>
    <row r="71" spans="2:27" x14ac:dyDescent="0.4">
      <c r="B71" s="10" t="s">
        <v>1</v>
      </c>
      <c r="C71" s="10" t="s">
        <v>374</v>
      </c>
      <c r="D71" s="10" t="s">
        <v>375</v>
      </c>
      <c r="E71" s="10" t="s">
        <v>378</v>
      </c>
      <c r="F71" s="10" t="s">
        <v>338</v>
      </c>
      <c r="K71" s="13"/>
      <c r="L71" s="13"/>
      <c r="M71" s="13"/>
      <c r="N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TB_ROLE;</v>
      </c>
    </row>
    <row r="72" spans="2:27" x14ac:dyDescent="0.4">
      <c r="B72" s="10" t="s">
        <v>3</v>
      </c>
      <c r="C72" s="10" t="s">
        <v>376</v>
      </c>
      <c r="D72" s="10" t="s">
        <v>377</v>
      </c>
      <c r="E72" s="10" t="s">
        <v>380</v>
      </c>
      <c r="F72" s="10" t="s">
        <v>340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TB_ROLE(ROLE_SEQ,ROLE_NM,ROLE_ORDER,FST_REG_ID) VALUES</v>
      </c>
    </row>
    <row r="73" spans="2:27" x14ac:dyDescent="0.4">
      <c r="B73" s="1">
        <v>1</v>
      </c>
      <c r="C73" s="1" t="s">
        <v>387</v>
      </c>
      <c r="D73" s="8" t="s">
        <v>368</v>
      </c>
      <c r="E73" s="1">
        <v>1</v>
      </c>
      <c r="F73" s="1" t="s">
        <v>231</v>
      </c>
      <c r="AA73" t="str">
        <f t="shared" ref="AA73:AA77" si="11">_xlfn.CONCAT(IF(B73=1,"",","),"(",_xlfn.TEXTJOIN(",",TRUE,C73:Z73),")")</f>
        <v>((SELECT nextval('ROLE_SEQ') FROM DUAL),"사용자",1,"SYSTEM")</v>
      </c>
    </row>
    <row r="74" spans="2:27" x14ac:dyDescent="0.4">
      <c r="B74" s="1">
        <v>2</v>
      </c>
      <c r="C74" s="1" t="s">
        <v>387</v>
      </c>
      <c r="D74" s="8" t="s">
        <v>396</v>
      </c>
      <c r="E74" s="1">
        <v>2</v>
      </c>
      <c r="F74" s="1" t="s">
        <v>231</v>
      </c>
      <c r="AA74" t="str">
        <f t="shared" ref="AA74" si="12">_xlfn.CONCAT(IF(B74=1,"",","),"(",_xlfn.TEXTJOIN(",",TRUE,C74:Z74),")")</f>
        <v>,((SELECT nextval('ROLE_SEQ') FROM DUAL),"게스트",2,"SYSTEM")</v>
      </c>
    </row>
    <row r="75" spans="2:27" x14ac:dyDescent="0.4">
      <c r="B75" s="1">
        <v>2</v>
      </c>
      <c r="C75" s="1" t="s">
        <v>387</v>
      </c>
      <c r="D75" s="8" t="s">
        <v>355</v>
      </c>
      <c r="E75" s="1">
        <v>3</v>
      </c>
      <c r="F75" s="1" t="s">
        <v>231</v>
      </c>
      <c r="AA75" t="str">
        <f t="shared" si="11"/>
        <v>,((SELECT nextval('ROLE_SEQ') FROM DUAL),"관리자",3,"SYSTEM")</v>
      </c>
    </row>
    <row r="76" spans="2:27" x14ac:dyDescent="0.4">
      <c r="B76" s="1">
        <v>3</v>
      </c>
      <c r="C76" s="1" t="s">
        <v>387</v>
      </c>
      <c r="D76" s="8" t="s">
        <v>388</v>
      </c>
      <c r="E76" s="1">
        <v>4</v>
      </c>
      <c r="F76" s="1" t="s">
        <v>231</v>
      </c>
      <c r="AA76" t="str">
        <f t="shared" si="11"/>
        <v>,((SELECT nextval('ROLE_SEQ') FROM DUAL),"시터",4,"SYSTEM")</v>
      </c>
    </row>
    <row r="77" spans="2:27" x14ac:dyDescent="0.4">
      <c r="B77" s="1">
        <v>4</v>
      </c>
      <c r="C77" s="1" t="s">
        <v>387</v>
      </c>
      <c r="D77" s="8" t="s">
        <v>389</v>
      </c>
      <c r="E77" s="1">
        <v>5</v>
      </c>
      <c r="F77" s="1" t="s">
        <v>231</v>
      </c>
      <c r="AA77" t="str">
        <f t="shared" si="11"/>
        <v>,((SELECT nextval('ROLE_SEQ') FROM DUAL),"판매기업",5,"SYSTEM")</v>
      </c>
    </row>
    <row r="78" spans="2:27" x14ac:dyDescent="0.4">
      <c r="AA78" t="s">
        <v>236</v>
      </c>
    </row>
    <row r="79" spans="2:27" x14ac:dyDescent="0.4">
      <c r="B79" s="10" t="s">
        <v>226</v>
      </c>
      <c r="C79" s="18" t="s">
        <v>383</v>
      </c>
      <c r="D79" s="18"/>
      <c r="E79" s="18"/>
    </row>
    <row r="80" spans="2:27" x14ac:dyDescent="0.4">
      <c r="B80" s="10" t="s">
        <v>1</v>
      </c>
      <c r="C80" s="10" t="s">
        <v>42</v>
      </c>
      <c r="D80" s="10" t="s">
        <v>374</v>
      </c>
      <c r="E80" s="10" t="s">
        <v>338</v>
      </c>
      <c r="K80" s="13"/>
      <c r="L80" s="13"/>
      <c r="M80" s="13"/>
      <c r="N80" s="13"/>
      <c r="R80" s="13"/>
      <c r="S80" s="13"/>
      <c r="T80" s="13"/>
      <c r="U80" s="13"/>
      <c r="V80" s="13"/>
      <c r="W80" s="13"/>
      <c r="X80" s="13"/>
      <c r="Y80" s="13"/>
      <c r="Z80" s="13"/>
      <c r="AA80" s="14" t="str">
        <f>_xlfn.CONCAT("TRUNCATE ",C79,";")</f>
        <v>TRUNCATE TB_USER_ROLE_MAP;</v>
      </c>
    </row>
    <row r="81" spans="2:27" x14ac:dyDescent="0.4">
      <c r="B81" s="10" t="s">
        <v>3</v>
      </c>
      <c r="C81" s="10" t="s">
        <v>135</v>
      </c>
      <c r="D81" s="10" t="s">
        <v>376</v>
      </c>
      <c r="E81" s="10" t="s">
        <v>340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t="str">
        <f>_xlfn.CONCAT("INSERT INTO ",C79, "(", _xlfn.TEXTJOIN(",",TRUE,C80:Z80),") VALUES")</f>
        <v>INSERT INTO TB_USER_ROLE_MAP(USER_ID,ROLE_SEQ,FST_REG_ID) VALUES</v>
      </c>
    </row>
    <row r="82" spans="2:27" x14ac:dyDescent="0.4">
      <c r="B82" s="1">
        <v>1</v>
      </c>
      <c r="C82" s="1" t="s">
        <v>264</v>
      </c>
      <c r="D82" s="8">
        <v>3</v>
      </c>
      <c r="E82" s="1" t="s">
        <v>231</v>
      </c>
      <c r="AA82" t="str">
        <f t="shared" ref="AA82" si="13">_xlfn.CONCAT(IF(B82=1,"",","),"(",_xlfn.TEXTJOIN(",",TRUE,C82:Z82),")")</f>
        <v>("admin",3,"SYSTEM")</v>
      </c>
    </row>
    <row r="83" spans="2:27" x14ac:dyDescent="0.4">
      <c r="B83" s="1">
        <v>2</v>
      </c>
      <c r="C83" s="1" t="s">
        <v>367</v>
      </c>
      <c r="D83" s="8">
        <v>1</v>
      </c>
      <c r="E83" s="1" t="s">
        <v>231</v>
      </c>
      <c r="AA83" t="str">
        <f t="shared" ref="AA83" si="14">_xlfn.CONCAT(IF(B83=1,"",","),"(",_xlfn.TEXTJOIN(",",TRUE,C83:Z83),")")</f>
        <v>,("user",1,"SYSTEM")</v>
      </c>
    </row>
    <row r="84" spans="2:27" x14ac:dyDescent="0.4">
      <c r="AA84" t="s">
        <v>236</v>
      </c>
    </row>
    <row r="85" spans="2:27" x14ac:dyDescent="0.4">
      <c r="B85" s="17" t="s">
        <v>226</v>
      </c>
      <c r="C85" s="28" t="s">
        <v>391</v>
      </c>
      <c r="D85" s="29"/>
      <c r="E85" s="29"/>
      <c r="F85" s="29"/>
      <c r="G85" s="29"/>
      <c r="H85" s="29"/>
    </row>
    <row r="86" spans="2:27" x14ac:dyDescent="0.4">
      <c r="B86" s="17" t="s">
        <v>1</v>
      </c>
      <c r="C86" s="17" t="s">
        <v>342</v>
      </c>
      <c r="D86" s="17" t="s">
        <v>374</v>
      </c>
      <c r="E86" s="17" t="s">
        <v>408</v>
      </c>
      <c r="F86" s="17" t="s">
        <v>410</v>
      </c>
      <c r="G86" s="17" t="s">
        <v>338</v>
      </c>
      <c r="H86" s="17" t="s">
        <v>339</v>
      </c>
      <c r="K86" s="13"/>
      <c r="L86" s="13"/>
      <c r="M86" s="13"/>
      <c r="N86" s="13"/>
      <c r="R86" s="13"/>
      <c r="S86" s="13"/>
      <c r="T86" s="13"/>
      <c r="U86" s="13"/>
      <c r="V86" s="13"/>
      <c r="W86" s="13"/>
      <c r="X86" s="13"/>
      <c r="Y86" s="13"/>
      <c r="Z86" s="13"/>
      <c r="AA86" s="14" t="str">
        <f>_xlfn.CONCAT("TRUNCATE ",C85,";")</f>
        <v>TRUNCATE TB_AUTH;</v>
      </c>
    </row>
    <row r="87" spans="2:27" x14ac:dyDescent="0.4">
      <c r="B87" s="17" t="s">
        <v>3</v>
      </c>
      <c r="C87" s="17" t="s">
        <v>343</v>
      </c>
      <c r="D87" s="17" t="s">
        <v>376</v>
      </c>
      <c r="E87" s="17" t="s">
        <v>409</v>
      </c>
      <c r="F87" s="17" t="s">
        <v>411</v>
      </c>
      <c r="G87" s="17" t="s">
        <v>340</v>
      </c>
      <c r="H87" s="17" t="s">
        <v>341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t="str">
        <f>_xlfn.CONCAT("INSERT INTO ",C85, "(", _xlfn.TEXTJOIN(",",TRUE,C86:Z86),")")</f>
        <v>INSERT INTO TB_AUTH(MNU_SEQ,ROLE_SEQ,AUTH_GRADE,AUTH_NM,FST_REG_ID,LT_UPD_ID)</v>
      </c>
    </row>
    <row r="88" spans="2:27" x14ac:dyDescent="0.4">
      <c r="B88" s="1">
        <v>1</v>
      </c>
      <c r="C88" s="1" t="s">
        <v>342</v>
      </c>
      <c r="D88" s="8">
        <v>3</v>
      </c>
      <c r="E88" s="1">
        <v>2</v>
      </c>
      <c r="F88" s="1" t="s">
        <v>395</v>
      </c>
      <c r="G88" s="1" t="s">
        <v>231</v>
      </c>
      <c r="H88" s="1" t="s">
        <v>231</v>
      </c>
      <c r="AA88" t="str">
        <f>_xlfn.CONCAT(IF(B88&lt;&gt;1,"UNION ALL ",""),"SELECT ",_xlfn.TEXTJOIN(",",TRUE,C88:Z88)," FROM ", $C$90)</f>
        <v>SELECT MNU_SEQ,3,2,"읽기/쓰기","SYSTEM","SYSTEM" FROM TB_MNU</v>
      </c>
    </row>
    <row r="89" spans="2:27" x14ac:dyDescent="0.4">
      <c r="B89" s="1">
        <v>2</v>
      </c>
      <c r="C89" s="1" t="s">
        <v>342</v>
      </c>
      <c r="D89" s="8">
        <v>1</v>
      </c>
      <c r="E89" s="1">
        <v>1</v>
      </c>
      <c r="F89" s="1" t="s">
        <v>394</v>
      </c>
      <c r="G89" s="1" t="s">
        <v>231</v>
      </c>
      <c r="H89" s="1" t="s">
        <v>231</v>
      </c>
      <c r="AA89" t="str">
        <f>_xlfn.CONCAT(IF(B89&lt;&gt;1,"UNION ALL ",""),"SELECT ",_xlfn.TEXTJOIN(",",TRUE,C89:Z89)," FROM ", $C$90)</f>
        <v>UNION ALL SELECT MNU_SEQ,1,1,"읽기","SYSTEM","SYSTEM" FROM TB_MNU</v>
      </c>
    </row>
    <row r="90" spans="2:27" x14ac:dyDescent="0.4">
      <c r="B90" s="17" t="s">
        <v>397</v>
      </c>
      <c r="C90" s="18" t="s">
        <v>287</v>
      </c>
      <c r="D90" s="18"/>
      <c r="E90" s="18"/>
      <c r="F90" s="18"/>
      <c r="G90" s="18"/>
      <c r="H90" s="18"/>
      <c r="AA90" t="str">
        <f>_xlfn.CONCAT(";")</f>
        <v>;</v>
      </c>
    </row>
  </sheetData>
  <mergeCells count="10">
    <mergeCell ref="C2:D2"/>
    <mergeCell ref="C48:F48"/>
    <mergeCell ref="C12:I12"/>
    <mergeCell ref="C26:I26"/>
    <mergeCell ref="C54:N54"/>
    <mergeCell ref="C70:F70"/>
    <mergeCell ref="C79:E79"/>
    <mergeCell ref="C19:F19"/>
    <mergeCell ref="C85:H85"/>
    <mergeCell ref="C90:H90"/>
  </mergeCells>
  <phoneticPr fontId="1" type="noConversion"/>
  <conditionalFormatting sqref="B57:N68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158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159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160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161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123</v>
      </c>
      <c r="D9" s="1" t="s">
        <v>162</v>
      </c>
      <c r="E9" s="1" t="s">
        <v>124</v>
      </c>
      <c r="F9" s="4" t="s">
        <v>190</v>
      </c>
      <c r="G9" s="1"/>
    </row>
    <row r="10" spans="2:7" x14ac:dyDescent="0.4">
      <c r="B10" s="1" t="s">
        <v>26</v>
      </c>
      <c r="C10" s="1" t="s">
        <v>310</v>
      </c>
      <c r="D10" s="1" t="s">
        <v>311</v>
      </c>
      <c r="E10" s="1" t="s">
        <v>312</v>
      </c>
      <c r="F10" s="4" t="s">
        <v>313</v>
      </c>
      <c r="G10" s="1"/>
    </row>
    <row r="11" spans="2:7" x14ac:dyDescent="0.4">
      <c r="B11" s="1" t="s">
        <v>26</v>
      </c>
      <c r="C11" s="27" t="s">
        <v>412</v>
      </c>
      <c r="D11" s="27" t="s">
        <v>413</v>
      </c>
      <c r="E11" s="27" t="s">
        <v>414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2023-01-31T08:35:03Z</dcterms:modified>
</cp:coreProperties>
</file>