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0AC43C23-8287-48E8-9961-E57852E8F3F9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1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2" l="1"/>
  <c r="L22" i="2"/>
  <c r="L21" i="2"/>
  <c r="L24" i="2"/>
  <c r="L20" i="2"/>
  <c r="L19" i="2"/>
  <c r="L18" i="2"/>
  <c r="L13" i="2"/>
  <c r="L14" i="2"/>
  <c r="L12" i="2"/>
  <c r="L6" i="2"/>
  <c r="L7" i="2"/>
  <c r="L5" i="2"/>
  <c r="L11" i="2"/>
  <c r="L4" i="2"/>
  <c r="J164" i="1"/>
  <c r="F163" i="1"/>
  <c r="J163" i="1" s="1"/>
  <c r="C163" i="1"/>
  <c r="J162" i="1" s="1"/>
  <c r="J161" i="1"/>
  <c r="J160" i="1"/>
  <c r="J159" i="1"/>
  <c r="J158" i="1"/>
  <c r="J157" i="1"/>
  <c r="J156" i="1"/>
  <c r="J155" i="1"/>
  <c r="J154" i="1"/>
  <c r="J153" i="1"/>
  <c r="J152" i="1"/>
  <c r="J151" i="1"/>
  <c r="K150" i="1"/>
  <c r="J150" i="1"/>
  <c r="J149" i="1"/>
  <c r="F146" i="1"/>
  <c r="J146" i="1" s="1"/>
  <c r="F136" i="1"/>
  <c r="C136" i="1"/>
  <c r="C135" i="1"/>
  <c r="F135" i="1"/>
  <c r="J135" i="1" s="1"/>
  <c r="J136" i="1"/>
  <c r="J137" i="1"/>
  <c r="F134" i="1"/>
  <c r="J134" i="1" s="1"/>
  <c r="J147" i="1"/>
  <c r="C146" i="1"/>
  <c r="J145" i="1" s="1"/>
  <c r="J144" i="1"/>
  <c r="J143" i="1"/>
  <c r="J142" i="1"/>
  <c r="J141" i="1"/>
  <c r="K140" i="1"/>
  <c r="J140" i="1"/>
  <c r="J139" i="1"/>
  <c r="J122" i="1"/>
  <c r="J130" i="1"/>
  <c r="J129" i="1"/>
  <c r="J124" i="1"/>
  <c r="J123" i="1"/>
  <c r="J120" i="1"/>
  <c r="J121" i="1"/>
  <c r="C134" i="1"/>
  <c r="J133" i="1" s="1"/>
  <c r="J132" i="1"/>
  <c r="J131" i="1"/>
  <c r="J128" i="1"/>
  <c r="J127" i="1"/>
  <c r="J126" i="1"/>
  <c r="J125" i="1"/>
  <c r="J119" i="1"/>
  <c r="K118" i="1"/>
  <c r="J118" i="1"/>
  <c r="J117" i="1"/>
  <c r="J105" i="1"/>
  <c r="J104" i="1"/>
  <c r="J115" i="1"/>
  <c r="F114" i="1"/>
  <c r="J114" i="1" s="1"/>
  <c r="C114" i="1"/>
  <c r="J113" i="1" s="1"/>
  <c r="J112" i="1"/>
  <c r="J111" i="1"/>
  <c r="J110" i="1"/>
  <c r="J109" i="1"/>
  <c r="J108" i="1"/>
  <c r="J107" i="1"/>
  <c r="J106" i="1"/>
  <c r="J103" i="1"/>
  <c r="J102" i="1"/>
  <c r="J101" i="1"/>
  <c r="J100" i="1"/>
  <c r="K99" i="1"/>
  <c r="J99" i="1"/>
  <c r="J98" i="1"/>
  <c r="J85" i="1"/>
  <c r="J86" i="1"/>
  <c r="J87" i="1"/>
  <c r="J88" i="1"/>
  <c r="J89" i="1"/>
  <c r="J90" i="1"/>
  <c r="J91" i="1"/>
  <c r="J92" i="1"/>
  <c r="F95" i="1"/>
  <c r="J95" i="1" s="1"/>
  <c r="J93" i="1"/>
  <c r="C95" i="1"/>
  <c r="J94" i="1" s="1"/>
  <c r="J96" i="1"/>
  <c r="J83" i="1"/>
  <c r="K82" i="1"/>
  <c r="J82" i="1"/>
  <c r="J81" i="1"/>
  <c r="J75" i="1"/>
  <c r="J71" i="1"/>
  <c r="J72" i="1"/>
  <c r="F78" i="1"/>
  <c r="J78" i="1" s="1"/>
  <c r="J79" i="1"/>
  <c r="C78" i="1"/>
  <c r="J77" i="1" s="1"/>
  <c r="J76" i="1"/>
  <c r="J74" i="1"/>
  <c r="J73" i="1"/>
  <c r="J70" i="1"/>
  <c r="K69" i="1"/>
  <c r="J69" i="1"/>
  <c r="J68" i="1"/>
  <c r="J49" i="1"/>
  <c r="J34" i="1"/>
  <c r="J66" i="1"/>
  <c r="C65" i="1"/>
  <c r="F65" i="1"/>
  <c r="J65" i="1" s="1"/>
  <c r="J57" i="1"/>
  <c r="F64" i="1"/>
  <c r="J64" i="1" s="1"/>
  <c r="C64" i="1"/>
  <c r="J63" i="1" s="1"/>
  <c r="J62" i="1"/>
  <c r="J61" i="1"/>
  <c r="J60" i="1"/>
  <c r="J59" i="1"/>
  <c r="J58" i="1"/>
  <c r="J56" i="1"/>
  <c r="J55" i="1"/>
  <c r="J54" i="1"/>
  <c r="J53" i="1"/>
  <c r="K52" i="1"/>
  <c r="J52" i="1"/>
  <c r="J51" i="1"/>
  <c r="F48" i="1"/>
  <c r="J48" i="1" s="1"/>
  <c r="C48" i="1"/>
  <c r="J47" i="1" s="1"/>
  <c r="J46" i="1"/>
  <c r="J45" i="1"/>
  <c r="J44" i="1"/>
  <c r="J43" i="1"/>
  <c r="J42" i="1"/>
  <c r="J41" i="1"/>
  <c r="J40" i="1"/>
  <c r="J39" i="1"/>
  <c r="J38" i="1"/>
  <c r="K37" i="1"/>
  <c r="J37" i="1"/>
  <c r="J36" i="1"/>
  <c r="K4" i="1"/>
  <c r="J29" i="1"/>
  <c r="J3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J31" i="1"/>
  <c r="J3" i="1"/>
  <c r="F33" i="1"/>
  <c r="J33" i="1" s="1"/>
  <c r="C33" i="1"/>
  <c r="J32" i="1" s="1"/>
  <c r="J5" i="1"/>
  <c r="J4" i="1"/>
  <c r="J84" i="1" l="1"/>
</calcChain>
</file>

<file path=xl/sharedStrings.xml><?xml version="1.0" encoding="utf-8"?>
<sst xmlns="http://schemas.openxmlformats.org/spreadsheetml/2006/main" count="881" uniqueCount="278">
  <si>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</si>
  <si>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</si>
  <si>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</si>
  <si>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</si>
  <si>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</si>
  <si>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</si>
  <si>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</si>
  <si>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</si>
  <si>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</si>
  <si>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</si>
  <si>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</si>
  <si>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</si>
  <si>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</si>
  <si>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</si>
  <si>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</si>
  <si>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</si>
  <si>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</si>
  <si>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</si>
  <si>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</si>
  <si>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</si>
  <si>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</si>
  <si>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</si>
  <si>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</si>
  <si>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</si>
  <si>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</si>
  <si>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</si>
  <si>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</si>
  <si>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</si>
  <si>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</si>
  <si>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</si>
  <si>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</si>
  <si>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</si>
  <si>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</si>
  <si>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</si>
  <si>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</si>
  <si>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</si>
  <si>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</si>
  <si>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</si>
  <si>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</si>
  <si>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</si>
  <si>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</si>
  <si>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USER_ID</t>
  </si>
  <si>
    <t>USER_ID</t>
    <phoneticPr fontId="1" type="noConversion"/>
  </si>
  <si>
    <t>사용자 아이디</t>
    <phoneticPr fontId="1" type="noConversion"/>
  </si>
  <si>
    <t>NOT NULL</t>
  </si>
  <si>
    <t>NOT NULL</t>
    <phoneticPr fontId="1" type="noConversion"/>
  </si>
  <si>
    <t>USER_PW</t>
    <phoneticPr fontId="1" type="noConversion"/>
  </si>
  <si>
    <t>사용자 비밀번호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</si>
  <si>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</si>
  <si>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</si>
  <si>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</si>
  <si>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</si>
  <si>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</si>
  <si>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</si>
  <si>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</si>
  <si>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</si>
  <si>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</si>
  <si>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</si>
  <si>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</si>
  <si>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</si>
  <si>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</si>
  <si>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</si>
  <si>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</si>
  <si>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</si>
  <si>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i</t>
    <phoneticPr fontId="1" type="noConversion"/>
  </si>
  <si>
    <t>USE_YN</t>
  </si>
  <si>
    <t>RMRK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</si>
  <si>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</si>
  <si>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</si>
  <si>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</si>
  <si>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</si>
  <si>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</si>
  <si>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</si>
  <si>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</si>
  <si>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</si>
  <si>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</si>
  <si>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</si>
  <si>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</si>
  <si>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</si>
  <si>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</si>
  <si>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</si>
  <si>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</si>
  <si>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</si>
  <si>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</si>
  <si>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</si>
  <si>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</si>
  <si>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</si>
  <si>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</si>
  <si>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</si>
  <si>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</si>
  <si>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</si>
  <si>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</si>
  <si>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</si>
  <si>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</si>
  <si>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</si>
  <si>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</si>
  <si>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</si>
  <si>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연락처</t>
    <phoneticPr fontId="1" type="noConversion"/>
  </si>
  <si>
    <t>상태</t>
    <phoneticPr fontId="1" type="noConversion"/>
  </si>
  <si>
    <t>성별</t>
    <phoneticPr fontId="1" type="noConversion"/>
  </si>
  <si>
    <t>USER_NAME</t>
    <phoneticPr fontId="1" type="noConversion"/>
  </si>
  <si>
    <t>USER_BIRTH_DT</t>
    <phoneticPr fontId="1" type="noConversion"/>
  </si>
  <si>
    <t>USER_PHONE</t>
    <phoneticPr fontId="1" type="noConversion"/>
  </si>
  <si>
    <t>USER_POST</t>
    <phoneticPr fontId="1" type="noConversion"/>
  </si>
  <si>
    <t>USER_ADDR_1</t>
    <phoneticPr fontId="1" type="noConversion"/>
  </si>
  <si>
    <t>USER_ADDR_2</t>
    <phoneticPr fontId="1" type="noConversion"/>
  </si>
  <si>
    <t>USER_BANK</t>
    <phoneticPr fontId="1" type="noConversion"/>
  </si>
  <si>
    <t>USER_ACCOUNT</t>
    <phoneticPr fontId="1" type="noConversion"/>
  </si>
  <si>
    <t>USER_SIGNUP_DT</t>
    <phoneticPr fontId="1" type="noConversion"/>
  </si>
  <si>
    <t>USER_STATUS</t>
    <phoneticPr fontId="1" type="noConversion"/>
  </si>
  <si>
    <t>USER_GENDER</t>
    <phoneticPr fontId="1" type="noConversion"/>
  </si>
  <si>
    <t>USER_MAIL</t>
    <phoneticPr fontId="1" type="noConversion"/>
  </si>
  <si>
    <t>USER_PIC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</si>
  <si>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</si>
  <si>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</si>
  <si>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</si>
  <si>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</si>
  <si>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</si>
  <si>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</si>
  <si>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</si>
  <si>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</si>
  <si>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</si>
  <si>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</si>
  <si>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</si>
  <si>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</si>
  <si>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코드 그룹명</t>
    <phoneticPr fontId="1" type="noConversion"/>
  </si>
  <si>
    <t>TB_CODE_DETAIL</t>
    <phoneticPr fontId="1" type="noConversion"/>
  </si>
  <si>
    <t>코드 상세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</si>
  <si>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</si>
  <si>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</si>
  <si>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</si>
  <si>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</si>
  <si>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CODE_DETAIL_ORDER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</si>
  <si>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</si>
  <si>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</si>
  <si>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</si>
  <si>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</t>
    <phoneticPr fontId="1" type="noConversion"/>
  </si>
  <si>
    <t>로그인 로그 정보 관리</t>
    <phoneticPr fontId="1" type="noConversion"/>
  </si>
  <si>
    <t>VARCHAR(39)</t>
  </si>
  <si>
    <t>LOGIN_DTTI</t>
  </si>
  <si>
    <t>USER_IP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</si>
  <si>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</si>
  <si>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</si>
  <si>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</si>
  <si>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</si>
  <si>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</si>
  <si>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</si>
  <si>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</si>
  <si>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</si>
  <si>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</si>
  <si>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</si>
  <si>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</si>
  <si>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</si>
  <si>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</si>
  <si>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</si>
  <si>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</si>
  <si>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</si>
  <si>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</si>
  <si>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</si>
  <si>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</si>
  <si>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</si>
  <si>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</si>
  <si>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</si>
  <si>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</si>
  <si>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</si>
  <si>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NOTICE_TITLE</t>
    <phoneticPr fontId="1" type="noConversion"/>
  </si>
  <si>
    <t>NOTICE_CN</t>
    <phoneticPr fontId="1" type="noConversion"/>
  </si>
  <si>
    <t>NOTICE_HIT</t>
    <phoneticPr fontId="1" type="noConversion"/>
  </si>
  <si>
    <t>NOTICE_POP_YN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</si>
  <si>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</si>
  <si>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</si>
  <si>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</si>
  <si>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</si>
  <si>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</si>
  <si>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</si>
  <si>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</si>
  <si>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</si>
  <si>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</si>
  <si>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NOTICE_STR_DT</t>
    <phoneticPr fontId="1" type="noConversion"/>
  </si>
  <si>
    <t>NOTICE_END_DT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</si>
  <si>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</si>
  <si>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</si>
  <si>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</si>
  <si>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</si>
  <si>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</si>
  <si>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</si>
  <si>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</si>
  <si>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</si>
  <si>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</si>
  <si>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</si>
  <si>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</si>
  <si>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</si>
  <si>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</si>
  <si>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첨부파일 순번</t>
  </si>
  <si>
    <t>파일명</t>
  </si>
  <si>
    <t>파일 저장명</t>
  </si>
  <si>
    <t>파일 경로</t>
  </si>
  <si>
    <t>파일 용량</t>
  </si>
  <si>
    <t>파일 확장자</t>
  </si>
  <si>
    <t>NOTICE_SEQ</t>
    <phoneticPr fontId="1" type="noConversion"/>
  </si>
  <si>
    <t>FREE_SEQ</t>
    <phoneticPr fontId="1" type="noConversion"/>
  </si>
  <si>
    <t>FREE_TITLE</t>
    <phoneticPr fontId="1" type="noConversion"/>
  </si>
  <si>
    <t>FREE_CN</t>
    <phoneticPr fontId="1" type="noConversion"/>
  </si>
  <si>
    <t>FREE_CODE</t>
    <phoneticPr fontId="1" type="noConversion"/>
  </si>
  <si>
    <t>FREE_HIT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</si>
  <si>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</si>
  <si>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</si>
  <si>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</si>
  <si>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</si>
  <si>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</si>
  <si>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</si>
  <si>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</si>
  <si>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</si>
  <si>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</si>
  <si>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파일순번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</si>
  <si>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</si>
  <si>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</si>
  <si>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</si>
  <si>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</si>
  <si>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</si>
  <si>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</si>
  <si>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</si>
  <si>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</si>
  <si>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</si>
  <si>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</si>
  <si>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</si>
  <si>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</si>
  <si>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</si>
  <si>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POLI_VAL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</si>
  <si>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</si>
  <si>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</si>
  <si>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</si>
  <si>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</si>
  <si>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</si>
  <si>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</si>
  <si>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</si>
  <si>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공지사항일련번호</t>
    <phoneticPr fontId="1" type="noConversion"/>
  </si>
  <si>
    <t>LOGIN_SEQ</t>
    <phoneticPr fontId="1" type="noConversion"/>
  </si>
  <si>
    <t>자유게시판일련번호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</si>
  <si>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</si>
  <si>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</si>
  <si>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</si>
  <si>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</si>
  <si>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</si>
  <si>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</si>
  <si>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</si>
  <si>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</si>
  <si>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</si>
  <si>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</si>
  <si>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</si>
  <si>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</si>
  <si>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</si>
  <si>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</si>
  <si>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</si>
  <si>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</si>
  <si>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</si>
  <si>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</si>
  <si>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</si>
  <si>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</si>
  <si>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</si>
  <si>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</si>
  <si>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</si>
  <si>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</si>
  <si>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</si>
  <si>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</si>
  <si>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</si>
  <si>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</si>
  <si>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LT_UPD_DTTI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</si>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</sst>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quotePrefix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8B2B-38EE-4D22-BD81-EC2AE4E8F13E}">
  <dimension ref="A2:K164"/>
  <sheetViews>
    <sheetView topLeftCell="G40" workbookViewId="0">
      <selection activeCell="K40" sqref="K1:K1048576"/>
    </sheetView>
  </sheetViews>
  <sheetFormatPr defaultRowHeight="17.399999999999999" x14ac:dyDescent="0.4"/>
  <cols>
    <col min="1" max="1" width="3.796875" customWidth="1"/>
    <col min="2" max="2" width="11.09765625" bestFit="1" customWidth="1"/>
    <col min="3" max="3" width="20.09765625" bestFit="1" customWidth="1"/>
    <col min="4" max="4" width="28.09765625" bestFit="1" customWidth="1"/>
    <col min="5" max="5" width="14.8984375" bestFit="1" customWidth="1"/>
    <col min="6" max="6" width="6.796875" style="3" bestFit="1" customWidth="1"/>
    <col min="7" max="8" width="14.69921875" bestFit="1" customWidth="1"/>
    <col min="9" max="9" width="32" bestFit="1" customWidth="1"/>
    <col min="10" max="10" width="96.3984375" bestFit="1" customWidth="1"/>
    <col min="11" max="11" width="61.09765625" bestFit="1" customWidth="1"/>
  </cols>
  <sheetData>
    <row r="2" spans="2:11" x14ac:dyDescent="0.4">
      <c r="B2" s="13" t="s">
        <v>28</v>
      </c>
      <c r="C2" s="14"/>
      <c r="D2" s="14"/>
      <c r="E2" s="14"/>
      <c r="F2" s="14"/>
      <c r="G2" s="14"/>
      <c r="H2" s="14"/>
      <c r="I2" s="15"/>
    </row>
    <row r="3" spans="2:11" x14ac:dyDescent="0.4">
      <c r="B3" s="8" t="s">
        <v>3</v>
      </c>
      <c r="C3" s="5" t="s">
        <v>37</v>
      </c>
      <c r="D3" s="8" t="s">
        <v>1</v>
      </c>
      <c r="E3" s="5" t="s">
        <v>38</v>
      </c>
      <c r="F3" s="8" t="s">
        <v>29</v>
      </c>
      <c r="G3" s="5" t="s">
        <v>39</v>
      </c>
      <c r="H3" s="8" t="s">
        <v>30</v>
      </c>
      <c r="I3" s="11">
        <v>44942</v>
      </c>
      <c r="J3" t="str">
        <f>_xlfn.CONCAT("DROP TABLE IF EXISTS ",C3,";")</f>
        <v>DROP TABLE IF EXISTS TB_USER;</v>
      </c>
    </row>
    <row r="4" spans="2:11" x14ac:dyDescent="0.4">
      <c r="B4" s="8" t="s">
        <v>31</v>
      </c>
      <c r="C4" s="12" t="s">
        <v>40</v>
      </c>
      <c r="D4" s="12"/>
      <c r="E4" s="12"/>
      <c r="F4" s="12"/>
      <c r="G4" s="12"/>
      <c r="H4" s="12"/>
      <c r="I4" s="12"/>
      <c r="J4" t="str">
        <f>_xlfn.CONCAT("CREATE TABLE ",C3)</f>
        <v>CREATE TABLE TB_USER</v>
      </c>
      <c r="K4" t="str">
        <f>_xlfn.CONCAT("ALTER TABLE ",C3, " COMMENT = '",C4,"';")</f>
        <v>ALTER TABLE TB_USER COMMENT = '사용자 정보 관리';</v>
      </c>
    </row>
    <row r="5" spans="2:11" x14ac:dyDescent="0.4">
      <c r="B5" s="8" t="s">
        <v>32</v>
      </c>
      <c r="C5" s="8" t="s">
        <v>1</v>
      </c>
      <c r="D5" s="8" t="s">
        <v>3</v>
      </c>
      <c r="E5" s="8" t="s">
        <v>33</v>
      </c>
      <c r="F5" s="8" t="s">
        <v>34</v>
      </c>
      <c r="G5" s="8" t="s">
        <v>35</v>
      </c>
      <c r="H5" s="8" t="s">
        <v>22</v>
      </c>
      <c r="I5" s="8" t="s">
        <v>36</v>
      </c>
      <c r="J5" t="str">
        <f>_xlfn.CONCAT("(")</f>
        <v>(</v>
      </c>
    </row>
    <row r="6" spans="2:11" x14ac:dyDescent="0.4">
      <c r="B6" s="5">
        <v>1</v>
      </c>
      <c r="C6" s="1" t="s">
        <v>42</v>
      </c>
      <c r="D6" s="1" t="s">
        <v>146</v>
      </c>
      <c r="E6" s="5" t="s">
        <v>53</v>
      </c>
      <c r="F6" s="5">
        <v>1</v>
      </c>
      <c r="G6" s="1" t="s">
        <v>45</v>
      </c>
      <c r="H6" s="1"/>
      <c r="I6" s="1" t="s">
        <v>43</v>
      </c>
      <c r="J6" t="str">
        <f>_xlfn.CONCAT(IF(B6=1,"",", "),C6," ",E6," ",G6,IF(H6="",""," DEFAULT "),H6, " COMMENT '",I6,"'")</f>
        <v>USER_ID VARCHAR(20) NOT NULL COMMENT '사용자 아이디'</v>
      </c>
    </row>
    <row r="7" spans="2:11" x14ac:dyDescent="0.4">
      <c r="B7" s="5">
        <v>2</v>
      </c>
      <c r="C7" s="1" t="s">
        <v>46</v>
      </c>
      <c r="D7" s="1" t="s">
        <v>147</v>
      </c>
      <c r="E7" s="5" t="s">
        <v>63</v>
      </c>
      <c r="F7" s="5"/>
      <c r="G7" s="1" t="s">
        <v>49</v>
      </c>
      <c r="H7" s="1"/>
      <c r="I7" s="1" t="s">
        <v>47</v>
      </c>
      <c r="J7" t="str">
        <f t="shared" ref="J7:J30" si="0">_xlfn.CONCAT(IF(B7=1,"",", "),C7," ",E7," ",G7,IF(H7="",""," DEFAULT "),H7, " COMMENT '",I7,"'")</f>
        <v>, USER_PW VARCHAR(50) NULL COMMENT '사용자 비밀번호'</v>
      </c>
    </row>
    <row r="8" spans="2:11" x14ac:dyDescent="0.4">
      <c r="B8" s="5">
        <v>3</v>
      </c>
      <c r="C8" s="1" t="s">
        <v>100</v>
      </c>
      <c r="D8" s="1" t="s">
        <v>75</v>
      </c>
      <c r="E8" s="5" t="s">
        <v>54</v>
      </c>
      <c r="F8" s="5"/>
      <c r="G8" s="1" t="s">
        <v>49</v>
      </c>
      <c r="H8" s="1"/>
      <c r="I8" s="1" t="s">
        <v>75</v>
      </c>
      <c r="J8" t="str">
        <f t="shared" si="0"/>
        <v>, USER_NAME VARCHAR(30) NULL COMMENT '이름'</v>
      </c>
    </row>
    <row r="9" spans="2:11" x14ac:dyDescent="0.4">
      <c r="B9" s="5">
        <v>4</v>
      </c>
      <c r="C9" s="1" t="s">
        <v>101</v>
      </c>
      <c r="D9" s="1" t="s">
        <v>76</v>
      </c>
      <c r="E9" s="5" t="s">
        <v>55</v>
      </c>
      <c r="F9" s="5"/>
      <c r="G9" s="1" t="s">
        <v>49</v>
      </c>
      <c r="H9" s="1"/>
      <c r="I9" s="1" t="s">
        <v>76</v>
      </c>
      <c r="J9" t="str">
        <f t="shared" si="0"/>
        <v>, USER_BIRTH_DT VARCHAR(8) NULL COMMENT '생년월일'</v>
      </c>
    </row>
    <row r="10" spans="2:11" x14ac:dyDescent="0.4">
      <c r="B10" s="5">
        <v>5</v>
      </c>
      <c r="C10" s="1" t="s">
        <v>102</v>
      </c>
      <c r="D10" s="1" t="s">
        <v>97</v>
      </c>
      <c r="E10" s="5" t="s">
        <v>56</v>
      </c>
      <c r="F10" s="5"/>
      <c r="G10" s="1" t="s">
        <v>49</v>
      </c>
      <c r="H10" s="1"/>
      <c r="I10" s="1" t="s">
        <v>77</v>
      </c>
      <c r="J10" t="str">
        <f t="shared" si="0"/>
        <v>, USER_PHONE VARCHAR(11) NULL COMMENT '연락처_01000000000'</v>
      </c>
    </row>
    <row r="11" spans="2:11" x14ac:dyDescent="0.4">
      <c r="B11" s="5">
        <v>6</v>
      </c>
      <c r="C11" s="1" t="s">
        <v>103</v>
      </c>
      <c r="D11" s="1" t="s">
        <v>78</v>
      </c>
      <c r="E11" s="5" t="s">
        <v>52</v>
      </c>
      <c r="F11" s="5"/>
      <c r="G11" s="1" t="s">
        <v>49</v>
      </c>
      <c r="H11" s="1"/>
      <c r="I11" s="1" t="s">
        <v>78</v>
      </c>
      <c r="J11" t="str">
        <f t="shared" si="0"/>
        <v>, USER_POST VARCHAR(20) NULL COMMENT '우편번호'</v>
      </c>
    </row>
    <row r="12" spans="2:11" x14ac:dyDescent="0.4">
      <c r="B12" s="5">
        <v>7</v>
      </c>
      <c r="C12" s="1" t="s">
        <v>104</v>
      </c>
      <c r="D12" s="1" t="s">
        <v>79</v>
      </c>
      <c r="E12" s="5" t="s">
        <v>57</v>
      </c>
      <c r="F12" s="5"/>
      <c r="G12" s="1" t="s">
        <v>49</v>
      </c>
      <c r="H12" s="1"/>
      <c r="I12" s="1" t="s">
        <v>79</v>
      </c>
      <c r="J12" t="str">
        <f t="shared" si="0"/>
        <v>, USER_ADDR_1 VARCHAR(300) NULL COMMENT '상세주소1'</v>
      </c>
    </row>
    <row r="13" spans="2:11" x14ac:dyDescent="0.4">
      <c r="B13" s="5">
        <v>8</v>
      </c>
      <c r="C13" s="1" t="s">
        <v>105</v>
      </c>
      <c r="D13" s="1" t="s">
        <v>80</v>
      </c>
      <c r="E13" s="5" t="s">
        <v>57</v>
      </c>
      <c r="F13" s="5"/>
      <c r="G13" s="1" t="s">
        <v>49</v>
      </c>
      <c r="H13" s="1"/>
      <c r="I13" s="1" t="s">
        <v>80</v>
      </c>
      <c r="J13" t="str">
        <f t="shared" si="0"/>
        <v>, USER_ADDR_2 VARCHAR(300) NULL COMMENT '상세주소2'</v>
      </c>
    </row>
    <row r="14" spans="2:11" x14ac:dyDescent="0.4">
      <c r="B14" s="5">
        <v>9</v>
      </c>
      <c r="C14" s="1" t="s">
        <v>106</v>
      </c>
      <c r="D14" s="1" t="s">
        <v>81</v>
      </c>
      <c r="E14" s="5" t="s">
        <v>58</v>
      </c>
      <c r="F14" s="5"/>
      <c r="G14" s="1" t="s">
        <v>49</v>
      </c>
      <c r="H14" s="1"/>
      <c r="I14" s="1" t="s">
        <v>81</v>
      </c>
      <c r="J14" t="str">
        <f t="shared" si="0"/>
        <v>, USER_BANK VARCHAR(50) NULL COMMENT '계좌은행'</v>
      </c>
    </row>
    <row r="15" spans="2:11" x14ac:dyDescent="0.4">
      <c r="B15" s="5">
        <v>10</v>
      </c>
      <c r="C15" s="1" t="s">
        <v>107</v>
      </c>
      <c r="D15" s="1" t="s">
        <v>82</v>
      </c>
      <c r="E15" s="5" t="s">
        <v>58</v>
      </c>
      <c r="F15" s="5"/>
      <c r="G15" s="1" t="s">
        <v>49</v>
      </c>
      <c r="H15" s="1"/>
      <c r="I15" s="1" t="s">
        <v>82</v>
      </c>
      <c r="J15" t="str">
        <f t="shared" si="0"/>
        <v>, USER_ACCOUNT VARCHAR(50) NULL COMMENT '계좌번호'</v>
      </c>
    </row>
    <row r="16" spans="2:11" x14ac:dyDescent="0.4">
      <c r="B16" s="5">
        <v>11</v>
      </c>
      <c r="C16" s="1" t="s">
        <v>108</v>
      </c>
      <c r="D16" s="1" t="s">
        <v>83</v>
      </c>
      <c r="E16" s="5" t="s">
        <v>55</v>
      </c>
      <c r="F16" s="5"/>
      <c r="G16" s="1" t="s">
        <v>49</v>
      </c>
      <c r="H16" s="1"/>
      <c r="I16" s="1" t="s">
        <v>83</v>
      </c>
      <c r="J16" t="str">
        <f t="shared" si="0"/>
        <v>, USER_SIGNUP_DT VARCHAR(8) NULL COMMENT '가입일'</v>
      </c>
    </row>
    <row r="17" spans="1:10" x14ac:dyDescent="0.4">
      <c r="B17" s="5">
        <v>12</v>
      </c>
      <c r="C17" s="1" t="s">
        <v>109</v>
      </c>
      <c r="D17" s="1" t="s">
        <v>98</v>
      </c>
      <c r="E17" s="5" t="s">
        <v>59</v>
      </c>
      <c r="F17" s="5"/>
      <c r="G17" s="1" t="s">
        <v>49</v>
      </c>
      <c r="H17" s="1" t="s">
        <v>113</v>
      </c>
      <c r="I17" s="1" t="s">
        <v>84</v>
      </c>
      <c r="J17" t="str">
        <f t="shared" si="0"/>
        <v>, USER_STATUS VARCHAR(2) NULL DEFAULT '1' COMMENT '상태(01:활동중,02:정지,03:탈퇴)'</v>
      </c>
    </row>
    <row r="18" spans="1:10" x14ac:dyDescent="0.4">
      <c r="B18" s="5">
        <v>13</v>
      </c>
      <c r="C18" s="1" t="s">
        <v>110</v>
      </c>
      <c r="D18" s="1" t="s">
        <v>99</v>
      </c>
      <c r="E18" s="5" t="s">
        <v>60</v>
      </c>
      <c r="F18" s="5"/>
      <c r="G18" s="1" t="s">
        <v>49</v>
      </c>
      <c r="H18" s="1" t="s">
        <v>114</v>
      </c>
      <c r="I18" s="1" t="s">
        <v>85</v>
      </c>
      <c r="J18" t="str">
        <f t="shared" si="0"/>
        <v>, USER_GENDER VARCHAR(1) NULL COMMENT '성별(1:남,2:여)'</v>
      </c>
    </row>
    <row r="19" spans="1:10" x14ac:dyDescent="0.4">
      <c r="B19" s="5">
        <v>14</v>
      </c>
      <c r="C19" s="1" t="s">
        <v>111</v>
      </c>
      <c r="D19" s="1" t="s">
        <v>86</v>
      </c>
      <c r="E19" s="5" t="s">
        <v>58</v>
      </c>
      <c r="F19" s="5"/>
      <c r="G19" s="1" t="s">
        <v>49</v>
      </c>
      <c r="H19" s="1" t="s">
        <v>114</v>
      </c>
      <c r="I19" s="1" t="s">
        <v>86</v>
      </c>
      <c r="J19" t="str">
        <f t="shared" si="0"/>
        <v>, USER_MAIL VARCHAR(50) NULL COMMENT '이메일'</v>
      </c>
    </row>
    <row r="20" spans="1:10" x14ac:dyDescent="0.4">
      <c r="B20" s="5">
        <v>15</v>
      </c>
      <c r="C20" s="1" t="s">
        <v>112</v>
      </c>
      <c r="D20" s="1" t="s">
        <v>87</v>
      </c>
      <c r="E20" s="5" t="s">
        <v>61</v>
      </c>
      <c r="F20" s="5"/>
      <c r="G20" s="1" t="s">
        <v>49</v>
      </c>
      <c r="H20" s="1" t="s">
        <v>114</v>
      </c>
      <c r="I20" s="1" t="s">
        <v>87</v>
      </c>
      <c r="J20" t="str">
        <f t="shared" si="0"/>
        <v>, USER_PIC VARCHAR(200) NULL COMMENT '사진'</v>
      </c>
    </row>
    <row r="21" spans="1:10" x14ac:dyDescent="0.4">
      <c r="B21" s="5">
        <v>16</v>
      </c>
      <c r="C21" s="1" t="s">
        <v>65</v>
      </c>
      <c r="D21" s="1" t="s">
        <v>88</v>
      </c>
      <c r="E21" s="5" t="s">
        <v>60</v>
      </c>
      <c r="F21" s="5"/>
      <c r="G21" s="1" t="s">
        <v>49</v>
      </c>
      <c r="H21" s="1" t="s">
        <v>115</v>
      </c>
      <c r="I21" s="1" t="s">
        <v>88</v>
      </c>
      <c r="J21" t="str">
        <f t="shared" si="0"/>
        <v>, USE_YN VARCHAR(1) NULL DEFAULT 'Y' COMMENT '사용여부'</v>
      </c>
    </row>
    <row r="22" spans="1:10" x14ac:dyDescent="0.4">
      <c r="B22" s="5">
        <v>17</v>
      </c>
      <c r="C22" s="1" t="s">
        <v>66</v>
      </c>
      <c r="D22" s="1" t="s">
        <v>89</v>
      </c>
      <c r="E22" s="5" t="s">
        <v>57</v>
      </c>
      <c r="F22" s="5"/>
      <c r="G22" s="1" t="s">
        <v>49</v>
      </c>
      <c r="H22" s="1" t="s">
        <v>114</v>
      </c>
      <c r="I22" s="1" t="s">
        <v>89</v>
      </c>
      <c r="J22" t="str">
        <f t="shared" si="0"/>
        <v>, RMRK VARCHAR(300) NULL COMMENT '비고'</v>
      </c>
    </row>
    <row r="23" spans="1:10" x14ac:dyDescent="0.4">
      <c r="B23" s="5">
        <v>18</v>
      </c>
      <c r="C23" s="1" t="s">
        <v>67</v>
      </c>
      <c r="D23" s="1" t="s">
        <v>148</v>
      </c>
      <c r="E23" s="5" t="s">
        <v>62</v>
      </c>
      <c r="F23" s="5"/>
      <c r="G23" s="1" t="s">
        <v>49</v>
      </c>
      <c r="H23" s="1" t="s">
        <v>116</v>
      </c>
      <c r="I23" s="1" t="s">
        <v>90</v>
      </c>
      <c r="J23" t="str">
        <f t="shared" si="0"/>
        <v>, PW_CH_DTTI TIMESTAMP NULL DEFAULT NOW() COMMENT '비밀번호 최종수정일시'</v>
      </c>
    </row>
    <row r="24" spans="1:10" x14ac:dyDescent="0.4">
      <c r="A24" t="s">
        <v>64</v>
      </c>
      <c r="B24" s="5">
        <v>19</v>
      </c>
      <c r="C24" s="1" t="s">
        <v>68</v>
      </c>
      <c r="D24" s="1" t="s">
        <v>91</v>
      </c>
      <c r="E24" s="5" t="s">
        <v>58</v>
      </c>
      <c r="F24" s="5"/>
      <c r="G24" s="1" t="s">
        <v>49</v>
      </c>
      <c r="H24" s="1" t="s">
        <v>114</v>
      </c>
      <c r="I24" s="1" t="s">
        <v>91</v>
      </c>
      <c r="J24" t="str">
        <f t="shared" si="0"/>
        <v>, PW_BF VARCHAR(50) NULL COMMENT '이전 비밀번호'</v>
      </c>
    </row>
    <row r="25" spans="1:10" x14ac:dyDescent="0.4">
      <c r="B25" s="5">
        <v>20</v>
      </c>
      <c r="C25" s="1" t="s">
        <v>69</v>
      </c>
      <c r="D25" s="1" t="s">
        <v>151</v>
      </c>
      <c r="E25" s="5" t="s">
        <v>60</v>
      </c>
      <c r="F25" s="5"/>
      <c r="G25" s="1" t="s">
        <v>49</v>
      </c>
      <c r="H25" s="1" t="s">
        <v>117</v>
      </c>
      <c r="I25" s="1" t="s">
        <v>92</v>
      </c>
      <c r="J25" t="str">
        <f t="shared" si="0"/>
        <v>, PW_ERR_CNT VARCHAR(1) NULL DEFAULT '0' COMMENT '비밀번호 오입력 횟수'</v>
      </c>
    </row>
    <row r="26" spans="1:10" x14ac:dyDescent="0.4">
      <c r="B26" s="5">
        <v>21</v>
      </c>
      <c r="C26" s="1" t="s">
        <v>70</v>
      </c>
      <c r="D26" s="1" t="s">
        <v>152</v>
      </c>
      <c r="E26" s="5" t="s">
        <v>23</v>
      </c>
      <c r="F26" s="5"/>
      <c r="G26" s="1" t="s">
        <v>49</v>
      </c>
      <c r="H26" s="1" t="s">
        <v>118</v>
      </c>
      <c r="I26" s="1" t="s">
        <v>93</v>
      </c>
      <c r="J26" t="str">
        <f t="shared" si="0"/>
        <v>, PW_INIT_YN CHAR(1) NULL DEFAULT 'N' COMMENT '비밀번호 초기화 여부'</v>
      </c>
    </row>
    <row r="27" spans="1:10" x14ac:dyDescent="0.4">
      <c r="B27" s="5">
        <v>22</v>
      </c>
      <c r="C27" s="1" t="s">
        <v>71</v>
      </c>
      <c r="D27" s="1" t="s">
        <v>244</v>
      </c>
      <c r="E27" s="5" t="s">
        <v>52</v>
      </c>
      <c r="F27" s="5"/>
      <c r="G27" s="1" t="s">
        <v>45</v>
      </c>
      <c r="H27" s="1" t="s">
        <v>114</v>
      </c>
      <c r="I27" s="1" t="s">
        <v>244</v>
      </c>
      <c r="J27" t="str">
        <f t="shared" si="0"/>
        <v>, FST_REG_ID VARCHAR(20) NOT NULL COMMENT '최초등록자아이디'</v>
      </c>
    </row>
    <row r="28" spans="1:10" x14ac:dyDescent="0.4">
      <c r="B28" s="5">
        <v>23</v>
      </c>
      <c r="C28" s="1" t="s">
        <v>72</v>
      </c>
      <c r="D28" s="1" t="s">
        <v>94</v>
      </c>
      <c r="E28" s="5" t="s">
        <v>62</v>
      </c>
      <c r="F28" s="5"/>
      <c r="G28" s="1" t="s">
        <v>45</v>
      </c>
      <c r="H28" s="1" t="s">
        <v>116</v>
      </c>
      <c r="I28" s="1" t="s">
        <v>94</v>
      </c>
      <c r="J28" t="str">
        <f t="shared" si="0"/>
        <v>, FST_REG_DTTI TIMESTAMP NOT NULL DEFAULT NOW() COMMENT '최초등록일시'</v>
      </c>
    </row>
    <row r="29" spans="1:10" x14ac:dyDescent="0.4">
      <c r="B29" s="5">
        <v>24</v>
      </c>
      <c r="C29" s="1" t="s">
        <v>73</v>
      </c>
      <c r="D29" s="1" t="s">
        <v>245</v>
      </c>
      <c r="E29" s="5" t="s">
        <v>52</v>
      </c>
      <c r="F29" s="5"/>
      <c r="G29" s="1" t="s">
        <v>45</v>
      </c>
      <c r="H29" s="1" t="s">
        <v>114</v>
      </c>
      <c r="I29" s="1" t="s">
        <v>245</v>
      </c>
      <c r="J29" t="str">
        <f t="shared" si="0"/>
        <v>, LT_UPD_ID VARCHAR(20) NOT NULL COMMENT '최종수정자아이디'</v>
      </c>
    </row>
    <row r="30" spans="1:10" x14ac:dyDescent="0.4">
      <c r="B30" s="5">
        <v>25</v>
      </c>
      <c r="C30" s="1" t="s">
        <v>74</v>
      </c>
      <c r="D30" s="1" t="s">
        <v>96</v>
      </c>
      <c r="E30" s="5" t="s">
        <v>62</v>
      </c>
      <c r="F30" s="5"/>
      <c r="G30" s="1" t="s">
        <v>45</v>
      </c>
      <c r="H30" s="1" t="s">
        <v>116</v>
      </c>
      <c r="I30" s="1" t="s">
        <v>96</v>
      </c>
      <c r="J30" t="str">
        <f t="shared" si="0"/>
        <v>, LT_UPD_DTTI TIMESTAMP NOT NULL DEFAULT NOW() COMMENT '최종수정일시'</v>
      </c>
    </row>
    <row r="31" spans="1:10" x14ac:dyDescent="0.4">
      <c r="J31" t="str">
        <f>_xlfn.CONCAT(");")</f>
        <v>);</v>
      </c>
    </row>
    <row r="32" spans="1:10" x14ac:dyDescent="0.4">
      <c r="B32" s="8" t="s">
        <v>32</v>
      </c>
      <c r="C32" s="7" t="s">
        <v>50</v>
      </c>
      <c r="D32" s="7"/>
      <c r="E32" s="7"/>
      <c r="F32" s="7" t="s">
        <v>51</v>
      </c>
      <c r="G32" s="7"/>
      <c r="H32" s="7"/>
      <c r="I32" s="7"/>
      <c r="J32" t="str">
        <f>_xlfn.CONCAT("ALTER TABLE ",C3," ADD CONSTRAINT ",C33," PRIMARY KEY (")</f>
        <v>ALTER TABLE TB_USER ADD CONSTRAINT PK_TB_USER PRIMARY KEY (</v>
      </c>
    </row>
    <row r="33" spans="2:11" x14ac:dyDescent="0.4">
      <c r="B33" s="16">
        <v>1</v>
      </c>
      <c r="C33" s="4" t="str">
        <f>_xlfn.CONCAT("PK_",C3)</f>
        <v>PK_TB_USER</v>
      </c>
      <c r="D33" s="4"/>
      <c r="E33" s="4"/>
      <c r="F33" s="4" t="str">
        <f>C6</f>
        <v>USER_ID</v>
      </c>
      <c r="G33" s="4"/>
      <c r="H33" s="4"/>
      <c r="I33" s="4"/>
      <c r="J33" t="str">
        <f>_xlfn.CONCAT(IF(B33=1,"",", "),F33)</f>
        <v>USER_ID</v>
      </c>
    </row>
    <row r="34" spans="2:11" x14ac:dyDescent="0.4">
      <c r="J34" t="str">
        <f>_xlfn.CONCAT(");")</f>
        <v>);</v>
      </c>
    </row>
    <row r="35" spans="2:11" x14ac:dyDescent="0.4">
      <c r="B35" s="13" t="s">
        <v>28</v>
      </c>
      <c r="C35" s="14"/>
      <c r="D35" s="14"/>
      <c r="E35" s="14"/>
      <c r="F35" s="14"/>
      <c r="G35" s="14"/>
      <c r="H35" s="14"/>
      <c r="I35" s="15"/>
    </row>
    <row r="36" spans="2:11" x14ac:dyDescent="0.4">
      <c r="B36" s="8" t="s">
        <v>3</v>
      </c>
      <c r="C36" s="5" t="s">
        <v>119</v>
      </c>
      <c r="D36" s="8" t="s">
        <v>1</v>
      </c>
      <c r="E36" s="5" t="s">
        <v>120</v>
      </c>
      <c r="F36" s="8" t="s">
        <v>29</v>
      </c>
      <c r="G36" s="5" t="s">
        <v>39</v>
      </c>
      <c r="H36" s="8" t="s">
        <v>30</v>
      </c>
      <c r="I36" s="11">
        <v>44942</v>
      </c>
      <c r="J36" t="str">
        <f>_xlfn.CONCAT("DROP TABLE IF EXISTS ",C36,";")</f>
        <v>DROP TABLE IF EXISTS TB_CODE_GROUP;</v>
      </c>
    </row>
    <row r="37" spans="2:11" x14ac:dyDescent="0.4">
      <c r="B37" s="8" t="s">
        <v>31</v>
      </c>
      <c r="C37" s="12" t="s">
        <v>121</v>
      </c>
      <c r="D37" s="12"/>
      <c r="E37" s="12"/>
      <c r="F37" s="12"/>
      <c r="G37" s="12"/>
      <c r="H37" s="12"/>
      <c r="I37" s="12"/>
      <c r="J37" t="str">
        <f>_xlfn.CONCAT("CREATE TABLE ",C36)</f>
        <v>CREATE TABLE TB_CODE_GROUP</v>
      </c>
      <c r="K37" t="str">
        <f>_xlfn.CONCAT("ALTER TABLE ",C36, " COMMENT = '",C37,"';")</f>
        <v>ALTER TABLE TB_CODE_GROUP COMMENT = '코드 그룹 정보 관리';</v>
      </c>
    </row>
    <row r="38" spans="2:11" x14ac:dyDescent="0.4">
      <c r="B38" s="8" t="s">
        <v>32</v>
      </c>
      <c r="C38" s="8" t="s">
        <v>1</v>
      </c>
      <c r="D38" s="8" t="s">
        <v>3</v>
      </c>
      <c r="E38" s="8" t="s">
        <v>33</v>
      </c>
      <c r="F38" s="8" t="s">
        <v>34</v>
      </c>
      <c r="G38" s="8" t="s">
        <v>35</v>
      </c>
      <c r="H38" s="8" t="s">
        <v>22</v>
      </c>
      <c r="I38" s="8" t="s">
        <v>36</v>
      </c>
      <c r="J38" t="str">
        <f>_xlfn.CONCAT("(")</f>
        <v>(</v>
      </c>
    </row>
    <row r="39" spans="2:11" x14ac:dyDescent="0.4">
      <c r="B39" s="5">
        <v>1</v>
      </c>
      <c r="C39" s="1" t="s">
        <v>129</v>
      </c>
      <c r="D39" s="1" t="s">
        <v>149</v>
      </c>
      <c r="E39" s="5" t="s">
        <v>25</v>
      </c>
      <c r="F39" s="5">
        <v>1</v>
      </c>
      <c r="G39" s="1" t="s">
        <v>45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 그룹'</v>
      </c>
    </row>
    <row r="40" spans="2:11" x14ac:dyDescent="0.4">
      <c r="B40" s="5">
        <v>2</v>
      </c>
      <c r="C40" s="1" t="s">
        <v>122</v>
      </c>
      <c r="D40" s="1" t="s">
        <v>150</v>
      </c>
      <c r="E40" s="5" t="s">
        <v>124</v>
      </c>
      <c r="F40" s="5"/>
      <c r="G40" s="1" t="s">
        <v>49</v>
      </c>
      <c r="H40" s="1"/>
      <c r="I40" s="1" t="s">
        <v>125</v>
      </c>
      <c r="J40" t="str">
        <f t="shared" ref="J40:J45" si="1">_xlfn.CONCAT(IF(B40=1,"",", "),C40," ",E40," ",G40,IF(H40="",""," DEFAULT "),H40, " COMMENT '",I40,"'")</f>
        <v>, CODE_GROUP_NM VARCHAR(150) NULL COMMENT '코드 그룹명'</v>
      </c>
    </row>
    <row r="41" spans="2:11" x14ac:dyDescent="0.4">
      <c r="B41" s="5">
        <v>3</v>
      </c>
      <c r="C41" s="1" t="s">
        <v>66</v>
      </c>
      <c r="D41" s="1" t="s">
        <v>89</v>
      </c>
      <c r="E41" s="5" t="s">
        <v>57</v>
      </c>
      <c r="F41" s="5"/>
      <c r="G41" s="1" t="s">
        <v>49</v>
      </c>
      <c r="H41" s="1" t="s">
        <v>114</v>
      </c>
      <c r="I41" s="1" t="s">
        <v>89</v>
      </c>
      <c r="J41" t="str">
        <f t="shared" si="1"/>
        <v>, RMRK VARCHAR(300) NULL COMMENT '비고'</v>
      </c>
    </row>
    <row r="42" spans="2:11" x14ac:dyDescent="0.4">
      <c r="B42" s="5">
        <v>4</v>
      </c>
      <c r="C42" s="1" t="s">
        <v>71</v>
      </c>
      <c r="D42" s="1" t="s">
        <v>244</v>
      </c>
      <c r="E42" s="5" t="s">
        <v>52</v>
      </c>
      <c r="F42" s="5"/>
      <c r="G42" s="1" t="s">
        <v>45</v>
      </c>
      <c r="H42" s="1" t="s">
        <v>114</v>
      </c>
      <c r="I42" s="1" t="s">
        <v>244</v>
      </c>
      <c r="J42" t="str">
        <f t="shared" si="1"/>
        <v>, FST_REG_ID VARCHAR(20) NOT NULL COMMENT '최초등록자아이디'</v>
      </c>
    </row>
    <row r="43" spans="2:11" x14ac:dyDescent="0.4">
      <c r="B43" s="5">
        <v>5</v>
      </c>
      <c r="C43" s="1" t="s">
        <v>72</v>
      </c>
      <c r="D43" s="1" t="s">
        <v>94</v>
      </c>
      <c r="E43" s="5" t="s">
        <v>62</v>
      </c>
      <c r="F43" s="5"/>
      <c r="G43" s="1" t="s">
        <v>45</v>
      </c>
      <c r="H43" s="1" t="s">
        <v>116</v>
      </c>
      <c r="I43" s="1" t="s">
        <v>94</v>
      </c>
      <c r="J43" t="str">
        <f t="shared" si="1"/>
        <v>, FST_REG_DTTI TIMESTAMP NOT NULL DEFAULT NOW() COMMENT '최초등록일시'</v>
      </c>
    </row>
    <row r="44" spans="2:11" x14ac:dyDescent="0.4">
      <c r="B44" s="5">
        <v>6</v>
      </c>
      <c r="C44" s="1" t="s">
        <v>73</v>
      </c>
      <c r="D44" s="1" t="s">
        <v>245</v>
      </c>
      <c r="E44" s="5" t="s">
        <v>52</v>
      </c>
      <c r="F44" s="5"/>
      <c r="G44" s="1" t="s">
        <v>45</v>
      </c>
      <c r="H44" s="1" t="s">
        <v>114</v>
      </c>
      <c r="I44" s="1" t="s">
        <v>245</v>
      </c>
      <c r="J44" t="str">
        <f t="shared" si="1"/>
        <v>, LT_UPD_ID VARCHAR(20) NOT NULL COMMENT '최종수정자아이디'</v>
      </c>
    </row>
    <row r="45" spans="2:11" x14ac:dyDescent="0.4">
      <c r="B45" s="5">
        <v>7</v>
      </c>
      <c r="C45" s="1" t="s">
        <v>74</v>
      </c>
      <c r="D45" s="1" t="s">
        <v>96</v>
      </c>
      <c r="E45" s="5" t="s">
        <v>62</v>
      </c>
      <c r="F45" s="5"/>
      <c r="G45" s="1" t="s">
        <v>45</v>
      </c>
      <c r="H45" s="1" t="s">
        <v>116</v>
      </c>
      <c r="I45" s="1" t="s">
        <v>96</v>
      </c>
      <c r="J45" t="str">
        <f t="shared" si="1"/>
        <v>, LT_UPD_DTTI TIMESTAMP NOT NULL DEFAULT NOW() COMMENT '최종수정일시'</v>
      </c>
    </row>
    <row r="46" spans="2:11" x14ac:dyDescent="0.4">
      <c r="J46" t="str">
        <f>_xlfn.CONCAT(");")</f>
        <v>);</v>
      </c>
    </row>
    <row r="47" spans="2:11" x14ac:dyDescent="0.4">
      <c r="B47" s="8" t="s">
        <v>32</v>
      </c>
      <c r="C47" s="7" t="s">
        <v>50</v>
      </c>
      <c r="D47" s="7"/>
      <c r="E47" s="7"/>
      <c r="F47" s="7" t="s">
        <v>51</v>
      </c>
      <c r="G47" s="7"/>
      <c r="H47" s="7"/>
      <c r="I47" s="7"/>
      <c r="J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16">
        <v>1</v>
      </c>
      <c r="C48" s="4" t="str">
        <f>_xlfn.CONCAT("PK_",C36)</f>
        <v>PK_TB_CODE_GROUP</v>
      </c>
      <c r="D48" s="4"/>
      <c r="E48" s="4"/>
      <c r="F48" s="4" t="str">
        <f>C39</f>
        <v>CODE_GROUP</v>
      </c>
      <c r="G48" s="4"/>
      <c r="H48" s="4"/>
      <c r="I48" s="4"/>
      <c r="J48" t="str">
        <f>_xlfn.CONCAT(IF(B48=1,"",", "),F48)</f>
        <v>CODE_GROUP</v>
      </c>
    </row>
    <row r="49" spans="2:11" x14ac:dyDescent="0.4">
      <c r="J49" t="str">
        <f>_xlfn.CONCAT(");")</f>
        <v>);</v>
      </c>
    </row>
    <row r="50" spans="2:11" x14ac:dyDescent="0.4">
      <c r="B50" s="13" t="s">
        <v>28</v>
      </c>
      <c r="C50" s="14"/>
      <c r="D50" s="14"/>
      <c r="E50" s="14"/>
      <c r="F50" s="14"/>
      <c r="G50" s="14"/>
      <c r="H50" s="14"/>
      <c r="I50" s="15"/>
    </row>
    <row r="51" spans="2:11" x14ac:dyDescent="0.4">
      <c r="B51" s="8" t="s">
        <v>3</v>
      </c>
      <c r="C51" s="5" t="s">
        <v>126</v>
      </c>
      <c r="D51" s="8" t="s">
        <v>1</v>
      </c>
      <c r="E51" s="5" t="s">
        <v>127</v>
      </c>
      <c r="F51" s="8" t="s">
        <v>29</v>
      </c>
      <c r="G51" s="5" t="s">
        <v>39</v>
      </c>
      <c r="H51" s="8" t="s">
        <v>30</v>
      </c>
      <c r="I51" s="11">
        <v>44942</v>
      </c>
      <c r="J51" t="str">
        <f>_xlfn.CONCAT("DROP TABLE IF EXISTS ",C51,";")</f>
        <v>DROP TABLE IF EXISTS TB_CODE_DETAIL;</v>
      </c>
    </row>
    <row r="52" spans="2:11" x14ac:dyDescent="0.4">
      <c r="B52" s="8" t="s">
        <v>31</v>
      </c>
      <c r="C52" s="12" t="s">
        <v>128</v>
      </c>
      <c r="D52" s="12"/>
      <c r="E52" s="12"/>
      <c r="F52" s="12"/>
      <c r="G52" s="12"/>
      <c r="H52" s="12"/>
      <c r="I52" s="12"/>
      <c r="J52" t="str">
        <f>_xlfn.CONCAT("CREATE TABLE ",C51)</f>
        <v>CREATE TABLE TB_CODE_DETAIL</v>
      </c>
      <c r="K52" t="str">
        <f>_xlfn.CONCAT("ALTER TABLE ",C51, " COMMENT = '",C52,"';")</f>
        <v>ALTER TABLE TB_CODE_DETAIL COMMENT = '코드 상세 정보 관리';</v>
      </c>
    </row>
    <row r="53" spans="2:11" x14ac:dyDescent="0.4">
      <c r="B53" s="8" t="s">
        <v>32</v>
      </c>
      <c r="C53" s="8" t="s">
        <v>1</v>
      </c>
      <c r="D53" s="8" t="s">
        <v>3</v>
      </c>
      <c r="E53" s="8" t="s">
        <v>33</v>
      </c>
      <c r="F53" s="8" t="s">
        <v>34</v>
      </c>
      <c r="G53" s="8" t="s">
        <v>35</v>
      </c>
      <c r="H53" s="8" t="s">
        <v>22</v>
      </c>
      <c r="I53" s="8" t="s">
        <v>36</v>
      </c>
      <c r="J53" t="str">
        <f>_xlfn.CONCAT("(")</f>
        <v>(</v>
      </c>
    </row>
    <row r="54" spans="2:11" x14ac:dyDescent="0.4">
      <c r="B54" s="5">
        <v>1</v>
      </c>
      <c r="C54" s="1" t="s">
        <v>129</v>
      </c>
      <c r="D54" s="1" t="s">
        <v>149</v>
      </c>
      <c r="E54" s="5" t="s">
        <v>25</v>
      </c>
      <c r="F54" s="5">
        <v>1</v>
      </c>
      <c r="G54" s="1" t="s">
        <v>45</v>
      </c>
      <c r="H54" s="1"/>
      <c r="I54" s="1" t="s">
        <v>149</v>
      </c>
      <c r="J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5">
        <v>2</v>
      </c>
      <c r="C55" s="1" t="s">
        <v>131</v>
      </c>
      <c r="D55" s="1" t="s">
        <v>248</v>
      </c>
      <c r="E55" s="5" t="s">
        <v>24</v>
      </c>
      <c r="F55" s="5">
        <v>2</v>
      </c>
      <c r="G55" s="1" t="s">
        <v>45</v>
      </c>
      <c r="H55" s="1"/>
      <c r="I55" s="1" t="s">
        <v>248</v>
      </c>
      <c r="J55" t="str">
        <f t="shared" ref="J55:J61" si="2">_xlfn.CONCAT(IF(B55=1,"",", "),C55," ",E55," ",G55,IF(H55="",""," DEFAULT "),H55, " COMMENT '",I55,"'")</f>
        <v>, CODE_DETAIL VARCHAR(10) NOT NULL COMMENT '코드상세'</v>
      </c>
    </row>
    <row r="56" spans="2:11" x14ac:dyDescent="0.4">
      <c r="B56" s="5">
        <v>3</v>
      </c>
      <c r="C56" s="1" t="s">
        <v>246</v>
      </c>
      <c r="D56" s="1" t="s">
        <v>247</v>
      </c>
      <c r="E56" s="5" t="s">
        <v>124</v>
      </c>
      <c r="F56" s="5"/>
      <c r="G56" s="1" t="s">
        <v>49</v>
      </c>
      <c r="H56" s="1" t="s">
        <v>114</v>
      </c>
      <c r="I56" s="1" t="s">
        <v>247</v>
      </c>
      <c r="J56" t="str">
        <f t="shared" si="2"/>
        <v>, CODE_DETAIL_NM VARCHAR(150) NULL COMMENT '코드상세명'</v>
      </c>
    </row>
    <row r="57" spans="2:11" x14ac:dyDescent="0.4">
      <c r="B57" s="5">
        <v>4</v>
      </c>
      <c r="C57" s="1" t="s">
        <v>132</v>
      </c>
      <c r="D57" s="1" t="s">
        <v>153</v>
      </c>
      <c r="E57" s="5" t="s">
        <v>208</v>
      </c>
      <c r="F57" s="5"/>
      <c r="G57" s="1" t="s">
        <v>49</v>
      </c>
      <c r="H57" s="1" t="s">
        <v>114</v>
      </c>
      <c r="I57" s="1" t="s">
        <v>153</v>
      </c>
      <c r="J57" t="str">
        <f t="shared" ref="J57" si="3">_xlfn.CONCAT(IF(B57=1,"",", "),C57," ",E57," ",G57,IF(H57="",""," DEFAULT "),H57, " COMMENT '",I57,"'")</f>
        <v>, CODE_DETAIL_ORDER INT(2) NULL COMMENT '코드상세정렬순서'</v>
      </c>
    </row>
    <row r="58" spans="2:11" x14ac:dyDescent="0.4">
      <c r="B58" s="5">
        <v>5</v>
      </c>
      <c r="C58" s="1" t="s">
        <v>71</v>
      </c>
      <c r="D58" s="1" t="s">
        <v>244</v>
      </c>
      <c r="E58" s="5" t="s">
        <v>52</v>
      </c>
      <c r="F58" s="5"/>
      <c r="G58" s="1" t="s">
        <v>45</v>
      </c>
      <c r="H58" s="1" t="s">
        <v>114</v>
      </c>
      <c r="I58" s="1" t="s">
        <v>244</v>
      </c>
      <c r="J58" t="str">
        <f t="shared" si="2"/>
        <v>, FST_REG_ID VARCHAR(20) NOT NULL COMMENT '최초등록자아이디'</v>
      </c>
    </row>
    <row r="59" spans="2:11" x14ac:dyDescent="0.4">
      <c r="B59" s="5">
        <v>6</v>
      </c>
      <c r="C59" s="1" t="s">
        <v>72</v>
      </c>
      <c r="D59" s="1" t="s">
        <v>94</v>
      </c>
      <c r="E59" s="5" t="s">
        <v>62</v>
      </c>
      <c r="F59" s="5"/>
      <c r="G59" s="1" t="s">
        <v>45</v>
      </c>
      <c r="H59" s="1" t="s">
        <v>116</v>
      </c>
      <c r="I59" s="1" t="s">
        <v>94</v>
      </c>
      <c r="J59" t="str">
        <f t="shared" si="2"/>
        <v>, FST_REG_DTTI TIMESTAMP NOT NULL DEFAULT NOW() COMMENT '최초등록일시'</v>
      </c>
    </row>
    <row r="60" spans="2:11" x14ac:dyDescent="0.4">
      <c r="B60" s="5">
        <v>7</v>
      </c>
      <c r="C60" s="1" t="s">
        <v>73</v>
      </c>
      <c r="D60" s="1" t="s">
        <v>245</v>
      </c>
      <c r="E60" s="5" t="s">
        <v>52</v>
      </c>
      <c r="F60" s="5"/>
      <c r="G60" s="1" t="s">
        <v>45</v>
      </c>
      <c r="H60" s="1" t="s">
        <v>114</v>
      </c>
      <c r="I60" s="1" t="s">
        <v>245</v>
      </c>
      <c r="J60" t="str">
        <f t="shared" si="2"/>
        <v>, LT_UPD_ID VARCHAR(20) NOT NULL COMMENT '최종수정자아이디'</v>
      </c>
    </row>
    <row r="61" spans="2:11" x14ac:dyDescent="0.4">
      <c r="B61" s="5">
        <v>8</v>
      </c>
      <c r="C61" s="1" t="s">
        <v>74</v>
      </c>
      <c r="D61" s="1" t="s">
        <v>96</v>
      </c>
      <c r="E61" s="5" t="s">
        <v>62</v>
      </c>
      <c r="F61" s="5"/>
      <c r="G61" s="1" t="s">
        <v>45</v>
      </c>
      <c r="H61" s="1" t="s">
        <v>116</v>
      </c>
      <c r="I61" s="1" t="s">
        <v>96</v>
      </c>
      <c r="J61" t="str">
        <f t="shared" si="2"/>
        <v>, LT_UPD_DTTI TIMESTAMP NOT NULL DEFAULT NOW() COMMENT '최종수정일시'</v>
      </c>
    </row>
    <row r="62" spans="2:11" x14ac:dyDescent="0.4">
      <c r="J62" t="str">
        <f>_xlfn.CONCAT(");")</f>
        <v>);</v>
      </c>
    </row>
    <row r="63" spans="2:11" x14ac:dyDescent="0.4">
      <c r="B63" s="8" t="s">
        <v>32</v>
      </c>
      <c r="C63" s="7" t="s">
        <v>50</v>
      </c>
      <c r="D63" s="7"/>
      <c r="E63" s="7"/>
      <c r="F63" s="7" t="s">
        <v>51</v>
      </c>
      <c r="G63" s="7"/>
      <c r="H63" s="7"/>
      <c r="I63" s="7"/>
      <c r="J63" t="str">
        <f>_xlfn.CONCAT("ALTER TABLE ",C51," ADD CONSTRAINT ",C64," PRIMARY KEY (")</f>
        <v>ALTER TABLE TB_CODE_DETAIL ADD CONSTRAINT PK_TB_CODE_DETAIL PRIMARY KEY (</v>
      </c>
    </row>
    <row r="64" spans="2:11" x14ac:dyDescent="0.4">
      <c r="B64" s="16">
        <v>1</v>
      </c>
      <c r="C64" s="4" t="str">
        <f>_xlfn.CONCAT("PK_",C51)</f>
        <v>PK_TB_CODE_DETAIL</v>
      </c>
      <c r="D64" s="4"/>
      <c r="E64" s="4"/>
      <c r="F64" s="4" t="str">
        <f>C54</f>
        <v>CODE_GROUP</v>
      </c>
      <c r="G64" s="4"/>
      <c r="H64" s="4"/>
      <c r="I64" s="4"/>
      <c r="J64" t="str">
        <f>_xlfn.CONCAT(IF(B64=1,"",", "),F64)</f>
        <v>CODE_GROUP</v>
      </c>
    </row>
    <row r="65" spans="2:11" x14ac:dyDescent="0.4">
      <c r="B65" s="16">
        <v>2</v>
      </c>
      <c r="C65" s="4" t="str">
        <f>_xlfn.CONCAT("PK_",C51)</f>
        <v>PK_TB_CODE_DETAIL</v>
      </c>
      <c r="D65" s="4"/>
      <c r="E65" s="4"/>
      <c r="F65" s="4" t="str">
        <f>C55</f>
        <v>CODE_DETAIL</v>
      </c>
      <c r="G65" s="4"/>
      <c r="H65" s="4"/>
      <c r="I65" s="4"/>
      <c r="J65" t="str">
        <f>_xlfn.CONCAT(IF(B65=1,"",", "),F65)</f>
        <v>, CODE_DETAIL</v>
      </c>
    </row>
    <row r="66" spans="2:11" x14ac:dyDescent="0.4">
      <c r="J66" t="str">
        <f>_xlfn.CONCAT(");")</f>
        <v>);</v>
      </c>
    </row>
    <row r="67" spans="2:11" x14ac:dyDescent="0.4">
      <c r="B67" s="13" t="s">
        <v>28</v>
      </c>
      <c r="C67" s="14"/>
      <c r="D67" s="14"/>
      <c r="E67" s="14"/>
      <c r="F67" s="14"/>
      <c r="G67" s="14"/>
      <c r="H67" s="14"/>
      <c r="I67" s="15"/>
    </row>
    <row r="68" spans="2:11" x14ac:dyDescent="0.4">
      <c r="B68" s="8" t="s">
        <v>3</v>
      </c>
      <c r="C68" s="5" t="s">
        <v>135</v>
      </c>
      <c r="D68" s="8" t="s">
        <v>1</v>
      </c>
      <c r="E68" s="5" t="s">
        <v>136</v>
      </c>
      <c r="F68" s="8" t="s">
        <v>29</v>
      </c>
      <c r="G68" s="5" t="s">
        <v>39</v>
      </c>
      <c r="H68" s="8" t="s">
        <v>30</v>
      </c>
      <c r="I68" s="11">
        <v>44942</v>
      </c>
      <c r="J68" t="str">
        <f>_xlfn.CONCAT("DROP TABLE IF EXISTS ",C68,";")</f>
        <v>DROP TABLE IF EXISTS TB_LOG_LOGIN;</v>
      </c>
    </row>
    <row r="69" spans="2:11" x14ac:dyDescent="0.4">
      <c r="B69" s="8" t="s">
        <v>31</v>
      </c>
      <c r="C69" s="12" t="s">
        <v>137</v>
      </c>
      <c r="D69" s="12"/>
      <c r="E69" s="12"/>
      <c r="F69" s="12"/>
      <c r="G69" s="12"/>
      <c r="H69" s="12"/>
      <c r="I69" s="12"/>
      <c r="J69" t="str">
        <f>_xlfn.CONCAT("CREATE TABLE ",C68)</f>
        <v>CREATE TABLE TB_LOG_LOGIN</v>
      </c>
      <c r="K69" t="str">
        <f>_xlfn.CONCAT("ALTER TABLE ",C68, " COMMENT = '",C69,"';")</f>
        <v>ALTER TABLE TB_LOG_LOGIN COMMENT = '로그인 로그 정보 관리';</v>
      </c>
    </row>
    <row r="70" spans="2:11" x14ac:dyDescent="0.4">
      <c r="B70" s="8" t="s">
        <v>32</v>
      </c>
      <c r="C70" s="8" t="s">
        <v>1</v>
      </c>
      <c r="D70" s="8" t="s">
        <v>3</v>
      </c>
      <c r="E70" s="8" t="s">
        <v>33</v>
      </c>
      <c r="F70" s="8" t="s">
        <v>34</v>
      </c>
      <c r="G70" s="8" t="s">
        <v>35</v>
      </c>
      <c r="H70" s="8" t="s">
        <v>22</v>
      </c>
      <c r="I70" s="8" t="s">
        <v>36</v>
      </c>
      <c r="J70" t="str">
        <f>_xlfn.CONCAT("(")</f>
        <v>(</v>
      </c>
    </row>
    <row r="71" spans="2:11" x14ac:dyDescent="0.4">
      <c r="B71" s="5">
        <v>1</v>
      </c>
      <c r="C71" s="1" t="s">
        <v>237</v>
      </c>
      <c r="D71" s="1" t="s">
        <v>154</v>
      </c>
      <c r="E71" s="5" t="s">
        <v>130</v>
      </c>
      <c r="F71" s="5">
        <v>1</v>
      </c>
      <c r="G71" s="1" t="s">
        <v>45</v>
      </c>
      <c r="H71" s="1"/>
      <c r="I71" s="1" t="s">
        <v>154</v>
      </c>
      <c r="J71" t="str">
        <f>_xlfn.CONCAT(IF(B71=1,"",", "),C71," ",E71," ",G71,IF(H71="",""," DEFAULT "),H71, " COMMENT '",I71,"'")</f>
        <v>LOGIN_SEQ VARCHAR(10) NOT NULL COMMENT '로그인일련번호'</v>
      </c>
    </row>
    <row r="72" spans="2:11" x14ac:dyDescent="0.4">
      <c r="B72" s="5">
        <v>2</v>
      </c>
      <c r="C72" s="1" t="s">
        <v>139</v>
      </c>
      <c r="D72" s="1" t="s">
        <v>142</v>
      </c>
      <c r="E72" s="5" t="s">
        <v>62</v>
      </c>
      <c r="F72" s="5"/>
      <c r="G72" s="1" t="s">
        <v>49</v>
      </c>
      <c r="H72" s="1" t="s">
        <v>116</v>
      </c>
      <c r="I72" s="1" t="s">
        <v>142</v>
      </c>
      <c r="J72" t="str">
        <f t="shared" ref="J72:J75" si="4">_xlfn.CONCAT(IF(B72=1,"",", "),C72," ",E72," ",G72,IF(H72="",""," DEFAULT "),H72, " COMMENT '",I72,"'")</f>
        <v>, LOGIN_DTTI TIMESTAMP NULL DEFAULT NOW() COMMENT '로그인일시'</v>
      </c>
    </row>
    <row r="73" spans="2:11" x14ac:dyDescent="0.4">
      <c r="B73" s="5">
        <v>3</v>
      </c>
      <c r="C73" s="1" t="s">
        <v>41</v>
      </c>
      <c r="D73" s="1" t="s">
        <v>143</v>
      </c>
      <c r="E73" s="5" t="s">
        <v>52</v>
      </c>
      <c r="F73" s="5"/>
      <c r="G73" s="1" t="s">
        <v>49</v>
      </c>
      <c r="H73" s="1" t="s">
        <v>114</v>
      </c>
      <c r="I73" s="1" t="s">
        <v>143</v>
      </c>
      <c r="J73" t="str">
        <f t="shared" si="4"/>
        <v>, USER_ID VARCHAR(20) NULL COMMENT '사용자아이디'</v>
      </c>
    </row>
    <row r="74" spans="2:11" x14ac:dyDescent="0.4">
      <c r="B74" s="5">
        <v>4</v>
      </c>
      <c r="C74" s="1" t="s">
        <v>140</v>
      </c>
      <c r="D74" s="1" t="s">
        <v>144</v>
      </c>
      <c r="E74" s="5" t="s">
        <v>138</v>
      </c>
      <c r="F74" s="5"/>
      <c r="G74" s="1" t="s">
        <v>49</v>
      </c>
      <c r="H74" s="1" t="s">
        <v>114</v>
      </c>
      <c r="I74" s="1" t="s">
        <v>144</v>
      </c>
      <c r="J74" t="str">
        <f t="shared" si="4"/>
        <v>, USER_IP VARCHAR(39) NULL COMMENT '사용자아이피'</v>
      </c>
    </row>
    <row r="75" spans="2:11" x14ac:dyDescent="0.4">
      <c r="B75" s="5">
        <v>5</v>
      </c>
      <c r="C75" s="1" t="s">
        <v>141</v>
      </c>
      <c r="D75" s="1" t="s">
        <v>145</v>
      </c>
      <c r="E75" s="5" t="s">
        <v>24</v>
      </c>
      <c r="F75" s="5"/>
      <c r="G75" s="1" t="s">
        <v>49</v>
      </c>
      <c r="H75" s="1" t="s">
        <v>114</v>
      </c>
      <c r="I75" s="1" t="s">
        <v>145</v>
      </c>
      <c r="J75" t="str">
        <f t="shared" si="4"/>
        <v>, LOGIN_CODE VARCHAR(10) NULL COMMENT '로그인코드'</v>
      </c>
    </row>
    <row r="76" spans="2:11" x14ac:dyDescent="0.4">
      <c r="J76" t="str">
        <f>_xlfn.CONCAT(");")</f>
        <v>);</v>
      </c>
    </row>
    <row r="77" spans="2:11" x14ac:dyDescent="0.4">
      <c r="B77" s="8" t="s">
        <v>32</v>
      </c>
      <c r="C77" s="7" t="s">
        <v>50</v>
      </c>
      <c r="D77" s="7"/>
      <c r="E77" s="7"/>
      <c r="F77" s="7" t="s">
        <v>51</v>
      </c>
      <c r="G77" s="7"/>
      <c r="H77" s="7"/>
      <c r="I77" s="7"/>
      <c r="J77" t="str">
        <f>_xlfn.CONCAT("ALTER TABLE ",C68," ADD CONSTRAINT ",C78," PRIMARY KEY (")</f>
        <v>ALTER TABLE TB_LOG_LOGIN ADD CONSTRAINT PK_TB_LOG_LOGIN PRIMARY KEY (</v>
      </c>
    </row>
    <row r="78" spans="2:11" x14ac:dyDescent="0.4">
      <c r="B78" s="16">
        <v>1</v>
      </c>
      <c r="C78" s="4" t="str">
        <f>_xlfn.CONCAT("PK_",C68)</f>
        <v>PK_TB_LOG_LOGIN</v>
      </c>
      <c r="D78" s="4"/>
      <c r="E78" s="4"/>
      <c r="F78" s="4" t="str">
        <f>C71</f>
        <v>LOGIN_SEQ</v>
      </c>
      <c r="G78" s="4"/>
      <c r="H78" s="4"/>
      <c r="I78" s="4"/>
      <c r="J78" t="str">
        <f>_xlfn.CONCAT(IF(B78=1,"",", "),F78)</f>
        <v>LOGIN_SEQ</v>
      </c>
    </row>
    <row r="79" spans="2:11" x14ac:dyDescent="0.4">
      <c r="J79" t="str">
        <f>_xlfn.CONCAT(");")</f>
        <v>);</v>
      </c>
    </row>
    <row r="80" spans="2:11" x14ac:dyDescent="0.4">
      <c r="B80" s="13" t="s">
        <v>28</v>
      </c>
      <c r="C80" s="14"/>
      <c r="D80" s="14"/>
      <c r="E80" s="14"/>
      <c r="F80" s="14"/>
      <c r="G80" s="14"/>
      <c r="H80" s="14"/>
      <c r="I80" s="15"/>
    </row>
    <row r="81" spans="2:11" x14ac:dyDescent="0.4">
      <c r="B81" s="8" t="s">
        <v>3</v>
      </c>
      <c r="C81" s="5" t="s">
        <v>159</v>
      </c>
      <c r="D81" s="8" t="s">
        <v>1</v>
      </c>
      <c r="E81" s="5" t="s">
        <v>157</v>
      </c>
      <c r="F81" s="8" t="s">
        <v>29</v>
      </c>
      <c r="G81" s="5" t="s">
        <v>39</v>
      </c>
      <c r="H81" s="8" t="s">
        <v>30</v>
      </c>
      <c r="I81" s="11">
        <v>44942</v>
      </c>
      <c r="J81" t="str">
        <f>_xlfn.CONCAT("DROP TABLE IF EXISTS ",C81,";")</f>
        <v>DROP TABLE IF EXISTS TB_BOARD_FREE;</v>
      </c>
    </row>
    <row r="82" spans="2:11" x14ac:dyDescent="0.4">
      <c r="B82" s="8" t="s">
        <v>31</v>
      </c>
      <c r="C82" s="12" t="s">
        <v>158</v>
      </c>
      <c r="D82" s="12"/>
      <c r="E82" s="12"/>
      <c r="F82" s="12"/>
      <c r="G82" s="12"/>
      <c r="H82" s="12"/>
      <c r="I82" s="12"/>
      <c r="J82" t="str">
        <f>_xlfn.CONCAT("CREATE TABLE ",C81)</f>
        <v>CREATE TABLE TB_BOARD_FREE</v>
      </c>
      <c r="K82" t="str">
        <f>_xlfn.CONCAT("ALTER TABLE ",C81, " COMMENT = '",C82,"';")</f>
        <v>ALTER TABLE TB_BOARD_FREE COMMENT = '자유게시판 정보 관리';</v>
      </c>
    </row>
    <row r="83" spans="2:11" x14ac:dyDescent="0.4">
      <c r="B83" s="8" t="s">
        <v>32</v>
      </c>
      <c r="C83" s="8" t="s">
        <v>1</v>
      </c>
      <c r="D83" s="8" t="s">
        <v>3</v>
      </c>
      <c r="E83" s="8" t="s">
        <v>33</v>
      </c>
      <c r="F83" s="8" t="s">
        <v>34</v>
      </c>
      <c r="G83" s="8" t="s">
        <v>35</v>
      </c>
      <c r="H83" s="8" t="s">
        <v>22</v>
      </c>
      <c r="I83" s="8" t="s">
        <v>36</v>
      </c>
      <c r="J83" t="str">
        <f>_xlfn.CONCAT("(")</f>
        <v>(</v>
      </c>
    </row>
    <row r="84" spans="2:11" x14ac:dyDescent="0.4">
      <c r="B84" s="5">
        <v>1</v>
      </c>
      <c r="C84" s="1" t="s">
        <v>200</v>
      </c>
      <c r="D84" s="1" t="s">
        <v>238</v>
      </c>
      <c r="E84" s="5" t="s">
        <v>130</v>
      </c>
      <c r="F84" s="5">
        <v>1</v>
      </c>
      <c r="G84" s="1" t="s">
        <v>45</v>
      </c>
      <c r="H84" s="1"/>
      <c r="I84" s="1" t="s">
        <v>238</v>
      </c>
      <c r="J84" t="str">
        <f>_xlfn.CONCAT(IF(B84=1,"",", "),C84," ",E84," ",G84,IF(H84="",""," DEFAULT "),H84, " COMMENT '",I84,"'")</f>
        <v>FREE_SEQ VARCHAR(10) NOT NULL COMMENT '자유게시판일련번호'</v>
      </c>
    </row>
    <row r="85" spans="2:11" x14ac:dyDescent="0.4">
      <c r="B85" s="5">
        <v>2</v>
      </c>
      <c r="C85" s="1" t="s">
        <v>201</v>
      </c>
      <c r="D85" s="1" t="s">
        <v>239</v>
      </c>
      <c r="E85" s="5" t="s">
        <v>57</v>
      </c>
      <c r="F85" s="5"/>
      <c r="G85" s="1" t="s">
        <v>49</v>
      </c>
      <c r="H85" s="1"/>
      <c r="I85" s="1" t="s">
        <v>239</v>
      </c>
      <c r="J85" t="str">
        <f t="shared" ref="J85:J92" si="5">_xlfn.CONCAT(IF(B85=1,"",", "),C85," ",E85," ",G85,IF(H85="",""," DEFAULT "),H85, " COMMENT '",I85,"'")</f>
        <v>, FREE_TITLE VARCHAR(300) NULL COMMENT '자유게시판제목'</v>
      </c>
    </row>
    <row r="86" spans="2:11" x14ac:dyDescent="0.4">
      <c r="B86" s="5">
        <v>3</v>
      </c>
      <c r="C86" s="1" t="s">
        <v>202</v>
      </c>
      <c r="D86" s="1" t="s">
        <v>240</v>
      </c>
      <c r="E86" s="5" t="s">
        <v>155</v>
      </c>
      <c r="F86" s="5"/>
      <c r="G86" s="1" t="s">
        <v>49</v>
      </c>
      <c r="H86" s="1"/>
      <c r="I86" s="1" t="s">
        <v>240</v>
      </c>
      <c r="J86" t="str">
        <f t="shared" si="5"/>
        <v>, FREE_CN LONGTEXT NULL COMMENT '자유게시판내용'</v>
      </c>
    </row>
    <row r="87" spans="2:11" x14ac:dyDescent="0.4">
      <c r="B87" s="5">
        <v>4</v>
      </c>
      <c r="C87" s="1" t="s">
        <v>203</v>
      </c>
      <c r="D87" s="1" t="s">
        <v>241</v>
      </c>
      <c r="E87" s="5" t="s">
        <v>130</v>
      </c>
      <c r="F87" s="5"/>
      <c r="G87" s="1" t="s">
        <v>49</v>
      </c>
      <c r="H87" s="1"/>
      <c r="I87" s="1" t="s">
        <v>243</v>
      </c>
      <c r="J87" t="str">
        <f t="shared" si="5"/>
        <v>, FREE_CODE VARCHAR(10) NULL COMMENT '자유게시판(01:잡담,02:정보,03:질문)'</v>
      </c>
    </row>
    <row r="88" spans="2:11" x14ac:dyDescent="0.4">
      <c r="B88" s="5">
        <v>5</v>
      </c>
      <c r="C88" s="1" t="s">
        <v>204</v>
      </c>
      <c r="D88" s="1" t="s">
        <v>242</v>
      </c>
      <c r="E88" s="5" t="s">
        <v>156</v>
      </c>
      <c r="F88" s="5"/>
      <c r="G88" s="1" t="s">
        <v>49</v>
      </c>
      <c r="H88" s="1">
        <v>0</v>
      </c>
      <c r="I88" s="1" t="s">
        <v>242</v>
      </c>
      <c r="J88" t="str">
        <f t="shared" si="5"/>
        <v>, FREE_HIT INT NULL DEFAULT 0 COMMENT '자유게시판조회수'</v>
      </c>
    </row>
    <row r="89" spans="2:11" x14ac:dyDescent="0.4">
      <c r="B89" s="5">
        <v>6</v>
      </c>
      <c r="C89" s="1" t="s">
        <v>71</v>
      </c>
      <c r="D89" s="1" t="s">
        <v>244</v>
      </c>
      <c r="E89" s="5" t="s">
        <v>52</v>
      </c>
      <c r="F89" s="5"/>
      <c r="G89" s="1" t="s">
        <v>45</v>
      </c>
      <c r="H89" s="1" t="s">
        <v>114</v>
      </c>
      <c r="I89" s="1" t="s">
        <v>244</v>
      </c>
      <c r="J89" t="str">
        <f t="shared" si="5"/>
        <v>, FST_REG_ID VARCHAR(20) NOT NULL COMMENT '최초등록자아이디'</v>
      </c>
    </row>
    <row r="90" spans="2:11" x14ac:dyDescent="0.4">
      <c r="B90" s="5">
        <v>7</v>
      </c>
      <c r="C90" s="1" t="s">
        <v>72</v>
      </c>
      <c r="D90" s="1" t="s">
        <v>94</v>
      </c>
      <c r="E90" s="5" t="s">
        <v>62</v>
      </c>
      <c r="F90" s="5"/>
      <c r="G90" s="1" t="s">
        <v>45</v>
      </c>
      <c r="H90" s="1" t="s">
        <v>116</v>
      </c>
      <c r="I90" s="1" t="s">
        <v>94</v>
      </c>
      <c r="J90" t="str">
        <f t="shared" si="5"/>
        <v>, FST_REG_DTTI TIMESTAMP NOT NULL DEFAULT NOW() COMMENT '최초등록일시'</v>
      </c>
    </row>
    <row r="91" spans="2:11" x14ac:dyDescent="0.4">
      <c r="B91" s="5">
        <v>8</v>
      </c>
      <c r="C91" s="1" t="s">
        <v>73</v>
      </c>
      <c r="D91" s="1" t="s">
        <v>245</v>
      </c>
      <c r="E91" s="5" t="s">
        <v>52</v>
      </c>
      <c r="F91" s="5"/>
      <c r="G91" s="1" t="s">
        <v>45</v>
      </c>
      <c r="H91" s="1" t="s">
        <v>114</v>
      </c>
      <c r="I91" s="1" t="s">
        <v>245</v>
      </c>
      <c r="J91" t="str">
        <f t="shared" si="5"/>
        <v>, LT_UPD_ID VARCHAR(20) NOT NULL COMMENT '최종수정자아이디'</v>
      </c>
    </row>
    <row r="92" spans="2:11" x14ac:dyDescent="0.4">
      <c r="B92" s="5">
        <v>9</v>
      </c>
      <c r="C92" s="1" t="s">
        <v>74</v>
      </c>
      <c r="D92" s="1" t="s">
        <v>96</v>
      </c>
      <c r="E92" s="5" t="s">
        <v>62</v>
      </c>
      <c r="F92" s="5"/>
      <c r="G92" s="1" t="s">
        <v>45</v>
      </c>
      <c r="H92" s="1" t="s">
        <v>116</v>
      </c>
      <c r="I92" s="1" t="s">
        <v>96</v>
      </c>
      <c r="J92" t="str">
        <f t="shared" si="5"/>
        <v>, LT_UPD_DTTI TIMESTAMP NOT NULL DEFAULT NOW() COMMENT '최종수정일시'</v>
      </c>
    </row>
    <row r="93" spans="2:11" x14ac:dyDescent="0.4">
      <c r="J93" t="str">
        <f>_xlfn.CONCAT(");")</f>
        <v>);</v>
      </c>
    </row>
    <row r="94" spans="2:11" x14ac:dyDescent="0.4">
      <c r="B94" s="8" t="s">
        <v>32</v>
      </c>
      <c r="C94" s="7" t="s">
        <v>50</v>
      </c>
      <c r="D94" s="7"/>
      <c r="E94" s="7"/>
      <c r="F94" s="7" t="s">
        <v>51</v>
      </c>
      <c r="G94" s="7"/>
      <c r="H94" s="7"/>
      <c r="I94" s="7"/>
      <c r="J94" t="str">
        <f>_xlfn.CONCAT("ALTER TABLE ",C81," ADD CONSTRAINT ",C95," PRIMARY KEY (")</f>
        <v>ALTER TABLE TB_BOARD_FREE ADD CONSTRAINT PK_TB_BOARD_FREE PRIMARY KEY (</v>
      </c>
    </row>
    <row r="95" spans="2:11" x14ac:dyDescent="0.4">
      <c r="B95" s="16">
        <v>1</v>
      </c>
      <c r="C95" s="4" t="str">
        <f>_xlfn.CONCAT("PK_",C81)</f>
        <v>PK_TB_BOARD_FREE</v>
      </c>
      <c r="D95" s="4"/>
      <c r="E95" s="4"/>
      <c r="F95" s="4" t="str">
        <f>C84</f>
        <v>FREE_SEQ</v>
      </c>
      <c r="G95" s="4"/>
      <c r="H95" s="4"/>
      <c r="I95" s="4"/>
      <c r="J95" t="str">
        <f>_xlfn.CONCAT(IF(B95=1,"",", "),F95)</f>
        <v>FREE_SEQ</v>
      </c>
    </row>
    <row r="96" spans="2:11" x14ac:dyDescent="0.4">
      <c r="J96" t="str">
        <f>_xlfn.CONCAT(");")</f>
        <v>);</v>
      </c>
    </row>
    <row r="97" spans="2:11" x14ac:dyDescent="0.4">
      <c r="B97" s="13" t="s">
        <v>28</v>
      </c>
      <c r="C97" s="14"/>
      <c r="D97" s="14"/>
      <c r="E97" s="14"/>
      <c r="F97" s="14"/>
      <c r="G97" s="14"/>
      <c r="H97" s="14"/>
      <c r="I97" s="15"/>
    </row>
    <row r="98" spans="2:11" x14ac:dyDescent="0.4">
      <c r="B98" s="8" t="s">
        <v>3</v>
      </c>
      <c r="C98" s="5" t="s">
        <v>161</v>
      </c>
      <c r="D98" s="8" t="s">
        <v>1</v>
      </c>
      <c r="E98" s="5" t="s">
        <v>162</v>
      </c>
      <c r="F98" s="8" t="s">
        <v>29</v>
      </c>
      <c r="G98" s="5" t="s">
        <v>39</v>
      </c>
      <c r="H98" s="8" t="s">
        <v>30</v>
      </c>
      <c r="I98" s="11">
        <v>44942</v>
      </c>
      <c r="J98" t="str">
        <f>_xlfn.CONCAT("DROP TABLE IF EXISTS ",C98,";")</f>
        <v>DROP TABLE IF EXISTS TB_BOARD_NOTICE;</v>
      </c>
    </row>
    <row r="99" spans="2:11" x14ac:dyDescent="0.4">
      <c r="B99" s="8" t="s">
        <v>31</v>
      </c>
      <c r="C99" s="12" t="s">
        <v>163</v>
      </c>
      <c r="D99" s="12"/>
      <c r="E99" s="12"/>
      <c r="F99" s="12"/>
      <c r="G99" s="12"/>
      <c r="H99" s="12"/>
      <c r="I99" s="12"/>
      <c r="J99" t="str">
        <f>_xlfn.CONCAT("CREATE TABLE ",C98)</f>
        <v>CREATE TABLE TB_BOARD_NOTICE</v>
      </c>
      <c r="K99" t="str">
        <f>_xlfn.CONCAT("ALTER TABLE ",C98, " COMMENT = '",C99,"';")</f>
        <v>ALTER TABLE TB_BOARD_NOTICE COMMENT = '공지사항 정보 관리';</v>
      </c>
    </row>
    <row r="100" spans="2:11" x14ac:dyDescent="0.4">
      <c r="B100" s="8" t="s">
        <v>32</v>
      </c>
      <c r="C100" s="8" t="s">
        <v>1</v>
      </c>
      <c r="D100" s="8" t="s">
        <v>3</v>
      </c>
      <c r="E100" s="8" t="s">
        <v>33</v>
      </c>
      <c r="F100" s="8" t="s">
        <v>34</v>
      </c>
      <c r="G100" s="8" t="s">
        <v>35</v>
      </c>
      <c r="H100" s="8" t="s">
        <v>22</v>
      </c>
      <c r="I100" s="8" t="s">
        <v>36</v>
      </c>
      <c r="J100" t="str">
        <f>_xlfn.CONCAT("(")</f>
        <v>(</v>
      </c>
    </row>
    <row r="101" spans="2:11" x14ac:dyDescent="0.4">
      <c r="B101" s="5">
        <v>1</v>
      </c>
      <c r="C101" s="1" t="s">
        <v>199</v>
      </c>
      <c r="D101" s="1" t="s">
        <v>236</v>
      </c>
      <c r="E101" s="5" t="s">
        <v>130</v>
      </c>
      <c r="F101" s="5">
        <v>1</v>
      </c>
      <c r="G101" s="1" t="s">
        <v>45</v>
      </c>
      <c r="H101" s="1"/>
      <c r="I101" s="1" t="s">
        <v>236</v>
      </c>
      <c r="J101" t="str">
        <f>_xlfn.CONCAT(IF(B101=1,"",", "),C101," ",E101," ",G101,IF(H101="",""," DEFAULT "),H101, " COMMENT '",I101,"'")</f>
        <v>NOTICE_SEQ VARCHAR(10) NOT NULL COMMENT '공지사항일련번호'</v>
      </c>
    </row>
    <row r="102" spans="2:11" x14ac:dyDescent="0.4">
      <c r="B102" s="5">
        <v>2</v>
      </c>
      <c r="C102" s="1" t="s">
        <v>165</v>
      </c>
      <c r="D102" s="1" t="s">
        <v>174</v>
      </c>
      <c r="E102" s="5" t="s">
        <v>57</v>
      </c>
      <c r="F102" s="5"/>
      <c r="G102" s="1" t="s">
        <v>49</v>
      </c>
      <c r="H102" s="1"/>
      <c r="I102" s="1" t="s">
        <v>174</v>
      </c>
      <c r="J102" t="str">
        <f t="shared" ref="J102:J111" si="6">_xlfn.CONCAT(IF(B102=1,"",", "),C102," ",E102," ",G102,IF(H102="",""," DEFAULT "),H102, " COMMENT '",I102,"'")</f>
        <v>, NOTICE_TITLE VARCHAR(300) NULL COMMENT '공지사항제목'</v>
      </c>
    </row>
    <row r="103" spans="2:11" x14ac:dyDescent="0.4">
      <c r="B103" s="5">
        <v>3</v>
      </c>
      <c r="C103" s="1" t="s">
        <v>166</v>
      </c>
      <c r="D103" s="1" t="s">
        <v>175</v>
      </c>
      <c r="E103" s="5" t="s">
        <v>155</v>
      </c>
      <c r="F103" s="5"/>
      <c r="G103" s="1" t="s">
        <v>49</v>
      </c>
      <c r="H103" s="1"/>
      <c r="I103" s="1" t="s">
        <v>175</v>
      </c>
      <c r="J103" t="str">
        <f t="shared" si="6"/>
        <v>, NOTICE_CN LONGTEXT NULL COMMENT '공지사항내용'</v>
      </c>
    </row>
    <row r="104" spans="2:11" x14ac:dyDescent="0.4">
      <c r="B104" s="5">
        <v>4</v>
      </c>
      <c r="C104" s="1" t="s">
        <v>178</v>
      </c>
      <c r="D104" s="1" t="s">
        <v>180</v>
      </c>
      <c r="E104" s="5" t="s">
        <v>20</v>
      </c>
      <c r="F104" s="5"/>
      <c r="G104" s="1" t="s">
        <v>49</v>
      </c>
      <c r="H104" s="1"/>
      <c r="I104" s="1" t="s">
        <v>180</v>
      </c>
      <c r="J104" t="str">
        <f t="shared" ref="J104:J105" si="7">_xlfn.CONCAT(IF(B104=1,"",", "),C104," ",E104," ",G104,IF(H104="",""," DEFAULT "),H104, " COMMENT '",I104,"'")</f>
        <v>, NOTICE_STR_DT VARCHAR(8) NULL COMMENT '공지사항게시시작일'</v>
      </c>
    </row>
    <row r="105" spans="2:11" x14ac:dyDescent="0.4">
      <c r="B105" s="5">
        <v>5</v>
      </c>
      <c r="C105" s="1" t="s">
        <v>179</v>
      </c>
      <c r="D105" s="1" t="s">
        <v>181</v>
      </c>
      <c r="E105" s="5" t="s">
        <v>20</v>
      </c>
      <c r="F105" s="5"/>
      <c r="G105" s="1" t="s">
        <v>49</v>
      </c>
      <c r="H105" s="1"/>
      <c r="I105" s="1" t="s">
        <v>181</v>
      </c>
      <c r="J105" t="str">
        <f t="shared" si="7"/>
        <v>, NOTICE_END_DT VARCHAR(8) NULL COMMENT '공지사항게시종료일'</v>
      </c>
    </row>
    <row r="106" spans="2:11" x14ac:dyDescent="0.4">
      <c r="B106" s="5">
        <v>6</v>
      </c>
      <c r="C106" s="1" t="s">
        <v>168</v>
      </c>
      <c r="D106" s="1" t="s">
        <v>177</v>
      </c>
      <c r="E106" s="5" t="s">
        <v>23</v>
      </c>
      <c r="F106" s="5"/>
      <c r="G106" s="1" t="s">
        <v>49</v>
      </c>
      <c r="H106" s="1"/>
      <c r="I106" s="1" t="s">
        <v>177</v>
      </c>
      <c r="J106" t="str">
        <f t="shared" si="6"/>
        <v>, NOTICE_POP_YN CHAR(1) NULL COMMENT '공지사항팝업여부'</v>
      </c>
    </row>
    <row r="107" spans="2:11" x14ac:dyDescent="0.4">
      <c r="B107" s="5">
        <v>7</v>
      </c>
      <c r="C107" s="1" t="s">
        <v>167</v>
      </c>
      <c r="D107" s="1" t="s">
        <v>176</v>
      </c>
      <c r="E107" s="5" t="s">
        <v>156</v>
      </c>
      <c r="F107" s="5"/>
      <c r="G107" s="1" t="s">
        <v>49</v>
      </c>
      <c r="H107" s="1">
        <v>0</v>
      </c>
      <c r="I107" s="1" t="s">
        <v>176</v>
      </c>
      <c r="J107" t="str">
        <f t="shared" si="6"/>
        <v>, NOTICE_HIT INT NULL DEFAULT 0 COMMENT '공지사항조회수'</v>
      </c>
    </row>
    <row r="108" spans="2:11" x14ac:dyDescent="0.4">
      <c r="B108" s="5">
        <v>8</v>
      </c>
      <c r="C108" s="1" t="s">
        <v>71</v>
      </c>
      <c r="D108" s="1" t="s">
        <v>244</v>
      </c>
      <c r="E108" s="5" t="s">
        <v>52</v>
      </c>
      <c r="F108" s="5"/>
      <c r="G108" s="1" t="s">
        <v>45</v>
      </c>
      <c r="H108" s="1" t="s">
        <v>114</v>
      </c>
      <c r="I108" s="1" t="s">
        <v>244</v>
      </c>
      <c r="J108" t="str">
        <f t="shared" si="6"/>
        <v>, FST_REG_ID VARCHAR(20) NOT NULL COMMENT '최초등록자아이디'</v>
      </c>
    </row>
    <row r="109" spans="2:11" x14ac:dyDescent="0.4">
      <c r="B109" s="5">
        <v>9</v>
      </c>
      <c r="C109" s="1" t="s">
        <v>72</v>
      </c>
      <c r="D109" s="1" t="s">
        <v>94</v>
      </c>
      <c r="E109" s="5" t="s">
        <v>62</v>
      </c>
      <c r="F109" s="5"/>
      <c r="G109" s="1" t="s">
        <v>45</v>
      </c>
      <c r="H109" s="1" t="s">
        <v>116</v>
      </c>
      <c r="I109" s="1" t="s">
        <v>94</v>
      </c>
      <c r="J109" t="str">
        <f t="shared" si="6"/>
        <v>, FST_REG_DTTI TIMESTAMP NOT NULL DEFAULT NOW() COMMENT '최초등록일시'</v>
      </c>
    </row>
    <row r="110" spans="2:11" x14ac:dyDescent="0.4">
      <c r="B110" s="5">
        <v>10</v>
      </c>
      <c r="C110" s="1" t="s">
        <v>73</v>
      </c>
      <c r="D110" s="1" t="s">
        <v>245</v>
      </c>
      <c r="E110" s="5" t="s">
        <v>52</v>
      </c>
      <c r="F110" s="5"/>
      <c r="G110" s="1" t="s">
        <v>45</v>
      </c>
      <c r="H110" s="1" t="s">
        <v>114</v>
      </c>
      <c r="I110" s="1" t="s">
        <v>245</v>
      </c>
      <c r="J110" t="str">
        <f t="shared" si="6"/>
        <v>, LT_UPD_ID VARCHAR(20) NOT NULL COMMENT '최종수정자아이디'</v>
      </c>
    </row>
    <row r="111" spans="2:11" x14ac:dyDescent="0.4">
      <c r="B111" s="5">
        <v>11</v>
      </c>
      <c r="C111" s="1" t="s">
        <v>74</v>
      </c>
      <c r="D111" s="1" t="s">
        <v>96</v>
      </c>
      <c r="E111" s="5" t="s">
        <v>62</v>
      </c>
      <c r="F111" s="5"/>
      <c r="G111" s="1" t="s">
        <v>45</v>
      </c>
      <c r="H111" s="1" t="s">
        <v>116</v>
      </c>
      <c r="I111" s="1" t="s">
        <v>96</v>
      </c>
      <c r="J111" t="str">
        <f t="shared" si="6"/>
        <v>, LT_UPD_DTTI TIMESTAMP NOT NULL DEFAULT NOW() COMMENT '최종수정일시'</v>
      </c>
    </row>
    <row r="112" spans="2:11" x14ac:dyDescent="0.4">
      <c r="J112" t="str">
        <f>_xlfn.CONCAT(");")</f>
        <v>);</v>
      </c>
    </row>
    <row r="113" spans="2:11" x14ac:dyDescent="0.4">
      <c r="B113" s="8" t="s">
        <v>32</v>
      </c>
      <c r="C113" s="7" t="s">
        <v>50</v>
      </c>
      <c r="D113" s="7"/>
      <c r="E113" s="7"/>
      <c r="F113" s="7" t="s">
        <v>51</v>
      </c>
      <c r="G113" s="7"/>
      <c r="H113" s="7"/>
      <c r="I113" s="7"/>
      <c r="J113" t="str">
        <f>_xlfn.CONCAT("ALTER TABLE ",C98," ADD CONSTRAINT ",C114," PRIMARY KEY (")</f>
        <v>ALTER TABLE TB_BOARD_NOTICE ADD CONSTRAINT PK_TB_BOARD_NOTICE PRIMARY KEY (</v>
      </c>
    </row>
    <row r="114" spans="2:11" x14ac:dyDescent="0.4">
      <c r="B114" s="16">
        <v>1</v>
      </c>
      <c r="C114" s="4" t="str">
        <f>_xlfn.CONCAT("PK_",C98)</f>
        <v>PK_TB_BOARD_NOTICE</v>
      </c>
      <c r="D114" s="4"/>
      <c r="E114" s="4"/>
      <c r="F114" s="4" t="str">
        <f>C101</f>
        <v>NOTICE_SEQ</v>
      </c>
      <c r="G114" s="4"/>
      <c r="H114" s="4"/>
      <c r="I114" s="4"/>
      <c r="J114" t="str">
        <f>_xlfn.CONCAT(IF(B114=1,"",", "),F114)</f>
        <v>NOTICE_SEQ</v>
      </c>
    </row>
    <row r="115" spans="2:11" x14ac:dyDescent="0.4">
      <c r="J115" t="str">
        <f>_xlfn.CONCAT(");")</f>
        <v>);</v>
      </c>
    </row>
    <row r="116" spans="2:11" x14ac:dyDescent="0.4">
      <c r="B116" s="13" t="s">
        <v>28</v>
      </c>
      <c r="C116" s="14"/>
      <c r="D116" s="14"/>
      <c r="E116" s="14"/>
      <c r="F116" s="14"/>
      <c r="G116" s="14"/>
      <c r="H116" s="14"/>
      <c r="I116" s="15"/>
    </row>
    <row r="117" spans="2:11" x14ac:dyDescent="0.4">
      <c r="B117" s="8" t="s">
        <v>3</v>
      </c>
      <c r="C117" s="5" t="s">
        <v>182</v>
      </c>
      <c r="D117" s="8" t="s">
        <v>1</v>
      </c>
      <c r="E117" s="5" t="s">
        <v>183</v>
      </c>
      <c r="F117" s="8" t="s">
        <v>29</v>
      </c>
      <c r="G117" s="5" t="s">
        <v>39</v>
      </c>
      <c r="H117" s="8" t="s">
        <v>30</v>
      </c>
      <c r="I117" s="11">
        <v>44942</v>
      </c>
      <c r="J117" t="str">
        <f>_xlfn.CONCAT("DROP TABLE IF EXISTS ",C117,";")</f>
        <v>DROP TABLE IF EXISTS TB_ATCFILE;</v>
      </c>
    </row>
    <row r="118" spans="2:11" x14ac:dyDescent="0.4">
      <c r="B118" s="8" t="s">
        <v>31</v>
      </c>
      <c r="C118" s="12" t="s">
        <v>184</v>
      </c>
      <c r="D118" s="12"/>
      <c r="E118" s="12"/>
      <c r="F118" s="12"/>
      <c r="G118" s="12"/>
      <c r="H118" s="12"/>
      <c r="I118" s="12"/>
      <c r="J118" t="str">
        <f>_xlfn.CONCAT("CREATE TABLE ",C117)</f>
        <v>CREATE TABLE TB_ATCFILE</v>
      </c>
      <c r="K118" t="str">
        <f>_xlfn.CONCAT("ALTER TABLE ",C117, " COMMENT = '",C118,"';")</f>
        <v>ALTER TABLE TB_ATCFILE COMMENT = '첨부파일 정보 관리';</v>
      </c>
    </row>
    <row r="119" spans="2:11" x14ac:dyDescent="0.4">
      <c r="B119" s="8" t="s">
        <v>32</v>
      </c>
      <c r="C119" s="8" t="s">
        <v>1</v>
      </c>
      <c r="D119" s="8" t="s">
        <v>3</v>
      </c>
      <c r="E119" s="8" t="s">
        <v>33</v>
      </c>
      <c r="F119" s="8" t="s">
        <v>34</v>
      </c>
      <c r="G119" s="8" t="s">
        <v>35</v>
      </c>
      <c r="H119" s="8" t="s">
        <v>22</v>
      </c>
      <c r="I119" s="8" t="s">
        <v>36</v>
      </c>
      <c r="J119" t="str">
        <f>_xlfn.CONCAT("(")</f>
        <v>(</v>
      </c>
    </row>
    <row r="120" spans="2:11" x14ac:dyDescent="0.4">
      <c r="B120" s="5">
        <v>1</v>
      </c>
      <c r="C120" s="1" t="s">
        <v>205</v>
      </c>
      <c r="D120" s="1" t="s">
        <v>206</v>
      </c>
      <c r="E120" s="5" t="s">
        <v>130</v>
      </c>
      <c r="F120" s="5">
        <v>1</v>
      </c>
      <c r="G120" s="1" t="s">
        <v>44</v>
      </c>
      <c r="H120" s="1" t="s">
        <v>114</v>
      </c>
      <c r="I120" s="1" t="s">
        <v>209</v>
      </c>
      <c r="J120" t="str">
        <f>_xlfn.CONCAT(IF(B120=1,"",", "),C120," ",E120," ",G120,IF(H120="",""," DEFAULT "),H120, " COMMENT '",I120,"'")</f>
        <v>BOARD_CODE VARCHAR(10) NOT NULL COMMENT '게시판구분코드(01:공지사항,02:자유게시판,03:질문게시판,04:지역게시판)'</v>
      </c>
    </row>
    <row r="121" spans="2:11" x14ac:dyDescent="0.4">
      <c r="B121" s="5">
        <v>2</v>
      </c>
      <c r="C121" s="1" t="s">
        <v>164</v>
      </c>
      <c r="D121" s="1" t="s">
        <v>160</v>
      </c>
      <c r="E121" s="5" t="s">
        <v>130</v>
      </c>
      <c r="F121" s="5">
        <v>2</v>
      </c>
      <c r="G121" s="1" t="s">
        <v>44</v>
      </c>
      <c r="H121" s="1" t="s">
        <v>114</v>
      </c>
      <c r="I121" s="1" t="s">
        <v>160</v>
      </c>
      <c r="J121" t="str">
        <f>_xlfn.CONCAT(IF(B121=1,"",", "),C121," ",E121," ",G121,IF(H121="",""," DEFAULT "),H121, " COMMENT '",I121,"'")</f>
        <v>, BOARD_SEQ VARCHAR(10) NOT NULL COMMENT '게시글일련번호'</v>
      </c>
    </row>
    <row r="122" spans="2:11" x14ac:dyDescent="0.4">
      <c r="B122" s="5">
        <v>3</v>
      </c>
      <c r="C122" s="1" t="s">
        <v>207</v>
      </c>
      <c r="D122" s="1" t="s">
        <v>214</v>
      </c>
      <c r="E122" s="5" t="s">
        <v>208</v>
      </c>
      <c r="F122" s="3">
        <v>3</v>
      </c>
      <c r="G122" s="1" t="s">
        <v>44</v>
      </c>
      <c r="H122" s="1" t="s">
        <v>114</v>
      </c>
      <c r="I122" s="1" t="s">
        <v>193</v>
      </c>
      <c r="J122" t="str">
        <f>_xlfn.CONCAT(IF(B122=1,"",", "),C122," ",E122," ",G122,IF(H122="",""," DEFAULT "),H122, " COMMENT '",I122,"'")</f>
        <v>, ATCFILE_NUM INT(2) NOT NULL COMMENT '첨부파일 순번'</v>
      </c>
    </row>
    <row r="123" spans="2:11" x14ac:dyDescent="0.4">
      <c r="B123" s="5">
        <v>4</v>
      </c>
      <c r="C123" s="1" t="s">
        <v>188</v>
      </c>
      <c r="D123" s="1" t="s">
        <v>194</v>
      </c>
      <c r="E123" s="5" t="s">
        <v>57</v>
      </c>
      <c r="F123" s="5"/>
      <c r="G123" s="1" t="s">
        <v>48</v>
      </c>
      <c r="H123" s="1" t="s">
        <v>114</v>
      </c>
      <c r="I123" s="1" t="s">
        <v>194</v>
      </c>
      <c r="J123" t="str">
        <f t="shared" ref="J123:J131" si="8">_xlfn.CONCAT(IF(B123=1,"",", "),C123," ",E123," ",G123,IF(H123="",""," DEFAULT "),H123, " COMMENT '",I123,"'")</f>
        <v>, ATC_FILE_NM VARCHAR(300) NULL COMMENT '파일명'</v>
      </c>
    </row>
    <row r="124" spans="2:11" x14ac:dyDescent="0.4">
      <c r="B124" s="5">
        <v>5</v>
      </c>
      <c r="C124" s="1" t="s">
        <v>189</v>
      </c>
      <c r="D124" s="1" t="s">
        <v>210</v>
      </c>
      <c r="E124" s="5" t="s">
        <v>185</v>
      </c>
      <c r="F124" s="5"/>
      <c r="G124" s="1" t="s">
        <v>48</v>
      </c>
      <c r="H124" s="1" t="s">
        <v>114</v>
      </c>
      <c r="I124" s="1" t="s">
        <v>195</v>
      </c>
      <c r="J124" t="str">
        <f t="shared" si="8"/>
        <v>, SAVE_ATC_FILE_NM VARCHAR(320) NULL COMMENT '파일 저장명'</v>
      </c>
    </row>
    <row r="125" spans="2:11" x14ac:dyDescent="0.4">
      <c r="B125" s="5">
        <v>6</v>
      </c>
      <c r="C125" s="1" t="s">
        <v>190</v>
      </c>
      <c r="D125" s="1" t="s">
        <v>211</v>
      </c>
      <c r="E125" s="5" t="s">
        <v>186</v>
      </c>
      <c r="F125" s="5"/>
      <c r="G125" s="1" t="s">
        <v>48</v>
      </c>
      <c r="H125" s="1" t="s">
        <v>114</v>
      </c>
      <c r="I125" s="1" t="s">
        <v>196</v>
      </c>
      <c r="J125" t="str">
        <f t="shared" si="8"/>
        <v>, ATC_FILE_PATH VARCHAR(600) NULL COMMENT '파일 경로'</v>
      </c>
    </row>
    <row r="126" spans="2:11" x14ac:dyDescent="0.4">
      <c r="B126" s="5">
        <v>7</v>
      </c>
      <c r="C126" s="1" t="s">
        <v>191</v>
      </c>
      <c r="D126" s="1" t="s">
        <v>212</v>
      </c>
      <c r="E126" s="5" t="s">
        <v>187</v>
      </c>
      <c r="F126" s="5"/>
      <c r="G126" s="1" t="s">
        <v>48</v>
      </c>
      <c r="H126" s="1" t="s">
        <v>114</v>
      </c>
      <c r="I126" s="1" t="s">
        <v>197</v>
      </c>
      <c r="J126" t="str">
        <f t="shared" si="8"/>
        <v>, ATC_FILE_CAPA_VAL BIGINT NULL COMMENT '파일 용량'</v>
      </c>
    </row>
    <row r="127" spans="2:11" x14ac:dyDescent="0.4">
      <c r="B127" s="5">
        <v>8</v>
      </c>
      <c r="C127" s="1" t="s">
        <v>192</v>
      </c>
      <c r="D127" s="1" t="s">
        <v>213</v>
      </c>
      <c r="E127" s="5" t="s">
        <v>24</v>
      </c>
      <c r="F127" s="5"/>
      <c r="G127" s="1" t="s">
        <v>48</v>
      </c>
      <c r="H127" s="1" t="s">
        <v>114</v>
      </c>
      <c r="I127" s="1" t="s">
        <v>198</v>
      </c>
      <c r="J127" t="str">
        <f t="shared" si="8"/>
        <v>, ATC_FILE_EXTS VARCHAR(10) NULL COMMENT '파일 확장자'</v>
      </c>
    </row>
    <row r="128" spans="2:11" x14ac:dyDescent="0.4">
      <c r="B128" s="5">
        <v>9</v>
      </c>
      <c r="C128" s="1" t="s">
        <v>71</v>
      </c>
      <c r="D128" s="1" t="s">
        <v>244</v>
      </c>
      <c r="E128" s="5" t="s">
        <v>53</v>
      </c>
      <c r="F128" s="5"/>
      <c r="G128" s="1" t="s">
        <v>44</v>
      </c>
      <c r="H128" s="1" t="s">
        <v>114</v>
      </c>
      <c r="I128" s="1" t="s">
        <v>244</v>
      </c>
      <c r="J128" t="str">
        <f t="shared" si="8"/>
        <v>, FST_REG_ID VARCHAR(20) NOT NULL COMMENT '최초등록자아이디'</v>
      </c>
    </row>
    <row r="129" spans="2:11" x14ac:dyDescent="0.4">
      <c r="B129" s="5">
        <v>10</v>
      </c>
      <c r="C129" s="1" t="s">
        <v>72</v>
      </c>
      <c r="D129" s="1" t="s">
        <v>94</v>
      </c>
      <c r="E129" s="5" t="s">
        <v>62</v>
      </c>
      <c r="F129" s="5"/>
      <c r="G129" s="1" t="s">
        <v>44</v>
      </c>
      <c r="H129" s="1" t="s">
        <v>116</v>
      </c>
      <c r="I129" s="1" t="s">
        <v>94</v>
      </c>
      <c r="J129" t="str">
        <f t="shared" si="8"/>
        <v>, FST_REG_DTTI TIMESTAMP NOT NULL DEFAULT NOW() COMMENT '최초등록일시'</v>
      </c>
    </row>
    <row r="130" spans="2:11" x14ac:dyDescent="0.4">
      <c r="B130" s="5">
        <v>11</v>
      </c>
      <c r="C130" s="1" t="s">
        <v>73</v>
      </c>
      <c r="D130" s="1" t="s">
        <v>245</v>
      </c>
      <c r="E130" s="5" t="s">
        <v>53</v>
      </c>
      <c r="F130" s="5"/>
      <c r="G130" s="1" t="s">
        <v>44</v>
      </c>
      <c r="H130" s="1" t="s">
        <v>114</v>
      </c>
      <c r="I130" s="1" t="s">
        <v>245</v>
      </c>
      <c r="J130" t="str">
        <f t="shared" ref="J130" si="9">_xlfn.CONCAT(IF(B130=1,"",", "),C130," ",E130," ",G130,IF(H130="",""," DEFAULT "),H130, " COMMENT '",I130,"'")</f>
        <v>, LT_UPD_ID VARCHAR(20) NOT NULL COMMENT '최종수정자아이디'</v>
      </c>
    </row>
    <row r="131" spans="2:11" x14ac:dyDescent="0.4">
      <c r="B131" s="5">
        <v>12</v>
      </c>
      <c r="C131" s="1" t="s">
        <v>74</v>
      </c>
      <c r="D131" s="1" t="s">
        <v>95</v>
      </c>
      <c r="E131" s="5" t="s">
        <v>62</v>
      </c>
      <c r="F131" s="5"/>
      <c r="G131" s="1" t="s">
        <v>44</v>
      </c>
      <c r="H131" s="1" t="s">
        <v>116</v>
      </c>
      <c r="I131" s="1" t="s">
        <v>95</v>
      </c>
      <c r="J131" t="str">
        <f t="shared" si="8"/>
        <v>, LT_UPD_DTTI TIMESTAMP NOT NULL DEFAULT NOW() COMMENT '최종수정일시'</v>
      </c>
    </row>
    <row r="132" spans="2:11" x14ac:dyDescent="0.4">
      <c r="J132" t="str">
        <f>_xlfn.CONCAT(");")</f>
        <v>);</v>
      </c>
    </row>
    <row r="133" spans="2:11" x14ac:dyDescent="0.4">
      <c r="B133" s="8" t="s">
        <v>32</v>
      </c>
      <c r="C133" s="7" t="s">
        <v>50</v>
      </c>
      <c r="D133" s="7"/>
      <c r="E133" s="7"/>
      <c r="F133" s="7" t="s">
        <v>51</v>
      </c>
      <c r="G133" s="7"/>
      <c r="H133" s="7"/>
      <c r="I133" s="7"/>
      <c r="J133" t="str">
        <f>_xlfn.CONCAT("ALTER TABLE ",C117," ADD CONSTRAINT ",C134," PRIMARY KEY (")</f>
        <v>ALTER TABLE TB_ATCFILE ADD CONSTRAINT PK_TB_ATCFILE PRIMARY KEY (</v>
      </c>
    </row>
    <row r="134" spans="2:11" x14ac:dyDescent="0.4">
      <c r="B134" s="16">
        <v>1</v>
      </c>
      <c r="C134" s="4" t="str">
        <f>_xlfn.CONCAT("PK_",C117)</f>
        <v>PK_TB_ATCFILE</v>
      </c>
      <c r="D134" s="4"/>
      <c r="E134" s="4"/>
      <c r="F134" s="4" t="str">
        <f>C120</f>
        <v>BOARD_CODE</v>
      </c>
      <c r="G134" s="4"/>
      <c r="H134" s="4"/>
      <c r="I134" s="4"/>
      <c r="J134" t="str">
        <f>_xlfn.CONCAT(IF(B134=1,"",", "),F134)</f>
        <v>BOARD_CODE</v>
      </c>
    </row>
    <row r="135" spans="2:11" x14ac:dyDescent="0.4">
      <c r="B135" s="16">
        <v>2</v>
      </c>
      <c r="C135" s="4" t="str">
        <f>_xlfn.CONCAT("PK_",C117)</f>
        <v>PK_TB_ATCFILE</v>
      </c>
      <c r="D135" s="4"/>
      <c r="E135" s="4"/>
      <c r="F135" s="4" t="str">
        <f>C121</f>
        <v>BOARD_SEQ</v>
      </c>
      <c r="G135" s="4"/>
      <c r="H135" s="4"/>
      <c r="I135" s="4"/>
      <c r="J135" t="str">
        <f>_xlfn.CONCAT(IF(B135=1,"",", "),F135)</f>
        <v>, BOARD_SEQ</v>
      </c>
    </row>
    <row r="136" spans="2:11" x14ac:dyDescent="0.4">
      <c r="B136" s="16">
        <v>3</v>
      </c>
      <c r="C136" s="4" t="str">
        <f>_xlfn.CONCAT("PK_",C117)</f>
        <v>PK_TB_ATCFILE</v>
      </c>
      <c r="D136" s="4"/>
      <c r="E136" s="4"/>
      <c r="F136" s="4" t="str">
        <f>C122</f>
        <v>ATCFILE_NUM</v>
      </c>
      <c r="G136" s="4"/>
      <c r="H136" s="4"/>
      <c r="I136" s="4"/>
      <c r="J136" t="str">
        <f>_xlfn.CONCAT(IF(B136=1,"",", "),F136)</f>
        <v>, ATCFILE_NUM</v>
      </c>
    </row>
    <row r="137" spans="2:11" x14ac:dyDescent="0.4">
      <c r="J137" t="str">
        <f>_xlfn.CONCAT(");")</f>
        <v>);</v>
      </c>
    </row>
    <row r="138" spans="2:11" x14ac:dyDescent="0.4">
      <c r="B138" s="13" t="s">
        <v>28</v>
      </c>
      <c r="C138" s="14"/>
      <c r="D138" s="14"/>
      <c r="E138" s="14"/>
      <c r="F138" s="14"/>
      <c r="G138" s="14"/>
      <c r="H138" s="14"/>
      <c r="I138" s="15"/>
    </row>
    <row r="139" spans="2:11" x14ac:dyDescent="0.4">
      <c r="B139" s="8" t="s">
        <v>3</v>
      </c>
      <c r="C139" s="5" t="s">
        <v>215</v>
      </c>
      <c r="D139" s="8" t="s">
        <v>1</v>
      </c>
      <c r="E139" s="5" t="s">
        <v>216</v>
      </c>
      <c r="F139" s="8" t="s">
        <v>29</v>
      </c>
      <c r="G139" s="5" t="s">
        <v>39</v>
      </c>
      <c r="H139" s="8" t="s">
        <v>30</v>
      </c>
      <c r="I139" s="11">
        <v>44942</v>
      </c>
      <c r="J139" t="str">
        <f>_xlfn.CONCAT("DROP TABLE IF EXISTS ",C139,";")</f>
        <v>DROP TABLE IF EXISTS TB_SEQUENCE;</v>
      </c>
    </row>
    <row r="140" spans="2:11" x14ac:dyDescent="0.4">
      <c r="B140" s="8" t="s">
        <v>31</v>
      </c>
      <c r="C140" s="12" t="s">
        <v>217</v>
      </c>
      <c r="D140" s="12"/>
      <c r="E140" s="12"/>
      <c r="F140" s="12"/>
      <c r="G140" s="12"/>
      <c r="H140" s="12"/>
      <c r="I140" s="12"/>
      <c r="J140" t="str">
        <f>_xlfn.CONCAT("CREATE TABLE ",C139)</f>
        <v>CREATE TABLE TB_SEQUENCE</v>
      </c>
      <c r="K140" t="str">
        <f>_xlfn.CONCAT("ALTER TABLE ",C139, " COMMENT = '",C140,"';")</f>
        <v>ALTER TABLE TB_SEQUENCE COMMENT = '시퀀스 정보 관리';</v>
      </c>
    </row>
    <row r="141" spans="2:11" x14ac:dyDescent="0.4">
      <c r="B141" s="8" t="s">
        <v>32</v>
      </c>
      <c r="C141" s="8" t="s">
        <v>1</v>
      </c>
      <c r="D141" s="8" t="s">
        <v>3</v>
      </c>
      <c r="E141" s="8" t="s">
        <v>33</v>
      </c>
      <c r="F141" s="8" t="s">
        <v>34</v>
      </c>
      <c r="G141" s="8" t="s">
        <v>35</v>
      </c>
      <c r="H141" s="8" t="s">
        <v>22</v>
      </c>
      <c r="I141" s="8" t="s">
        <v>36</v>
      </c>
      <c r="J141" t="str">
        <f>_xlfn.CONCAT("(")</f>
        <v>(</v>
      </c>
    </row>
    <row r="142" spans="2:11" x14ac:dyDescent="0.4">
      <c r="B142" s="5">
        <v>1</v>
      </c>
      <c r="C142" s="1" t="s">
        <v>218</v>
      </c>
      <c r="D142" s="1" t="s">
        <v>219</v>
      </c>
      <c r="E142" s="5" t="s">
        <v>25</v>
      </c>
      <c r="F142" s="5">
        <v>1</v>
      </c>
      <c r="G142" s="1" t="s">
        <v>44</v>
      </c>
      <c r="H142" s="1" t="s">
        <v>114</v>
      </c>
      <c r="I142" s="1" t="s">
        <v>219</v>
      </c>
      <c r="J142" t="str">
        <f>_xlfn.CONCAT(IF(B142=1,"",", "),C142," ",E142," ",G142,IF(H142="",""," DEFAULT "),H142, " COMMENT '",I142,"'")</f>
        <v>SEQ_NM VARCHAR(30) NOT NULL COMMENT '시퀀스명'</v>
      </c>
    </row>
    <row r="143" spans="2:11" x14ac:dyDescent="0.4">
      <c r="B143" s="5">
        <v>2</v>
      </c>
      <c r="C143" s="1" t="s">
        <v>220</v>
      </c>
      <c r="D143" s="1" t="s">
        <v>221</v>
      </c>
      <c r="E143" s="5" t="s">
        <v>187</v>
      </c>
      <c r="F143" s="5"/>
      <c r="G143" s="1" t="s">
        <v>48</v>
      </c>
      <c r="H143" s="1" t="s">
        <v>114</v>
      </c>
      <c r="I143" s="1" t="s">
        <v>221</v>
      </c>
      <c r="J143" t="str">
        <f>_xlfn.CONCAT(IF(B143=1,"",", "),C143," ",E143," ",G143,IF(H143="",""," DEFAULT "),H143, " COMMENT '",I143,"'")</f>
        <v>, CURRVAL BIGINT NULL COMMENT '현재값'</v>
      </c>
    </row>
    <row r="144" spans="2:11" x14ac:dyDescent="0.4">
      <c r="J144" t="str">
        <f>_xlfn.CONCAT(");")</f>
        <v>);</v>
      </c>
    </row>
    <row r="145" spans="2:11" x14ac:dyDescent="0.4">
      <c r="B145" s="8" t="s">
        <v>32</v>
      </c>
      <c r="C145" s="7" t="s">
        <v>50</v>
      </c>
      <c r="D145" s="7"/>
      <c r="E145" s="7"/>
      <c r="F145" s="7" t="s">
        <v>51</v>
      </c>
      <c r="G145" s="7"/>
      <c r="H145" s="7"/>
      <c r="I145" s="7"/>
      <c r="J145" t="str">
        <f>_xlfn.CONCAT("ALTER TABLE ",C139," ADD CONSTRAINT ",C146," PRIMARY KEY (")</f>
        <v>ALTER TABLE TB_SEQUENCE ADD CONSTRAINT PK_TB_SEQUENCE PRIMARY KEY (</v>
      </c>
    </row>
    <row r="146" spans="2:11" x14ac:dyDescent="0.4">
      <c r="B146" s="16">
        <v>1</v>
      </c>
      <c r="C146" s="4" t="str">
        <f>_xlfn.CONCAT("PK_",C139)</f>
        <v>PK_TB_SEQUENCE</v>
      </c>
      <c r="D146" s="4"/>
      <c r="E146" s="4"/>
      <c r="F146" s="4" t="str">
        <f>C142</f>
        <v>SEQ_NM</v>
      </c>
      <c r="G146" s="4"/>
      <c r="H146" s="4"/>
      <c r="I146" s="4"/>
      <c r="J146" t="str">
        <f>_xlfn.CONCAT(IF(B146=1,"",", "),F146)</f>
        <v>SEQ_NM</v>
      </c>
    </row>
    <row r="147" spans="2:11" x14ac:dyDescent="0.4">
      <c r="J147" t="str">
        <f>_xlfn.CONCAT(");")</f>
        <v>);</v>
      </c>
    </row>
    <row r="148" spans="2:11" x14ac:dyDescent="0.4">
      <c r="B148" s="13" t="s">
        <v>28</v>
      </c>
      <c r="C148" s="14"/>
      <c r="D148" s="14"/>
      <c r="E148" s="14"/>
      <c r="F148" s="14"/>
      <c r="G148" s="14"/>
      <c r="H148" s="14"/>
      <c r="I148" s="15"/>
    </row>
    <row r="149" spans="2:11" x14ac:dyDescent="0.4">
      <c r="B149" s="8" t="s">
        <v>3</v>
      </c>
      <c r="C149" s="5" t="s">
        <v>223</v>
      </c>
      <c r="D149" s="8" t="s">
        <v>1</v>
      </c>
      <c r="E149" s="5" t="s">
        <v>224</v>
      </c>
      <c r="F149" s="8" t="s">
        <v>29</v>
      </c>
      <c r="G149" s="5" t="s">
        <v>39</v>
      </c>
      <c r="H149" s="8" t="s">
        <v>30</v>
      </c>
      <c r="I149" s="11">
        <v>44942</v>
      </c>
      <c r="J149" t="str">
        <f>_xlfn.CONCAT("DROP TABLE IF EXISTS ",C149,";")</f>
        <v>DROP TABLE IF EXISTS TB_POLI;</v>
      </c>
    </row>
    <row r="150" spans="2:11" x14ac:dyDescent="0.4">
      <c r="B150" s="8" t="s">
        <v>31</v>
      </c>
      <c r="C150" s="12" t="s">
        <v>225</v>
      </c>
      <c r="D150" s="12"/>
      <c r="E150" s="12"/>
      <c r="F150" s="12"/>
      <c r="G150" s="12"/>
      <c r="H150" s="12"/>
      <c r="I150" s="12"/>
      <c r="J150" t="str">
        <f>_xlfn.CONCAT("CREATE TABLE ",C149)</f>
        <v>CREATE TABLE TB_POLI</v>
      </c>
      <c r="K150" t="str">
        <f>_xlfn.CONCAT("ALTER TABLE ",C149, " COMMENT = '",C150,"';")</f>
        <v>ALTER TABLE TB_POLI COMMENT = '시스템 정책 관리';</v>
      </c>
    </row>
    <row r="151" spans="2:11" x14ac:dyDescent="0.4">
      <c r="B151" s="8" t="s">
        <v>32</v>
      </c>
      <c r="C151" s="8" t="s">
        <v>1</v>
      </c>
      <c r="D151" s="8" t="s">
        <v>3</v>
      </c>
      <c r="E151" s="8" t="s">
        <v>33</v>
      </c>
      <c r="F151" s="8" t="s">
        <v>34</v>
      </c>
      <c r="G151" s="8" t="s">
        <v>35</v>
      </c>
      <c r="H151" s="8" t="s">
        <v>22</v>
      </c>
      <c r="I151" s="8" t="s">
        <v>36</v>
      </c>
      <c r="J151" t="str">
        <f>_xlfn.CONCAT("(")</f>
        <v>(</v>
      </c>
    </row>
    <row r="152" spans="2:11" x14ac:dyDescent="0.4">
      <c r="B152" s="5">
        <v>1</v>
      </c>
      <c r="C152" s="1" t="s">
        <v>231</v>
      </c>
      <c r="D152" s="1" t="s">
        <v>232</v>
      </c>
      <c r="E152" s="5" t="s">
        <v>130</v>
      </c>
      <c r="F152" s="5">
        <v>1</v>
      </c>
      <c r="G152" s="1" t="s">
        <v>44</v>
      </c>
      <c r="H152" s="1" t="s">
        <v>114</v>
      </c>
      <c r="I152" s="1" t="s">
        <v>232</v>
      </c>
      <c r="J152" t="str">
        <f>_xlfn.CONCAT(IF(B152=1,"",", "),C152," ",E152," ",G152,IF(H152="",""," DEFAULT "),H152, " COMMENT '",I152,"'")</f>
        <v>POLI_SEQ VARCHAR(10) NOT NULL COMMENT '정책일련번호'</v>
      </c>
    </row>
    <row r="153" spans="2:11" x14ac:dyDescent="0.4">
      <c r="B153" s="5">
        <v>2</v>
      </c>
      <c r="C153" s="1" t="s">
        <v>233</v>
      </c>
      <c r="D153" s="1" t="s">
        <v>234</v>
      </c>
      <c r="E153" s="5" t="s">
        <v>24</v>
      </c>
      <c r="F153" s="5"/>
      <c r="G153" s="1" t="s">
        <v>48</v>
      </c>
      <c r="H153" s="1"/>
      <c r="I153" s="1" t="s">
        <v>235</v>
      </c>
      <c r="J153" t="str">
        <f>_xlfn.CONCAT(IF(B153=1,"",", "),C153," ",E153," ",G153,IF(H153="",""," DEFAULT "),H153, " COMMENT '",I153,"'")</f>
        <v>, POLI_CODE VARCHAR(10) NULL COMMENT '정책분류코드(01:사용자)'</v>
      </c>
    </row>
    <row r="154" spans="2:11" x14ac:dyDescent="0.4">
      <c r="B154" s="5">
        <v>3</v>
      </c>
      <c r="C154" s="1" t="s">
        <v>227</v>
      </c>
      <c r="D154" s="1" t="s">
        <v>229</v>
      </c>
      <c r="E154" s="5" t="s">
        <v>123</v>
      </c>
      <c r="G154" s="1" t="s">
        <v>48</v>
      </c>
      <c r="H154" s="1" t="s">
        <v>114</v>
      </c>
      <c r="I154" s="1" t="s">
        <v>229</v>
      </c>
      <c r="J154" t="str">
        <f>_xlfn.CONCAT(IF(B154=1,"",", "),C154," ",E154," ",G154,IF(H154="",""," DEFAULT "),H154, " COMMENT '",I154,"'")</f>
        <v>, POLI_NM VARCHAR(150) NULL COMMENT '정책명'</v>
      </c>
    </row>
    <row r="155" spans="2:11" x14ac:dyDescent="0.4">
      <c r="B155" s="5">
        <v>4</v>
      </c>
      <c r="C155" s="1" t="s">
        <v>228</v>
      </c>
      <c r="D155" s="1" t="s">
        <v>230</v>
      </c>
      <c r="E155" s="5" t="s">
        <v>226</v>
      </c>
      <c r="F155" s="5"/>
      <c r="G155" s="1" t="s">
        <v>48</v>
      </c>
      <c r="H155" s="1" t="s">
        <v>114</v>
      </c>
      <c r="I155" s="1" t="s">
        <v>230</v>
      </c>
      <c r="J155" t="str">
        <f t="shared" ref="J155:J160" si="10">_xlfn.CONCAT(IF(B155=1,"",", "),C155," ",E155," ",G155,IF(H155="",""," DEFAULT "),H155, " COMMENT '",I155,"'")</f>
        <v>, POLI_VAL VARCHAR(3000) NULL COMMENT '정책값'</v>
      </c>
    </row>
    <row r="156" spans="2:11" x14ac:dyDescent="0.4">
      <c r="B156" s="5">
        <v>5</v>
      </c>
      <c r="C156" s="1" t="s">
        <v>66</v>
      </c>
      <c r="D156" s="1" t="s">
        <v>89</v>
      </c>
      <c r="E156" s="5" t="s">
        <v>57</v>
      </c>
      <c r="F156" s="5"/>
      <c r="G156" s="1" t="s">
        <v>48</v>
      </c>
      <c r="H156" s="1" t="s">
        <v>114</v>
      </c>
      <c r="I156" s="1" t="s">
        <v>89</v>
      </c>
      <c r="J156" t="str">
        <f t="shared" si="10"/>
        <v>, RMRK VARCHAR(300) NULL COMMENT '비고'</v>
      </c>
    </row>
    <row r="157" spans="2:11" x14ac:dyDescent="0.4">
      <c r="B157" s="5">
        <v>9</v>
      </c>
      <c r="C157" s="1" t="s">
        <v>71</v>
      </c>
      <c r="D157" s="1" t="s">
        <v>244</v>
      </c>
      <c r="E157" s="5" t="s">
        <v>53</v>
      </c>
      <c r="F157" s="5"/>
      <c r="G157" s="1" t="s">
        <v>44</v>
      </c>
      <c r="H157" s="1" t="s">
        <v>114</v>
      </c>
      <c r="I157" s="1" t="s">
        <v>244</v>
      </c>
      <c r="J157" t="str">
        <f t="shared" si="10"/>
        <v>, FST_REG_ID VARCHAR(20) NOT NULL COMMENT '최초등록자아이디'</v>
      </c>
    </row>
    <row r="158" spans="2:11" x14ac:dyDescent="0.4">
      <c r="B158" s="5">
        <v>10</v>
      </c>
      <c r="C158" s="1" t="s">
        <v>72</v>
      </c>
      <c r="D158" s="1" t="s">
        <v>94</v>
      </c>
      <c r="E158" s="5" t="s">
        <v>62</v>
      </c>
      <c r="F158" s="5"/>
      <c r="G158" s="1" t="s">
        <v>44</v>
      </c>
      <c r="H158" s="1" t="s">
        <v>116</v>
      </c>
      <c r="I158" s="1" t="s">
        <v>94</v>
      </c>
      <c r="J158" t="str">
        <f t="shared" si="10"/>
        <v>, FST_REG_DTTI TIMESTAMP NOT NULL DEFAULT NOW() COMMENT '최초등록일시'</v>
      </c>
    </row>
    <row r="159" spans="2:11" x14ac:dyDescent="0.4">
      <c r="B159" s="5">
        <v>11</v>
      </c>
      <c r="C159" s="1" t="s">
        <v>73</v>
      </c>
      <c r="D159" s="1" t="s">
        <v>245</v>
      </c>
      <c r="E159" s="5" t="s">
        <v>53</v>
      </c>
      <c r="F159" s="5"/>
      <c r="G159" s="1" t="s">
        <v>44</v>
      </c>
      <c r="H159" s="1" t="s">
        <v>114</v>
      </c>
      <c r="I159" s="1" t="s">
        <v>245</v>
      </c>
      <c r="J159" t="str">
        <f t="shared" si="10"/>
        <v>, LT_UPD_ID VARCHAR(20) NOT NULL COMMENT '최종수정자아이디'</v>
      </c>
    </row>
    <row r="160" spans="2:11" x14ac:dyDescent="0.4">
      <c r="B160" s="5">
        <v>12</v>
      </c>
      <c r="C160" s="1" t="s">
        <v>74</v>
      </c>
      <c r="D160" s="1" t="s">
        <v>95</v>
      </c>
      <c r="E160" s="5" t="s">
        <v>62</v>
      </c>
      <c r="F160" s="5"/>
      <c r="G160" s="1" t="s">
        <v>44</v>
      </c>
      <c r="H160" s="1" t="s">
        <v>116</v>
      </c>
      <c r="I160" s="1" t="s">
        <v>95</v>
      </c>
      <c r="J160" t="str">
        <f t="shared" si="10"/>
        <v>, LT_UPD_DTTI TIMESTAMP NOT NULL DEFAULT NOW() COMMENT '최종수정일시'</v>
      </c>
    </row>
    <row r="161" spans="2:10" x14ac:dyDescent="0.4">
      <c r="J161" t="str">
        <f>_xlfn.CONCAT(");")</f>
        <v>);</v>
      </c>
    </row>
    <row r="162" spans="2:10" x14ac:dyDescent="0.4">
      <c r="B162" s="8" t="s">
        <v>32</v>
      </c>
      <c r="C162" s="7" t="s">
        <v>50</v>
      </c>
      <c r="D162" s="7"/>
      <c r="E162" s="7"/>
      <c r="F162" s="7" t="s">
        <v>51</v>
      </c>
      <c r="G162" s="7"/>
      <c r="H162" s="7"/>
      <c r="I162" s="7"/>
      <c r="J162" t="str">
        <f>_xlfn.CONCAT("ALTER TABLE ",C149," ADD CONSTRAINT ",C163," PRIMARY KEY (")</f>
        <v>ALTER TABLE TB_POLI ADD CONSTRAINT PK_TB_POLI PRIMARY KEY (</v>
      </c>
    </row>
    <row r="163" spans="2:10" x14ac:dyDescent="0.4">
      <c r="B163" s="16">
        <v>1</v>
      </c>
      <c r="C163" s="4" t="str">
        <f>_xlfn.CONCAT("PK_",C149)</f>
        <v>PK_TB_POLI</v>
      </c>
      <c r="D163" s="4"/>
      <c r="E163" s="4"/>
      <c r="F163" s="4" t="str">
        <f>C152</f>
        <v>POLI_SEQ</v>
      </c>
      <c r="G163" s="4"/>
      <c r="H163" s="4"/>
      <c r="I163" s="4"/>
      <c r="J163" t="str">
        <f>_xlfn.CONCAT(IF(B163=1,"",", "),F163)</f>
        <v>POLI_SEQ</v>
      </c>
    </row>
    <row r="164" spans="2:10" x14ac:dyDescent="0.4">
      <c r="J164" t="str">
        <f>_xlfn.CONCAT(");")</f>
        <v>);</v>
      </c>
    </row>
  </sheetData>
  <mergeCells count="60">
    <mergeCell ref="C162:E162"/>
    <mergeCell ref="F162:I162"/>
    <mergeCell ref="C163:E163"/>
    <mergeCell ref="F163:I163"/>
    <mergeCell ref="C136:E136"/>
    <mergeCell ref="F136:I136"/>
    <mergeCell ref="C135:E135"/>
    <mergeCell ref="F135:I135"/>
    <mergeCell ref="B148:I148"/>
    <mergeCell ref="C150:I150"/>
    <mergeCell ref="B138:I138"/>
    <mergeCell ref="C140:I140"/>
    <mergeCell ref="C145:E145"/>
    <mergeCell ref="F145:I145"/>
    <mergeCell ref="C146:E146"/>
    <mergeCell ref="F146:I146"/>
    <mergeCell ref="B116:I116"/>
    <mergeCell ref="C118:I118"/>
    <mergeCell ref="C133:E133"/>
    <mergeCell ref="F133:I133"/>
    <mergeCell ref="C134:E134"/>
    <mergeCell ref="F134:I134"/>
    <mergeCell ref="B97:I97"/>
    <mergeCell ref="C99:I99"/>
    <mergeCell ref="C113:E113"/>
    <mergeCell ref="F113:I113"/>
    <mergeCell ref="C114:E114"/>
    <mergeCell ref="F114:I114"/>
    <mergeCell ref="B80:I80"/>
    <mergeCell ref="C82:I82"/>
    <mergeCell ref="C94:E94"/>
    <mergeCell ref="F94:I94"/>
    <mergeCell ref="C95:E95"/>
    <mergeCell ref="F95:I95"/>
    <mergeCell ref="C77:E77"/>
    <mergeCell ref="F77:I77"/>
    <mergeCell ref="C78:E78"/>
    <mergeCell ref="F78:I78"/>
    <mergeCell ref="C64:E64"/>
    <mergeCell ref="F64:I64"/>
    <mergeCell ref="C65:E65"/>
    <mergeCell ref="F65:I65"/>
    <mergeCell ref="B67:I67"/>
    <mergeCell ref="C69:I69"/>
    <mergeCell ref="C48:E48"/>
    <mergeCell ref="F48:I48"/>
    <mergeCell ref="B50:I50"/>
    <mergeCell ref="C52:I52"/>
    <mergeCell ref="C63:E63"/>
    <mergeCell ref="F63:I63"/>
    <mergeCell ref="C33:E33"/>
    <mergeCell ref="F33:I33"/>
    <mergeCell ref="B35:I35"/>
    <mergeCell ref="C37:I37"/>
    <mergeCell ref="C47:E47"/>
    <mergeCell ref="F47:I47"/>
    <mergeCell ref="B2:I2"/>
    <mergeCell ref="C4:I4"/>
    <mergeCell ref="C32:E32"/>
    <mergeCell ref="F32:I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L25"/>
  <sheetViews>
    <sheetView tabSelected="1" topLeftCell="E1" workbookViewId="0">
      <selection activeCell="K13" sqref="K13"/>
    </sheetView>
  </sheetViews>
  <sheetFormatPr defaultRowHeight="17.399999999999999" x14ac:dyDescent="0.4"/>
  <cols>
    <col min="1" max="1" width="3.19921875" customWidth="1"/>
    <col min="2" max="2" width="6.796875" bestFit="1" customWidth="1"/>
    <col min="3" max="3" width="42.296875" bestFit="1" customWidth="1"/>
    <col min="4" max="4" width="26.8984375" bestFit="1" customWidth="1"/>
    <col min="5" max="5" width="25.69921875" bestFit="1" customWidth="1"/>
    <col min="6" max="6" width="16.296875" bestFit="1" customWidth="1"/>
    <col min="7" max="7" width="24.59765625" bestFit="1" customWidth="1"/>
    <col min="8" max="8" width="16.296875" bestFit="1" customWidth="1"/>
    <col min="9" max="9" width="13.296875" bestFit="1" customWidth="1"/>
    <col min="10" max="10" width="16.296875" bestFit="1" customWidth="1"/>
    <col min="11" max="11" width="12.5" bestFit="1" customWidth="1"/>
    <col min="12" max="12" width="118.59765625" bestFit="1" customWidth="1"/>
  </cols>
  <sheetData>
    <row r="2" spans="2:12" x14ac:dyDescent="0.4">
      <c r="B2" s="24" t="s">
        <v>249</v>
      </c>
      <c r="C2" s="17" t="s">
        <v>222</v>
      </c>
      <c r="D2" s="18"/>
      <c r="E2" s="18"/>
      <c r="F2" s="18"/>
      <c r="G2" s="18"/>
      <c r="H2" s="18"/>
      <c r="I2" s="18"/>
      <c r="J2" s="18"/>
      <c r="K2" s="19"/>
    </row>
    <row r="3" spans="2:12" x14ac:dyDescent="0.4">
      <c r="B3" s="24" t="s">
        <v>3</v>
      </c>
      <c r="C3" s="6" t="s">
        <v>232</v>
      </c>
      <c r="D3" s="6" t="s">
        <v>234</v>
      </c>
      <c r="E3" s="6" t="s">
        <v>229</v>
      </c>
      <c r="F3" s="6" t="s">
        <v>230</v>
      </c>
      <c r="G3" s="6" t="s">
        <v>89</v>
      </c>
      <c r="H3" s="6" t="s">
        <v>244</v>
      </c>
      <c r="I3" s="6" t="s">
        <v>94</v>
      </c>
      <c r="J3" s="6" t="s">
        <v>245</v>
      </c>
      <c r="K3" s="6" t="s">
        <v>95</v>
      </c>
    </row>
    <row r="4" spans="2:12" x14ac:dyDescent="0.4">
      <c r="B4" s="24" t="s">
        <v>1</v>
      </c>
      <c r="C4" s="6" t="s">
        <v>231</v>
      </c>
      <c r="D4" s="6" t="s">
        <v>233</v>
      </c>
      <c r="E4" s="6" t="s">
        <v>227</v>
      </c>
      <c r="F4" s="6" t="s">
        <v>228</v>
      </c>
      <c r="G4" s="6" t="s">
        <v>66</v>
      </c>
      <c r="H4" s="6" t="s">
        <v>71</v>
      </c>
      <c r="I4" s="6" t="s">
        <v>72</v>
      </c>
      <c r="J4" s="6" t="s">
        <v>73</v>
      </c>
      <c r="K4" s="6" t="s">
        <v>74</v>
      </c>
      <c r="L4" t="str">
        <f>_xlfn.CONCAT("INSERT INTO ",C2," VALUES")</f>
        <v>INSERT INTO TB_POLI VALUES</v>
      </c>
    </row>
    <row r="5" spans="2:12" x14ac:dyDescent="0.4">
      <c r="B5" s="1">
        <v>1</v>
      </c>
      <c r="C5" s="1" t="s">
        <v>250</v>
      </c>
      <c r="D5" s="20" t="s">
        <v>251</v>
      </c>
      <c r="E5" s="1" t="s">
        <v>252</v>
      </c>
      <c r="F5" s="1">
        <v>5</v>
      </c>
      <c r="G5" s="20" t="s">
        <v>253</v>
      </c>
      <c r="H5" s="1" t="s">
        <v>254</v>
      </c>
      <c r="I5" s="1" t="s">
        <v>27</v>
      </c>
      <c r="J5" s="1" t="s">
        <v>254</v>
      </c>
      <c r="K5" s="1" t="s">
        <v>27</v>
      </c>
      <c r="L5" t="str">
        <f>_xlfn.CONCAT(IF(B5=1,"",","),"(",_xlfn.TEXTJOIN(",",TRUE,C5:K5),")")</f>
        <v>((SELECT nextval('POLI_SEQ') FROM DUAL),"01","PW_ERR_CNT_LIM",5,"비밀번호 오입력 횟수 제한","SYSTEM",NOW(),"SYSTEM",NOW())</v>
      </c>
    </row>
    <row r="6" spans="2:12" x14ac:dyDescent="0.4">
      <c r="B6" s="1">
        <v>2</v>
      </c>
      <c r="C6" s="1" t="s">
        <v>250</v>
      </c>
      <c r="D6" s="20" t="s">
        <v>251</v>
      </c>
      <c r="E6" s="1" t="s">
        <v>255</v>
      </c>
      <c r="F6" s="1">
        <v>3600</v>
      </c>
      <c r="G6" s="1" t="s">
        <v>256</v>
      </c>
      <c r="H6" s="1" t="s">
        <v>254</v>
      </c>
      <c r="I6" s="1" t="s">
        <v>27</v>
      </c>
      <c r="J6" s="1" t="s">
        <v>254</v>
      </c>
      <c r="K6" s="1" t="s">
        <v>27</v>
      </c>
      <c r="L6" t="str">
        <f t="shared" ref="L6:L7" si="0">_xlfn.CONCAT(IF(B6=1,"",","),"(",_xlfn.TEXTJOIN(",",TRUE,C6:K6),")")</f>
        <v>,((SELECT nextval('POLI_SEQ') FROM DUAL),"01","SESSION_TIME",3600,"세션유지시간(초단위)","SYSTEM",NOW(),"SYSTEM",NOW())</v>
      </c>
    </row>
    <row r="7" spans="2:12" x14ac:dyDescent="0.4">
      <c r="B7" s="1">
        <v>3</v>
      </c>
      <c r="C7" s="1" t="s">
        <v>250</v>
      </c>
      <c r="D7" s="20" t="s">
        <v>251</v>
      </c>
      <c r="E7" s="1" t="s">
        <v>257</v>
      </c>
      <c r="F7" s="1">
        <v>90</v>
      </c>
      <c r="G7" s="1" t="s">
        <v>258</v>
      </c>
      <c r="H7" s="1" t="s">
        <v>254</v>
      </c>
      <c r="I7" s="1" t="s">
        <v>27</v>
      </c>
      <c r="J7" s="1" t="s">
        <v>254</v>
      </c>
      <c r="K7" s="1" t="s">
        <v>27</v>
      </c>
      <c r="L7" t="str">
        <f t="shared" si="0"/>
        <v>,((SELECT nextval('POLI_SEQ') FROM DUAL),"01","PSWD_LIM_DAYS",90,"비밀번호 변경 주기(일)","SYSTEM",NOW(),"SYSTEM",NOW())</v>
      </c>
    </row>
    <row r="8" spans="2:12" x14ac:dyDescent="0.4">
      <c r="L8" t="s">
        <v>259</v>
      </c>
    </row>
    <row r="9" spans="2:12" x14ac:dyDescent="0.4">
      <c r="B9" s="24" t="s">
        <v>249</v>
      </c>
      <c r="C9" s="12" t="s">
        <v>119</v>
      </c>
      <c r="D9" s="12"/>
      <c r="E9" s="12"/>
      <c r="F9" s="12"/>
      <c r="G9" s="12"/>
      <c r="H9" s="12"/>
      <c r="I9" s="12"/>
      <c r="J9" s="23"/>
      <c r="K9" s="23"/>
    </row>
    <row r="10" spans="2:12" x14ac:dyDescent="0.4">
      <c r="B10" s="24" t="s">
        <v>3</v>
      </c>
      <c r="C10" s="6" t="s">
        <v>149</v>
      </c>
      <c r="D10" s="6" t="s">
        <v>150</v>
      </c>
      <c r="E10" s="6" t="s">
        <v>89</v>
      </c>
      <c r="F10" s="6" t="s">
        <v>244</v>
      </c>
      <c r="G10" s="6" t="s">
        <v>94</v>
      </c>
      <c r="H10" s="6" t="s">
        <v>245</v>
      </c>
      <c r="I10" s="6" t="s">
        <v>96</v>
      </c>
      <c r="J10" s="21"/>
      <c r="K10" s="21"/>
    </row>
    <row r="11" spans="2:12" x14ac:dyDescent="0.4">
      <c r="B11" s="24" t="s">
        <v>1</v>
      </c>
      <c r="C11" s="6" t="s">
        <v>129</v>
      </c>
      <c r="D11" s="6" t="s">
        <v>122</v>
      </c>
      <c r="E11" s="6" t="s">
        <v>66</v>
      </c>
      <c r="F11" s="6" t="s">
        <v>71</v>
      </c>
      <c r="G11" s="6" t="s">
        <v>72</v>
      </c>
      <c r="H11" s="6" t="s">
        <v>73</v>
      </c>
      <c r="I11" s="6" t="s">
        <v>74</v>
      </c>
      <c r="J11" s="21"/>
      <c r="K11" s="21"/>
      <c r="L11" t="str">
        <f>_xlfn.CONCAT("INSERT INTO ",C9," VALUES")</f>
        <v>INSERT INTO TB_CODE_GROUP VALUES</v>
      </c>
    </row>
    <row r="12" spans="2:12" x14ac:dyDescent="0.4">
      <c r="B12" s="1">
        <v>1</v>
      </c>
      <c r="C12" s="1" t="s">
        <v>260</v>
      </c>
      <c r="D12" s="20" t="s">
        <v>261</v>
      </c>
      <c r="E12" s="1" t="s">
        <v>262</v>
      </c>
      <c r="F12" s="1" t="s">
        <v>254</v>
      </c>
      <c r="G12" s="1" t="s">
        <v>27</v>
      </c>
      <c r="H12" s="1" t="s">
        <v>254</v>
      </c>
      <c r="I12" s="1" t="s">
        <v>27</v>
      </c>
      <c r="J12" s="22"/>
      <c r="K12" s="22"/>
      <c r="L12" t="str">
        <f>_xlfn.CONCAT(IF(B12=1,"",","),"(",_xlfn.TEXTJOIN(",",TRUE,C12:K12),")")</f>
        <v>("LOGIN_CODE","로그인 유형","","SYSTEM",NOW(),"SYSTEM",NOW())</v>
      </c>
    </row>
    <row r="13" spans="2:12" x14ac:dyDescent="0.4">
      <c r="B13" s="1">
        <v>2</v>
      </c>
      <c r="C13" s="1" t="s">
        <v>263</v>
      </c>
      <c r="D13" s="20" t="s">
        <v>264</v>
      </c>
      <c r="E13" s="1" t="s">
        <v>262</v>
      </c>
      <c r="F13" s="1" t="s">
        <v>254</v>
      </c>
      <c r="G13" s="1" t="s">
        <v>27</v>
      </c>
      <c r="H13" s="1" t="s">
        <v>254</v>
      </c>
      <c r="I13" s="1" t="s">
        <v>27</v>
      </c>
      <c r="J13" s="22"/>
      <c r="K13" s="22"/>
      <c r="L13" t="str">
        <f t="shared" ref="L13:L14" si="1">_xlfn.CONCAT(IF(B13=1,"",","),"(",_xlfn.TEXTJOIN(",",TRUE,C13:K13),")")</f>
        <v>,("LOGIN_INFO_EXCEPT_URI","로그인 정보가 필요없는 URI","","SYSTEM",NOW(),"SYSTEM",NOW())</v>
      </c>
    </row>
    <row r="14" spans="2:12" x14ac:dyDescent="0.4">
      <c r="B14" s="1">
        <v>3</v>
      </c>
      <c r="C14" s="1" t="s">
        <v>265</v>
      </c>
      <c r="D14" s="20" t="s">
        <v>266</v>
      </c>
      <c r="E14" s="1" t="s">
        <v>262</v>
      </c>
      <c r="F14" s="1" t="s">
        <v>254</v>
      </c>
      <c r="G14" s="1" t="s">
        <v>27</v>
      </c>
      <c r="H14" s="1" t="s">
        <v>254</v>
      </c>
      <c r="I14" s="1" t="s">
        <v>27</v>
      </c>
      <c r="J14" s="22"/>
      <c r="K14" s="22"/>
      <c r="L14" t="str">
        <f t="shared" si="1"/>
        <v>,("POLI_CODE","정책분류코드","","SYSTEM",NOW(),"SYSTEM",NOW())</v>
      </c>
    </row>
    <row r="15" spans="2:12" x14ac:dyDescent="0.4">
      <c r="L15" t="s">
        <v>259</v>
      </c>
    </row>
    <row r="16" spans="2:12" x14ac:dyDescent="0.4">
      <c r="B16" s="24" t="s">
        <v>249</v>
      </c>
      <c r="C16" s="9" t="s">
        <v>126</v>
      </c>
      <c r="D16" s="10"/>
      <c r="E16" s="10"/>
      <c r="F16" s="10"/>
      <c r="G16" s="10"/>
      <c r="H16" s="10"/>
      <c r="I16" s="10"/>
      <c r="J16" s="10"/>
      <c r="K16" s="26"/>
    </row>
    <row r="17" spans="2:12" x14ac:dyDescent="0.4">
      <c r="B17" s="24" t="s">
        <v>3</v>
      </c>
      <c r="C17" s="6" t="s">
        <v>149</v>
      </c>
      <c r="D17" s="6" t="s">
        <v>248</v>
      </c>
      <c r="E17" s="6" t="s">
        <v>247</v>
      </c>
      <c r="F17" s="6" t="s">
        <v>153</v>
      </c>
      <c r="G17" s="6" t="s">
        <v>244</v>
      </c>
      <c r="H17" s="6" t="s">
        <v>94</v>
      </c>
      <c r="I17" s="6" t="s">
        <v>245</v>
      </c>
      <c r="J17" s="25" t="s">
        <v>96</v>
      </c>
      <c r="K17" s="27"/>
    </row>
    <row r="18" spans="2:12" x14ac:dyDescent="0.4">
      <c r="B18" s="24" t="s">
        <v>1</v>
      </c>
      <c r="C18" s="6" t="s">
        <v>129</v>
      </c>
      <c r="D18" s="6" t="s">
        <v>131</v>
      </c>
      <c r="E18" s="6" t="s">
        <v>246</v>
      </c>
      <c r="F18" s="6" t="s">
        <v>132</v>
      </c>
      <c r="G18" s="6" t="s">
        <v>71</v>
      </c>
      <c r="H18" s="6" t="s">
        <v>72</v>
      </c>
      <c r="I18" s="6" t="s">
        <v>73</v>
      </c>
      <c r="J18" s="25" t="s">
        <v>267</v>
      </c>
      <c r="K18" s="27"/>
      <c r="L18" t="str">
        <f>_xlfn.CONCAT("INSERT INTO ",C16," VALUES")</f>
        <v>INSERT INTO TB_CODE_DETAIL VALUES</v>
      </c>
    </row>
    <row r="19" spans="2:12" x14ac:dyDescent="0.4">
      <c r="B19" s="1">
        <v>1</v>
      </c>
      <c r="C19" s="1" t="s">
        <v>263</v>
      </c>
      <c r="D19" s="20" t="s">
        <v>251</v>
      </c>
      <c r="E19" s="1" t="s">
        <v>268</v>
      </c>
      <c r="F19" s="1">
        <v>1</v>
      </c>
      <c r="G19" s="1" t="s">
        <v>254</v>
      </c>
      <c r="H19" s="1" t="s">
        <v>27</v>
      </c>
      <c r="I19" s="1" t="s">
        <v>254</v>
      </c>
      <c r="J19" s="1" t="s">
        <v>27</v>
      </c>
      <c r="K19" s="22"/>
      <c r="L19" t="str">
        <f>_xlfn.CONCAT(IF(B19=1,"",","),"(",_xlfn.TEXTJOIN(",",TRUE,C19:K19),")")</f>
        <v>("LOGIN_INFO_EXCEPT_URI","01","/user/signUp",1,"SYSTEM",NOW(),"SYSTEM",NOW())</v>
      </c>
    </row>
    <row r="20" spans="2:12" x14ac:dyDescent="0.4">
      <c r="B20" s="1">
        <v>2</v>
      </c>
      <c r="C20" s="1" t="s">
        <v>260</v>
      </c>
      <c r="D20" s="20" t="s">
        <v>251</v>
      </c>
      <c r="E20" s="1" t="s">
        <v>269</v>
      </c>
      <c r="F20" s="1">
        <v>1</v>
      </c>
      <c r="G20" s="1" t="s">
        <v>254</v>
      </c>
      <c r="H20" s="1" t="s">
        <v>27</v>
      </c>
      <c r="I20" s="1" t="s">
        <v>254</v>
      </c>
      <c r="J20" s="1" t="s">
        <v>27</v>
      </c>
      <c r="K20" s="22"/>
      <c r="L20" t="str">
        <f t="shared" ref="L20:L24" si="2">_xlfn.CONCAT(IF(B20=1,"",","),"(",_xlfn.TEXTJOIN(",",TRUE,C20:K20),")")</f>
        <v>,("LOGIN_CODE","01","로그인",1,"SYSTEM",NOW(),"SYSTEM",NOW())</v>
      </c>
    </row>
    <row r="21" spans="2:12" x14ac:dyDescent="0.4">
      <c r="B21" s="1">
        <v>3</v>
      </c>
      <c r="C21" s="1" t="s">
        <v>260</v>
      </c>
      <c r="D21" s="20" t="s">
        <v>270</v>
      </c>
      <c r="E21" s="1" t="s">
        <v>277</v>
      </c>
      <c r="F21" s="1">
        <v>2</v>
      </c>
      <c r="G21" s="1" t="s">
        <v>254</v>
      </c>
      <c r="H21" s="1" t="s">
        <v>27</v>
      </c>
      <c r="I21" s="1" t="s">
        <v>254</v>
      </c>
      <c r="J21" s="1" t="s">
        <v>27</v>
      </c>
      <c r="K21" s="22"/>
      <c r="L21" t="str">
        <f t="shared" ref="L21:L22" si="3">_xlfn.CONCAT(IF(B21=1,"",","),"(",_xlfn.TEXTJOIN(",",TRUE,C21:K21),")")</f>
        <v>,("LOGIN_CODE","02","로그아웃",2,"SYSTEM",NOW(),"SYSTEM",NOW())</v>
      </c>
    </row>
    <row r="22" spans="2:12" x14ac:dyDescent="0.4">
      <c r="B22" s="1">
        <v>4</v>
      </c>
      <c r="C22" s="1" t="s">
        <v>260</v>
      </c>
      <c r="D22" s="20" t="s">
        <v>271</v>
      </c>
      <c r="E22" s="1" t="s">
        <v>276</v>
      </c>
      <c r="F22" s="1">
        <v>3</v>
      </c>
      <c r="G22" s="1" t="s">
        <v>254</v>
      </c>
      <c r="H22" s="1" t="s">
        <v>27</v>
      </c>
      <c r="I22" s="1" t="s">
        <v>254</v>
      </c>
      <c r="J22" s="1" t="s">
        <v>27</v>
      </c>
      <c r="K22" s="22"/>
      <c r="L22" t="str">
        <f t="shared" si="3"/>
        <v>,("LOGIN_CODE","03","존재하지 않는 아이디",3,"SYSTEM",NOW(),"SYSTEM",NOW())</v>
      </c>
    </row>
    <row r="23" spans="2:12" x14ac:dyDescent="0.4">
      <c r="B23" s="1">
        <v>5</v>
      </c>
      <c r="C23" s="1" t="s">
        <v>260</v>
      </c>
      <c r="D23" s="20" t="s">
        <v>272</v>
      </c>
      <c r="E23" s="1" t="s">
        <v>275</v>
      </c>
      <c r="F23" s="1">
        <v>4</v>
      </c>
      <c r="G23" s="1" t="s">
        <v>254</v>
      </c>
      <c r="H23" s="1" t="s">
        <v>27</v>
      </c>
      <c r="I23" s="1" t="s">
        <v>254</v>
      </c>
      <c r="J23" s="1" t="s">
        <v>27</v>
      </c>
      <c r="K23" s="22"/>
      <c r="L23" t="str">
        <f t="shared" ref="L23" si="4">_xlfn.CONCAT(IF(B23=1,"",","),"(",_xlfn.TEXTJOIN(",",TRUE,C23:K23),")")</f>
        <v>,("LOGIN_CODE","04","비밀번호 오입력",4,"SYSTEM",NOW(),"SYSTEM",NOW())</v>
      </c>
    </row>
    <row r="24" spans="2:12" x14ac:dyDescent="0.4">
      <c r="B24" s="1">
        <v>6</v>
      </c>
      <c r="C24" s="1" t="s">
        <v>260</v>
      </c>
      <c r="D24" s="20" t="s">
        <v>273</v>
      </c>
      <c r="E24" s="1" t="s">
        <v>274</v>
      </c>
      <c r="F24" s="1">
        <v>5</v>
      </c>
      <c r="G24" s="1" t="s">
        <v>254</v>
      </c>
      <c r="H24" s="1" t="s">
        <v>27</v>
      </c>
      <c r="I24" s="1" t="s">
        <v>254</v>
      </c>
      <c r="J24" s="1" t="s">
        <v>27</v>
      </c>
      <c r="K24" s="22"/>
      <c r="L24" t="str">
        <f t="shared" si="2"/>
        <v>,("LOGIN_CODE","05","비밀번호 오입력 횟수 초과",5,"SYSTEM",NOW(),"SYSTEM",NOW())</v>
      </c>
    </row>
    <row r="25" spans="2:12" x14ac:dyDescent="0.4">
      <c r="L25" t="s">
        <v>259</v>
      </c>
    </row>
  </sheetData>
  <mergeCells count="3">
    <mergeCell ref="C2:K2"/>
    <mergeCell ref="C9:I9"/>
    <mergeCell ref="C16:J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9"/>
  <sheetViews>
    <sheetView workbookViewId="0">
      <selection activeCell="C9" sqref="C9"/>
    </sheetView>
  </sheetViews>
  <sheetFormatPr defaultRowHeight="17.399999999999999" x14ac:dyDescent="0.4"/>
  <cols>
    <col min="1" max="1" width="3.5" customWidth="1"/>
    <col min="2" max="2" width="10.19921875" customWidth="1"/>
    <col min="4" max="4" width="9.8984375" bestFit="1" customWidth="1"/>
    <col min="5" max="5" width="31.796875" bestFit="1" customWidth="1"/>
    <col min="6" max="6" width="13.19921875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5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5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169</v>
      </c>
      <c r="E5" s="1" t="s">
        <v>16</v>
      </c>
      <c r="F5" s="5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170</v>
      </c>
      <c r="E6" s="1" t="s">
        <v>12</v>
      </c>
      <c r="F6" s="5" t="s">
        <v>24</v>
      </c>
      <c r="G6" s="1"/>
    </row>
    <row r="7" spans="2:7" x14ac:dyDescent="0.4">
      <c r="B7" s="1" t="s">
        <v>26</v>
      </c>
      <c r="C7" s="1" t="s">
        <v>9</v>
      </c>
      <c r="D7" s="1" t="s">
        <v>171</v>
      </c>
      <c r="E7" s="1" t="s">
        <v>11</v>
      </c>
      <c r="F7" s="5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172</v>
      </c>
      <c r="E8" s="1" t="s">
        <v>14</v>
      </c>
      <c r="F8" s="5" t="s">
        <v>24</v>
      </c>
      <c r="G8" s="1"/>
    </row>
    <row r="9" spans="2:7" x14ac:dyDescent="0.4">
      <c r="B9" s="1" t="s">
        <v>26</v>
      </c>
      <c r="C9" s="1" t="s">
        <v>133</v>
      </c>
      <c r="D9" s="1" t="s">
        <v>173</v>
      </c>
      <c r="E9" s="1" t="s">
        <v>134</v>
      </c>
      <c r="F9" s="5" t="s">
        <v>208</v>
      </c>
      <c r="G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2023-01-16T08:54:15Z</dcterms:modified>
</cp:coreProperties>
</file>