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C75532BA-FA62-44AD-8E0D-20514C295D8C}" xr6:coauthVersionLast="47" xr6:coauthVersionMax="47" xr10:uidLastSave="{00000000-0000-0000-0000-000000000000}"/>
  <bookViews>
    <workbookView xWindow="-108" yWindow="-108" windowWidth="23256" windowHeight="12576" activeTab="1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4" i="2" l="1"/>
  <c r="AA93" i="2"/>
  <c r="AA90" i="2"/>
  <c r="AA91" i="2"/>
  <c r="AA89" i="2"/>
  <c r="AA87" i="2"/>
  <c r="AA86" i="2"/>
  <c r="AA84" i="2"/>
  <c r="AA83" i="2"/>
  <c r="AA85" i="2"/>
  <c r="AA81" i="2"/>
  <c r="AA132" i="2"/>
  <c r="AA121" i="2"/>
  <c r="AA120" i="2"/>
  <c r="AA119" i="2"/>
  <c r="AA118" i="2"/>
  <c r="AA117" i="2"/>
  <c r="AA116" i="2"/>
  <c r="AA115" i="2"/>
  <c r="AA114" i="2"/>
  <c r="AA129" i="2"/>
  <c r="AA128" i="2"/>
  <c r="AA127" i="2"/>
  <c r="AA126" i="2"/>
  <c r="AA125" i="2"/>
  <c r="AA124" i="2"/>
  <c r="AA123" i="2"/>
  <c r="AA122" i="2"/>
  <c r="AA133" i="2"/>
  <c r="AA131" i="2"/>
  <c r="AA130" i="2"/>
  <c r="AA70" i="2"/>
  <c r="AA67" i="2"/>
  <c r="AA66" i="2"/>
  <c r="AA65" i="2"/>
  <c r="AA59" i="2"/>
  <c r="AA58" i="2"/>
  <c r="AA57" i="2"/>
  <c r="AA56" i="2"/>
  <c r="AA55" i="2"/>
  <c r="AA54" i="2"/>
  <c r="AA53" i="2"/>
  <c r="AA52" i="2"/>
  <c r="AA63" i="2"/>
  <c r="AA62" i="2"/>
  <c r="AA61" i="2"/>
  <c r="AA60" i="2"/>
  <c r="AA64" i="2"/>
  <c r="AA68" i="2"/>
  <c r="AA69" i="2"/>
  <c r="AA80" i="2"/>
  <c r="K238" i="4"/>
  <c r="J238" i="4"/>
  <c r="AA45" i="2"/>
  <c r="AA43" i="2"/>
  <c r="AA44" i="2"/>
  <c r="AA39" i="2"/>
  <c r="AA40" i="2"/>
  <c r="AA41" i="2"/>
  <c r="AA42" i="2"/>
  <c r="AA139" i="2"/>
  <c r="AA138" i="2"/>
  <c r="AA140" i="2"/>
  <c r="AA113" i="2"/>
  <c r="AA136" i="2"/>
  <c r="AA111" i="2"/>
  <c r="AA102" i="2"/>
  <c r="AA49" i="2"/>
  <c r="AA27" i="2"/>
  <c r="AA20" i="2"/>
  <c r="AA13" i="2"/>
  <c r="AA3" i="2"/>
  <c r="AA74" i="2"/>
  <c r="AA99" i="2"/>
  <c r="AA51" i="2"/>
  <c r="J244" i="4"/>
  <c r="J227" i="4"/>
  <c r="J215" i="4"/>
  <c r="J199" i="4"/>
  <c r="J176" i="4"/>
  <c r="J159" i="4"/>
  <c r="J148" i="4"/>
  <c r="J128" i="4"/>
  <c r="J109" i="4"/>
  <c r="J92" i="4"/>
  <c r="J77" i="4"/>
  <c r="J63" i="4"/>
  <c r="J46" i="4"/>
  <c r="J31" i="4"/>
  <c r="AA137" i="2"/>
  <c r="AA105" i="2"/>
  <c r="AA38" i="2"/>
  <c r="K241" i="4"/>
  <c r="J241" i="4"/>
  <c r="K242" i="4"/>
  <c r="J242" i="4"/>
  <c r="K239" i="4"/>
  <c r="J239" i="4"/>
  <c r="K248" i="4"/>
  <c r="J248" i="4"/>
  <c r="F247" i="4"/>
  <c r="K247" i="4" s="1"/>
  <c r="C247" i="4"/>
  <c r="K245" i="4" s="1"/>
  <c r="F246" i="4"/>
  <c r="K246" i="4" s="1"/>
  <c r="C246" i="4"/>
  <c r="K244" i="4"/>
  <c r="K243" i="4"/>
  <c r="J243" i="4"/>
  <c r="K240" i="4"/>
  <c r="J240" i="4"/>
  <c r="K237" i="4"/>
  <c r="J237" i="4"/>
  <c r="K236" i="4"/>
  <c r="J236" i="4"/>
  <c r="K235" i="4"/>
  <c r="J235" i="4"/>
  <c r="K234" i="4"/>
  <c r="J234" i="4"/>
  <c r="K233" i="4"/>
  <c r="J233" i="4"/>
  <c r="AA112" i="2"/>
  <c r="AA103" i="2"/>
  <c r="AA75" i="2"/>
  <c r="AA50" i="2"/>
  <c r="AA28" i="2"/>
  <c r="AA21" i="2"/>
  <c r="AA14" i="2"/>
  <c r="AA4" i="2"/>
  <c r="AA9" i="2"/>
  <c r="AA108" i="2"/>
  <c r="AA107" i="2"/>
  <c r="AA106" i="2"/>
  <c r="AA104" i="2"/>
  <c r="F230" i="4"/>
  <c r="K230" i="4" s="1"/>
  <c r="F229" i="4"/>
  <c r="K229" i="4" s="1"/>
  <c r="C229" i="4"/>
  <c r="K231" i="4"/>
  <c r="J231" i="4"/>
  <c r="C230" i="4"/>
  <c r="K228" i="4" s="1"/>
  <c r="K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F217" i="4"/>
  <c r="K217" i="4" s="1"/>
  <c r="F201" i="4"/>
  <c r="K218" i="4"/>
  <c r="J218" i="4"/>
  <c r="C217" i="4"/>
  <c r="K216" i="4" s="1"/>
  <c r="K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AA96" i="2"/>
  <c r="AA98" i="2"/>
  <c r="AA97" i="2"/>
  <c r="AA77" i="2"/>
  <c r="AA78" i="2"/>
  <c r="AA95" i="2"/>
  <c r="AA76" i="2"/>
  <c r="AA82" i="2"/>
  <c r="AA88" i="2"/>
  <c r="AA92" i="2"/>
  <c r="AA8" i="2"/>
  <c r="K184" i="4"/>
  <c r="J184" i="4"/>
  <c r="AA79" i="2"/>
  <c r="K192" i="4"/>
  <c r="J192" i="4"/>
  <c r="K193" i="4"/>
  <c r="J193" i="4"/>
  <c r="K191" i="4"/>
  <c r="J191" i="4"/>
  <c r="K190" i="4"/>
  <c r="J190" i="4"/>
  <c r="K189" i="4"/>
  <c r="J189" i="4"/>
  <c r="K202" i="4"/>
  <c r="J202" i="4"/>
  <c r="K201" i="4"/>
  <c r="C201" i="4"/>
  <c r="K200" i="4" s="1"/>
  <c r="K199" i="4"/>
  <c r="K198" i="4"/>
  <c r="J198" i="4"/>
  <c r="K197" i="4"/>
  <c r="J197" i="4"/>
  <c r="K196" i="4"/>
  <c r="J196" i="4"/>
  <c r="K195" i="4"/>
  <c r="J195" i="4"/>
  <c r="K194" i="4"/>
  <c r="J194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K168" i="4"/>
  <c r="K169" i="4"/>
  <c r="K170" i="4"/>
  <c r="K171" i="4"/>
  <c r="K172" i="4"/>
  <c r="K173" i="4"/>
  <c r="K174" i="4"/>
  <c r="K175" i="4"/>
  <c r="K167" i="4"/>
  <c r="K166" i="4"/>
  <c r="K165" i="4"/>
  <c r="K164" i="4"/>
  <c r="K158" i="4"/>
  <c r="K157" i="4"/>
  <c r="K156" i="4"/>
  <c r="K155" i="4"/>
  <c r="K154" i="4"/>
  <c r="K137" i="4"/>
  <c r="K138" i="4"/>
  <c r="K139" i="4"/>
  <c r="K140" i="4"/>
  <c r="K141" i="4"/>
  <c r="K142" i="4"/>
  <c r="K143" i="4"/>
  <c r="K144" i="4"/>
  <c r="K145" i="4"/>
  <c r="K146" i="4"/>
  <c r="K147" i="4"/>
  <c r="K136" i="4"/>
  <c r="K135" i="4"/>
  <c r="K134" i="4"/>
  <c r="K133" i="4"/>
  <c r="K118" i="4"/>
  <c r="K119" i="4"/>
  <c r="K120" i="4"/>
  <c r="K121" i="4"/>
  <c r="K122" i="4"/>
  <c r="K123" i="4"/>
  <c r="K124" i="4"/>
  <c r="K125" i="4"/>
  <c r="K126" i="4"/>
  <c r="K127" i="4"/>
  <c r="K117" i="4"/>
  <c r="K116" i="4"/>
  <c r="K115" i="4"/>
  <c r="K114" i="4"/>
  <c r="K101" i="4"/>
  <c r="K102" i="4"/>
  <c r="K103" i="4"/>
  <c r="K104" i="4"/>
  <c r="K105" i="4"/>
  <c r="K106" i="4"/>
  <c r="K107" i="4"/>
  <c r="K108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79" i="4"/>
  <c r="K176" i="4"/>
  <c r="K162" i="4"/>
  <c r="K159" i="4"/>
  <c r="K152" i="4"/>
  <c r="K148" i="4"/>
  <c r="K131" i="4"/>
  <c r="K128" i="4"/>
  <c r="K112" i="4"/>
  <c r="K109" i="4"/>
  <c r="K80" i="4"/>
  <c r="K77" i="4"/>
  <c r="K67" i="4"/>
  <c r="K63" i="4"/>
  <c r="K49" i="4"/>
  <c r="K46" i="4"/>
  <c r="K38" i="4"/>
  <c r="K34" i="4"/>
  <c r="K31" i="4"/>
  <c r="K5" i="4"/>
  <c r="J179" i="4"/>
  <c r="F178" i="4"/>
  <c r="K178" i="4" s="1"/>
  <c r="C178" i="4"/>
  <c r="J177" i="4" s="1"/>
  <c r="J175" i="4"/>
  <c r="J174" i="4"/>
  <c r="J173" i="4"/>
  <c r="J172" i="4"/>
  <c r="J171" i="4"/>
  <c r="J170" i="4"/>
  <c r="J169" i="4"/>
  <c r="J168" i="4"/>
  <c r="J167" i="4"/>
  <c r="J166" i="4"/>
  <c r="J165" i="4"/>
  <c r="J164" i="4"/>
  <c r="J162" i="4"/>
  <c r="F161" i="4"/>
  <c r="K161" i="4" s="1"/>
  <c r="C161" i="4"/>
  <c r="J160" i="4" s="1"/>
  <c r="J158" i="4"/>
  <c r="J157" i="4"/>
  <c r="J156" i="4"/>
  <c r="J155" i="4"/>
  <c r="J154" i="4"/>
  <c r="J152" i="4"/>
  <c r="F151" i="4"/>
  <c r="J151" i="4" s="1"/>
  <c r="C151" i="4"/>
  <c r="F150" i="4"/>
  <c r="J150" i="4" s="1"/>
  <c r="C150" i="4"/>
  <c r="J149" i="4" s="1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1" i="4"/>
  <c r="F130" i="4"/>
  <c r="J130" i="4" s="1"/>
  <c r="C130" i="4"/>
  <c r="J129" i="4" s="1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2" i="4"/>
  <c r="F111" i="4"/>
  <c r="J111" i="4" s="1"/>
  <c r="C111" i="4"/>
  <c r="J110" i="4" s="1"/>
  <c r="J108" i="4"/>
  <c r="J107" i="4"/>
  <c r="J106" i="4"/>
  <c r="J105" i="4"/>
  <c r="J104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71" i="2"/>
  <c r="AA30" i="2"/>
  <c r="AA31" i="2"/>
  <c r="AA32" i="2"/>
  <c r="AA33" i="2"/>
  <c r="AA34" i="2"/>
  <c r="AA35" i="2"/>
  <c r="AA36" i="2"/>
  <c r="AA37" i="2"/>
  <c r="AA46" i="2"/>
  <c r="AA29" i="2"/>
  <c r="AA23" i="2"/>
  <c r="AA24" i="2"/>
  <c r="AA22" i="2"/>
  <c r="AA16" i="2"/>
  <c r="AA17" i="2"/>
  <c r="AA15" i="2"/>
  <c r="J247" i="4" l="1"/>
  <c r="J245" i="4"/>
  <c r="J246" i="4"/>
  <c r="J229" i="4"/>
  <c r="J228" i="4"/>
  <c r="J230" i="4"/>
  <c r="J217" i="4"/>
  <c r="J216" i="4"/>
  <c r="J178" i="4"/>
  <c r="J201" i="4"/>
  <c r="J200" i="4"/>
  <c r="J79" i="4"/>
  <c r="J161" i="4"/>
  <c r="J93" i="4"/>
  <c r="K94" i="4"/>
  <c r="K151" i="4"/>
  <c r="K64" i="4"/>
  <c r="J65" i="4"/>
  <c r="K48" i="4"/>
  <c r="K78" i="4"/>
  <c r="K47" i="4"/>
  <c r="K130" i="4"/>
  <c r="K150" i="4"/>
  <c r="K110" i="4"/>
  <c r="K111" i="4"/>
  <c r="K129" i="4"/>
  <c r="K32" i="4"/>
  <c r="K149" i="4"/>
  <c r="K33" i="4"/>
  <c r="K66" i="4"/>
  <c r="K160" i="4"/>
  <c r="K177" i="4"/>
</calcChain>
</file>

<file path=xl/sharedStrings.xml><?xml version="1.0" encoding="utf-8"?>
<sst xmlns="http://schemas.openxmlformats.org/spreadsheetml/2006/main" count="1835" uniqueCount="491">
  <si>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</si>
  <si>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</si>
  <si>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</si>
  <si>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</si>
  <si>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</si>
  <si>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</si>
  <si>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</si>
  <si>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</si>
  <si>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</si>
  <si>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</si>
  <si>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</si>
  <si>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</si>
  <si>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</si>
  <si>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</si>
  <si>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</si>
  <si>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</si>
  <si>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</si>
  <si>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</si>
  <si>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</si>
  <si>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</si>
  <si>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</si>
  <si>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</si>
  <si>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</si>
  <si>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</si>
  <si>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</si>
  <si>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</si>
  <si>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</si>
  <si>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</si>
  <si>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</si>
  <si>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</si>
  <si>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</si>
  <si>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</si>
  <si>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</si>
  <si>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</si>
  <si>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</si>
  <si>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</si>
  <si>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</si>
  <si>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</si>
  <si>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</si>
  <si>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</si>
  <si>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</si>
  <si>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</si>
  <si>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</si>
  <si>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</si>
  <si>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</si>
  <si>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</si>
  <si>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</si>
  <si>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</si>
  <si>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</si>
  <si>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</si>
  <si>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</si>
  <si>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</si>
  <si>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</si>
  <si>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</si>
  <si>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</si>
  <si>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</si>
  <si>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</si>
  <si>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</si>
  <si>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</si>
  <si>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</si>
  <si>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</si>
  <si>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</si>
  <si>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</si>
  <si>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</si>
  <si>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</si>
  <si>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</si>
  <si>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</si>
  <si>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</si>
  <si>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</si>
  <si>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</si>
  <si>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</si>
  <si>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</si>
  <si>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</si>
  <si>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</si>
  <si>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</si>
  <si>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</si>
  <si>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</si>
  <si>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</si>
  <si>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</si>
  <si>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</si>
  <si>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</si>
  <si>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</si>
  <si>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</si>
  <si>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</si>
  <si>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</si>
  <si>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</si>
  <si>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</si>
  <si>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</si>
  <si>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</si>
  <si>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</si>
  <si>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</si>
  <si>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</si>
  <si>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</si>
  <si>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</si>
  <si>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</si>
  <si>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</si>
  <si>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</si>
  <si>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</si>
  <si>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</si>
  <si>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</si>
  <si>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</si>
  <si>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</si>
  <si>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</si>
  <si>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</si>
  <si>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</si>
  <si>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</si>
  <si>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</si>
  <si>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</si>
  <si>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</si>
  <si>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</si>
  <si>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</si>
  <si>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</si>
  <si>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</si>
  <si>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</si>
  <si>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</si>
  <si>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</si>
  <si>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</si>
  <si>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</si>
  <si>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</si>
  <si>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</si>
  <si>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</si>
  <si>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</si>
  <si>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</si>
  <si>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</si>
  <si>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</si>
  <si>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</si>
  <si>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</si>
  <si>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</si>
  <si>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</si>
  <si>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</si>
  <si>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</si>
  <si>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</si>
  <si>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</si>
  <si>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</si>
  <si>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</si>
  <si>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</si>
  <si>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</si>
  <si>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</si>
  <si>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</si>
  <si>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</si>
  <si>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</si>
  <si>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</si>
  <si>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</si>
  <si>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</si>
  <si>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</si>
  <si>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</si>
  <si>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</si>
  <si>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</si>
  <si>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</si>
  <si>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</si>
  <si>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</si>
  <si>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</si>
  <si>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</si>
  <si>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</si>
  <si>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</si>
  <si>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</si>
  <si>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</si>
  <si>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</si>
  <si>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파일명</t>
  </si>
  <si>
    <t>FREE_CODE</t>
    <phoneticPr fontId="1" type="noConversion"/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</si>
  <si>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</si>
  <si>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</si>
  <si>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</si>
  <si>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</si>
  <si>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</si>
  <si>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</si>
  <si>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</si>
  <si>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</si>
  <si>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</si>
  <si>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</si>
  <si>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</si>
  <si>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</si>
  <si>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</si>
  <si>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</si>
  <si>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</si>
  <si>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</si>
  <si>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</si>
  <si>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</si>
  <si>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</si>
  <si>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</si>
  <si>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</si>
  <si>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</si>
  <si>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</si>
  <si>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</si>
  <si>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</si>
  <si>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</si>
  <si>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</si>
  <si>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</si>
  <si>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</si>
  <si>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</si>
  <si>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</si>
  <si>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</si>
  <si>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</si>
  <si>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</si>
  <si>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</si>
  <si>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</si>
  <si>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</si>
  <si>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</si>
  <si>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</si>
  <si>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</si>
  <si>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</si>
  <si>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</si>
  <si>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</si>
  <si>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</si>
  <si>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</si>
  <si>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</si>
  <si>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</si>
  <si>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</si>
  <si>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</si>
  <si>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</si>
  <si>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</si>
  <si>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</si>
  <si>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</si>
  <si>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</si>
  <si>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</si>
  <si>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</si>
  <si>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</si>
  <si>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</si>
  <si>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</si>
  <si>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</si>
  <si>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</si>
  <si>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</si>
  <si>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</si>
  <si>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</si>
  <si>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</si>
  <si>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</si>
  <si>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</si>
  <si>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</si>
  <si>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</si>
  <si>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</si>
  <si>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</si>
  <si>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</si>
  <si>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</si>
  <si>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</si>
  <si>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</si>
  <si>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</si>
  <si>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</si>
  <si>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</si>
  <si>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</si>
  <si>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</si>
  <si>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</si>
  <si>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</si>
  <si>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</si>
  <si>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</si>
  <si>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</si>
  <si>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</si>
  <si>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</si>
  <si>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</si>
  <si>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</si>
  <si>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</si>
  <si>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</si>
  <si>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</si>
  <si>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</si>
  <si>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</si>
  <si>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</si>
  <si>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</si>
  <si>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</si>
  <si>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</si>
  <si>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</si>
  <si>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</si>
  <si>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</si>
  <si>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</si>
  <si>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</si>
  <si>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</si>
  <si>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</si>
  <si>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</si>
  <si>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</si>
  <si>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</si>
  <si>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</si>
  <si>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</si>
  <si>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</si>
  <si>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</si>
  <si>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</si>
  <si>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</si>
  <si>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</si>
  <si>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</si>
  <si>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</si>
  <si>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</si>
  <si>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</si>
  <si>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</si>
  <si>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</si>
  <si>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</si>
  <si>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</si>
  <si>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</si>
  <si>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</si>
  <si>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</si>
  <si>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</si>
  <si>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</si>
  <si>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</si>
  <si>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</si>
  <si>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</si>
  <si>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</si>
  <si>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</si>
  <si>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</si>
  <si>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</si>
  <si>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</si>
  <si>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</si>
  <si>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</si>
  <si>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</si>
  <si>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</si>
  <si>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</si>
  <si>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</si>
  <si>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</si>
  <si>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</si>
  <si>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</si>
  <si>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</si>
  <si>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</si>
  <si>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</si>
  <si>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</si>
  <si>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</si>
  <si>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</si>
  <si>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</si>
  <si>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</si>
  <si>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</si>
  <si>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</si>
  <si>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</si>
  <si>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</si>
  <si>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</si>
  <si>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</si>
  <si>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</si>
  <si>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</si>
  <si>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</si>
  <si>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</si>
  <si>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</si>
  <si>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</si>
  <si>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</si>
  <si>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</si>
  <si>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</si>
  <si>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</si>
  <si>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</si>
  <si>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</si>
  <si>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</si>
  <si>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</si>
  <si>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</si>
  <si>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</si>
  <si>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</si>
  <si>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</si>
  <si>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</si>
  <si>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</si>
  <si>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</si>
  <si>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</si>
  <si>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</si>
  <si>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</si>
  <si>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</si>
  <si>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</si>
  <si>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</si>
  <si>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</si>
  <si>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</si>
  <si>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</si>
  <si>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</si>
  <si>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</si>
  <si>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</si>
  <si>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</si>
  <si>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</si>
  <si>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</si>
  <si>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</si>
  <si>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</si>
  <si>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</si>
  <si>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</si>
  <si>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</si>
  <si>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</si>
  <si>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</si>
  <si>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</si>
  <si>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</si>
  <si>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</si>
  <si>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</si>
  <si>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</si>
  <si>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</si>
  <si>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</si>
  <si>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</si>
  <si>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</si>
  <si>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</si>
  <si>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</si>
  <si>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</si>
  <si>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</si>
  <si>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</si>
  <si>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</si>
  <si>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</si>
  <si>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</si>
  <si>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</si>
  <si>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</si>
  <si>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</si>
  <si>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</si>
  <si>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</si>
  <si>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</si>
  <si>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</si>
  <si>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</si>
  <si>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</si>
  <si>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</si>
  <si>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</si>
  <si>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</si>
  <si>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</si>
  <si>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</si>
  <si>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</si>
  <si>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</si>
  <si>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</si>
  <si>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</si>
  <si>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</si>
  <si>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</si>
  <si>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</si>
  <si>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</si>
  <si>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</si>
  <si>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</si>
  <si>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</si>
  <si>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</si>
  <si>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</si>
  <si>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</si>
  <si>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</si>
  <si>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</si>
  <si>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</si>
  <si>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</si>
  <si>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</si>
  <si>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</si>
  <si>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</si>
  <si>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</si>
  <si>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</si>
  <si>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</si>
  <si>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"중고 장터 기업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</si>
  <si>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</si>
  <si>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</si>
  <si>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</si>
  <si>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</si>
  <si>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</si>
  <si>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</si>
  <si>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</si>
  <si>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</si>
  <si>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</si>
  <si>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</si>
  <si>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</si>
  <si>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</si>
  <si>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</si>
  <si>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</si>
  <si>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</si>
  <si>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</si>
  <si>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</si>
  <si>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</si>
  <si>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</si>
  <si>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</si>
  <si>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</si>
  <si>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</si>
  <si>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</si>
  <si>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</si>
  <si>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</si>
  <si>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</si>
  <si>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</si>
  <si>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</si>
  <si>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</si>
  <si>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</si>
  <si>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</si>
  <si>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</si>
  <si>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</si>
  <si>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</si>
  <si>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</si>
  <si>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</si>
  <si>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</si>
  <si>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</si>
  <si>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</si>
  <si>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</si>
  <si>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</si>
  <si>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"메뉴 관리"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</si>
  <si>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</si>
  <si>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</si>
  <si>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</si>
  <si>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"board/QnA"</t>
    <phoneticPr fontId="1" type="noConversion"/>
  </si>
  <si>
    <t>"board/free"</t>
    <phoneticPr fontId="1" type="noConversion"/>
  </si>
  <si>
    <t>"board/village"</t>
    <phoneticPr fontId="1" type="noConversion"/>
  </si>
  <si>
    <t>"자유롭운 주제로 이야기를 나눌 수 있는 게시판입니다."</t>
    <phoneticPr fontId="1" type="noConversion"/>
  </si>
  <si>
    <t>"육아 관련 질문 혹은 팁을 나눌 수 있는 게시판입니다."</t>
    <phoneticPr fontId="1" type="noConversion"/>
  </si>
  <si>
    <t>"지역 주민들 끼리 교류할 수 있는 게시판입니다."</t>
    <phoneticPr fontId="1" type="noConversion"/>
  </si>
  <si>
    <t>"market/used"</t>
    <phoneticPr fontId="1" type="noConversion"/>
  </si>
  <si>
    <t>" 중고장터"</t>
    <phoneticPr fontId="1" type="noConversion"/>
  </si>
  <si>
    <t>"market/company"</t>
    <phoneticPr fontId="1" type="noConversion"/>
  </si>
  <si>
    <t>" 기업장터"</t>
    <phoneticPr fontId="1" type="noConversion"/>
  </si>
  <si>
    <t>"중고 물품을 사고 팔 수 있는 메뉴입니다."</t>
    <phoneticPr fontId="1" type="noConversion"/>
  </si>
  <si>
    <t>"기업에서 생산한 물품을 사고 팔 수 있는 메뉴입니다."</t>
    <phoneticPr fontId="1" type="noConversion"/>
  </si>
  <si>
    <t>"active/play"</t>
    <phoneticPr fontId="1" type="noConversion"/>
  </si>
  <si>
    <t>"놀이"</t>
    <phoneticPr fontId="1" type="noConversion"/>
  </si>
  <si>
    <t>"아이와 함께할 수 있는 놀이 정보를 나누는 메뉴입니다."</t>
    <phoneticPr fontId="1" type="noConversion"/>
  </si>
  <si>
    <t>"active/cook"</t>
    <phoneticPr fontId="1" type="noConversion"/>
  </si>
  <si>
    <t>"active/picnic"</t>
    <phoneticPr fontId="1" type="noConversion"/>
  </si>
  <si>
    <t>"요리"</t>
    <phoneticPr fontId="1" type="noConversion"/>
  </si>
  <si>
    <t>"소풍"</t>
    <phoneticPr fontId="1" type="noConversion"/>
  </si>
  <si>
    <t>"아이와 함께할 수 있는 요리 정보를 나누는 메뉴입니다."</t>
    <phoneticPr fontId="1" type="noConversion"/>
  </si>
  <si>
    <t>"아이와 함께할 수 있는 관광 정보를 나누는 메뉴입니다."</t>
    <phoneticPr fontId="1" type="noConversion"/>
  </si>
  <si>
    <t>"sitter/customer"</t>
    <phoneticPr fontId="1" type="noConversion"/>
  </si>
  <si>
    <t>"돌봐주세요"</t>
    <phoneticPr fontId="1" type="noConversion"/>
  </si>
  <si>
    <t>"돌봄 서비스를 요청할 수 있는 메뉴입니다."</t>
    <phoneticPr fontId="1" type="noConversion"/>
  </si>
  <si>
    <t>"sitter/service"</t>
    <phoneticPr fontId="1" type="noConversion"/>
  </si>
  <si>
    <t>"돌봐줄게요"</t>
    <phoneticPr fontId="1" type="noConversion"/>
  </si>
  <si>
    <t>"돌봄 서비스를 제공할 수 있는 메뉴입니다."</t>
    <phoneticPr fontId="1" type="noConversion"/>
  </si>
  <si>
    <t>"#"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</si>
</sst>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48"/>
  <sheetViews>
    <sheetView topLeftCell="A177" zoomScale="85" zoomScaleNormal="85" workbookViewId="0">
      <selection activeCell="G191" sqref="G191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66.19921875" bestFit="1" customWidth="1"/>
    <col min="10" max="10" width="107.69921875" customWidth="1"/>
    <col min="11" max="11" width="120.796875" bestFit="1" customWidth="1"/>
  </cols>
  <sheetData>
    <row r="2" spans="2:11" x14ac:dyDescent="0.4">
      <c r="B2" s="18" t="s">
        <v>28</v>
      </c>
      <c r="C2" s="19"/>
      <c r="D2" s="19"/>
      <c r="E2" s="19"/>
      <c r="F2" s="19"/>
      <c r="G2" s="19"/>
      <c r="H2" s="19"/>
      <c r="I2" s="20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1" t="s">
        <v>40</v>
      </c>
      <c r="D4" s="21"/>
      <c r="E4" s="21"/>
      <c r="F4" s="21"/>
      <c r="G4" s="21"/>
      <c r="H4" s="21"/>
      <c r="I4" s="21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402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404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405</v>
      </c>
      <c r="D8" s="1" t="s">
        <v>279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372</v>
      </c>
      <c r="D9" s="1" t="s">
        <v>280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373</v>
      </c>
      <c r="D10" s="1" t="s">
        <v>281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374</v>
      </c>
      <c r="D11" s="1" t="s">
        <v>282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375</v>
      </c>
      <c r="D12" s="1" t="s">
        <v>283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376</v>
      </c>
      <c r="D13" s="1" t="s">
        <v>284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377</v>
      </c>
      <c r="D14" s="1" t="s">
        <v>285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406</v>
      </c>
      <c r="D15" s="1" t="s">
        <v>286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 x14ac:dyDescent="0.4">
      <c r="B16" s="4">
        <v>11</v>
      </c>
      <c r="C16" s="1" t="s">
        <v>378</v>
      </c>
      <c r="D16" s="1" t="s">
        <v>287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379</v>
      </c>
      <c r="D17" s="1" t="s">
        <v>288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 x14ac:dyDescent="0.4">
      <c r="B18" s="4">
        <v>13</v>
      </c>
      <c r="C18" s="1" t="s">
        <v>380</v>
      </c>
      <c r="D18" s="1" t="s">
        <v>289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381</v>
      </c>
      <c r="D19" s="1" t="s">
        <v>290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382</v>
      </c>
      <c r="D20" s="1" t="s">
        <v>291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292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383</v>
      </c>
      <c r="D22" s="1" t="s">
        <v>278</v>
      </c>
      <c r="E22" s="4" t="s">
        <v>273</v>
      </c>
      <c r="F22" s="4"/>
      <c r="G22" s="1" t="s">
        <v>44</v>
      </c>
      <c r="H22" s="1" t="s">
        <v>91</v>
      </c>
      <c r="I22" s="1" t="s">
        <v>278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194</v>
      </c>
      <c r="E27" s="4" t="s">
        <v>47</v>
      </c>
      <c r="F27" s="4"/>
      <c r="G27" s="1" t="s">
        <v>42</v>
      </c>
      <c r="H27" s="1" t="s">
        <v>91</v>
      </c>
      <c r="I27" s="1" t="s">
        <v>194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195</v>
      </c>
      <c r="E29" s="4" t="s">
        <v>47</v>
      </c>
      <c r="F29" s="4"/>
      <c r="G29" s="1" t="s">
        <v>42</v>
      </c>
      <c r="H29" s="1" t="s">
        <v>91</v>
      </c>
      <c r="I29" s="1" t="s">
        <v>195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2" t="s">
        <v>45</v>
      </c>
      <c r="D32" s="22"/>
      <c r="E32" s="22"/>
      <c r="F32" s="22" t="s">
        <v>46</v>
      </c>
      <c r="G32" s="22"/>
      <c r="H32" s="22"/>
      <c r="I32" s="22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23" t="str">
        <f>_xlfn.CONCAT("PK_",C3)</f>
        <v>PK_TB_USER</v>
      </c>
      <c r="D33" s="23"/>
      <c r="E33" s="23"/>
      <c r="F33" s="23" t="str">
        <f>C6</f>
        <v>USER_ID</v>
      </c>
      <c r="G33" s="23"/>
      <c r="H33" s="23"/>
      <c r="I33" s="23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18" t="s">
        <v>28</v>
      </c>
      <c r="C35" s="19"/>
      <c r="D35" s="19"/>
      <c r="E35" s="19"/>
      <c r="F35" s="19"/>
      <c r="G35" s="19"/>
      <c r="H35" s="19"/>
      <c r="I35" s="20"/>
    </row>
    <row r="36" spans="2:11" x14ac:dyDescent="0.4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1" t="s">
        <v>97</v>
      </c>
      <c r="D37" s="21"/>
      <c r="E37" s="21"/>
      <c r="F37" s="21"/>
      <c r="G37" s="21"/>
      <c r="H37" s="21"/>
      <c r="I37" s="21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383</v>
      </c>
      <c r="D41" s="1" t="s">
        <v>293</v>
      </c>
      <c r="E41" s="4" t="s">
        <v>273</v>
      </c>
      <c r="F41" s="4"/>
      <c r="G41" s="1" t="s">
        <v>44</v>
      </c>
      <c r="H41" s="1" t="s">
        <v>91</v>
      </c>
      <c r="I41" s="1" t="s">
        <v>293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194</v>
      </c>
      <c r="E42" s="4" t="s">
        <v>47</v>
      </c>
      <c r="F42" s="4"/>
      <c r="G42" s="1" t="s">
        <v>42</v>
      </c>
      <c r="H42" s="1" t="s">
        <v>91</v>
      </c>
      <c r="I42" s="1" t="s">
        <v>194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195</v>
      </c>
      <c r="E44" s="4" t="s">
        <v>47</v>
      </c>
      <c r="F44" s="4"/>
      <c r="G44" s="1" t="s">
        <v>42</v>
      </c>
      <c r="H44" s="1" t="s">
        <v>91</v>
      </c>
      <c r="I44" s="1" t="s">
        <v>195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2" t="s">
        <v>45</v>
      </c>
      <c r="D47" s="22"/>
      <c r="E47" s="22"/>
      <c r="F47" s="22" t="s">
        <v>46</v>
      </c>
      <c r="G47" s="22"/>
      <c r="H47" s="22"/>
      <c r="I47" s="22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23" t="str">
        <f>_xlfn.CONCAT("PK_",C36)</f>
        <v>PK_TB_CODE_GROUP</v>
      </c>
      <c r="D48" s="23"/>
      <c r="E48" s="23"/>
      <c r="F48" s="23" t="str">
        <f>C39</f>
        <v>CODE_GROUP</v>
      </c>
      <c r="G48" s="23"/>
      <c r="H48" s="23"/>
      <c r="I48" s="23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18" t="s">
        <v>28</v>
      </c>
      <c r="C50" s="19"/>
      <c r="D50" s="19"/>
      <c r="E50" s="19"/>
      <c r="F50" s="19"/>
      <c r="G50" s="19"/>
      <c r="H50" s="19"/>
      <c r="I50" s="20"/>
    </row>
    <row r="51" spans="2:11" x14ac:dyDescent="0.4">
      <c r="B51" s="6" t="s">
        <v>3</v>
      </c>
      <c r="C51" s="4" t="s">
        <v>101</v>
      </c>
      <c r="D51" s="6" t="s">
        <v>1</v>
      </c>
      <c r="E51" s="4" t="s">
        <v>198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1" t="s">
        <v>102</v>
      </c>
      <c r="D52" s="21"/>
      <c r="E52" s="21"/>
      <c r="F52" s="21"/>
      <c r="G52" s="21"/>
      <c r="H52" s="21"/>
      <c r="I52" s="21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105</v>
      </c>
      <c r="D55" s="1" t="s">
        <v>198</v>
      </c>
      <c r="E55" s="4" t="s">
        <v>24</v>
      </c>
      <c r="F55" s="4">
        <v>2</v>
      </c>
      <c r="G55" s="1" t="s">
        <v>42</v>
      </c>
      <c r="H55" s="1"/>
      <c r="I55" s="1" t="s">
        <v>198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196</v>
      </c>
      <c r="D56" s="1" t="s">
        <v>197</v>
      </c>
      <c r="E56" s="4" t="s">
        <v>100</v>
      </c>
      <c r="F56" s="4"/>
      <c r="G56" s="1" t="s">
        <v>44</v>
      </c>
      <c r="H56" s="1" t="s">
        <v>91</v>
      </c>
      <c r="I56" s="1" t="s">
        <v>197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384</v>
      </c>
      <c r="D57" s="1" t="s">
        <v>227</v>
      </c>
      <c r="E57" s="4" t="s">
        <v>23</v>
      </c>
      <c r="F57" s="4"/>
      <c r="G57" s="1" t="s">
        <v>44</v>
      </c>
      <c r="H57" s="1"/>
      <c r="I57" s="1" t="s">
        <v>227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385</v>
      </c>
      <c r="D58" s="1" t="s">
        <v>124</v>
      </c>
      <c r="E58" s="4" t="s">
        <v>163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194</v>
      </c>
      <c r="E59" s="4" t="s">
        <v>47</v>
      </c>
      <c r="F59" s="4"/>
      <c r="G59" s="1" t="s">
        <v>42</v>
      </c>
      <c r="H59" s="1" t="s">
        <v>91</v>
      </c>
      <c r="I59" s="1" t="s">
        <v>194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195</v>
      </c>
      <c r="E61" s="4" t="s">
        <v>47</v>
      </c>
      <c r="F61" s="4"/>
      <c r="G61" s="1" t="s">
        <v>42</v>
      </c>
      <c r="H61" s="1" t="s">
        <v>91</v>
      </c>
      <c r="I61" s="1" t="s">
        <v>195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2" t="s">
        <v>45</v>
      </c>
      <c r="D64" s="22"/>
      <c r="E64" s="22"/>
      <c r="F64" s="22" t="s">
        <v>46</v>
      </c>
      <c r="G64" s="22"/>
      <c r="H64" s="22"/>
      <c r="I64" s="22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23" t="str">
        <f>_xlfn.CONCAT("PK_",C51)</f>
        <v>PK_TB_CODE_DETAIL</v>
      </c>
      <c r="D65" s="23"/>
      <c r="E65" s="23"/>
      <c r="F65" s="23" t="str">
        <f>C54</f>
        <v>CODE_GROUP</v>
      </c>
      <c r="G65" s="23"/>
      <c r="H65" s="23"/>
      <c r="I65" s="23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23" t="str">
        <f>_xlfn.CONCAT("PK_",C51)</f>
        <v>PK_TB_CODE_DETAIL</v>
      </c>
      <c r="D66" s="23"/>
      <c r="E66" s="23"/>
      <c r="F66" s="23" t="str">
        <f>C55</f>
        <v>CODE_DETAIL</v>
      </c>
      <c r="G66" s="23"/>
      <c r="H66" s="23"/>
      <c r="I66" s="23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18" t="s">
        <v>28</v>
      </c>
      <c r="C68" s="19"/>
      <c r="D68" s="19"/>
      <c r="E68" s="19"/>
      <c r="F68" s="19"/>
      <c r="G68" s="19"/>
      <c r="H68" s="19"/>
      <c r="I68" s="20"/>
    </row>
    <row r="69" spans="2:11" x14ac:dyDescent="0.4">
      <c r="B69" s="6" t="s">
        <v>3</v>
      </c>
      <c r="C69" s="4" t="s">
        <v>108</v>
      </c>
      <c r="D69" s="6" t="s">
        <v>1</v>
      </c>
      <c r="E69" s="4" t="s">
        <v>255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1" t="s">
        <v>109</v>
      </c>
      <c r="D70" s="21"/>
      <c r="E70" s="21"/>
      <c r="F70" s="21"/>
      <c r="G70" s="21"/>
      <c r="H70" s="21"/>
      <c r="I70" s="21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188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402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386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2" t="s">
        <v>45</v>
      </c>
      <c r="D78" s="22"/>
      <c r="E78" s="22"/>
      <c r="F78" s="22" t="s">
        <v>46</v>
      </c>
      <c r="G78" s="22"/>
      <c r="H78" s="22"/>
      <c r="I78" s="22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23" t="str">
        <f>_xlfn.CONCAT("PK_",C69)</f>
        <v>PK_TB_LOG_LOGIN</v>
      </c>
      <c r="D79" s="23"/>
      <c r="E79" s="23"/>
      <c r="F79" s="23" t="str">
        <f>C72</f>
        <v>LOGIN_SEQ</v>
      </c>
      <c r="G79" s="23"/>
      <c r="H79" s="23"/>
      <c r="I79" s="23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18" t="s">
        <v>28</v>
      </c>
      <c r="C81" s="19"/>
      <c r="D81" s="19"/>
      <c r="E81" s="19"/>
      <c r="F81" s="19"/>
      <c r="G81" s="19"/>
      <c r="H81" s="19"/>
      <c r="I81" s="20"/>
    </row>
    <row r="82" spans="2:11" x14ac:dyDescent="0.4">
      <c r="B82" s="6" t="s">
        <v>3</v>
      </c>
      <c r="C82" s="4" t="s">
        <v>241</v>
      </c>
      <c r="D82" s="6" t="s">
        <v>1</v>
      </c>
      <c r="E82" s="4" t="s">
        <v>254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1" t="s">
        <v>242</v>
      </c>
      <c r="D83" s="21"/>
      <c r="E83" s="21"/>
      <c r="F83" s="21"/>
      <c r="G83" s="21"/>
      <c r="H83" s="21"/>
      <c r="I83" s="21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243</v>
      </c>
      <c r="D85" s="1" t="s">
        <v>244</v>
      </c>
      <c r="E85" s="4" t="s">
        <v>104</v>
      </c>
      <c r="F85" s="4">
        <v>1</v>
      </c>
      <c r="G85" s="1" t="s">
        <v>42</v>
      </c>
      <c r="H85" s="1"/>
      <c r="I85" s="1" t="s">
        <v>244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245</v>
      </c>
      <c r="D86" s="1" t="s">
        <v>246</v>
      </c>
      <c r="E86" s="4" t="s">
        <v>57</v>
      </c>
      <c r="F86" s="4"/>
      <c r="G86" s="1" t="s">
        <v>44</v>
      </c>
      <c r="H86" s="1" t="s">
        <v>93</v>
      </c>
      <c r="I86" s="1" t="s">
        <v>246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402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386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399</v>
      </c>
      <c r="D89" s="1" t="s">
        <v>247</v>
      </c>
      <c r="E89" s="4" t="s">
        <v>249</v>
      </c>
      <c r="F89" s="4"/>
      <c r="G89" s="1" t="s">
        <v>44</v>
      </c>
      <c r="H89" s="1" t="s">
        <v>91</v>
      </c>
      <c r="I89" s="1" t="s">
        <v>247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400</v>
      </c>
      <c r="D90" s="1" t="s">
        <v>248</v>
      </c>
      <c r="E90" s="4" t="s">
        <v>250</v>
      </c>
      <c r="F90" s="4"/>
      <c r="G90" s="1" t="s">
        <v>44</v>
      </c>
      <c r="H90" s="1" t="s">
        <v>91</v>
      </c>
      <c r="I90" s="1" t="s">
        <v>248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251</v>
      </c>
      <c r="D91" s="1" t="s">
        <v>252</v>
      </c>
      <c r="E91" s="4" t="s">
        <v>24</v>
      </c>
      <c r="F91" s="4"/>
      <c r="G91" s="1" t="s">
        <v>44</v>
      </c>
      <c r="H91" s="1" t="s">
        <v>91</v>
      </c>
      <c r="I91" s="1" t="s">
        <v>252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2" t="s">
        <v>45</v>
      </c>
      <c r="D93" s="22"/>
      <c r="E93" s="22"/>
      <c r="F93" s="22" t="s">
        <v>46</v>
      </c>
      <c r="G93" s="22"/>
      <c r="H93" s="22"/>
      <c r="I93" s="22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23" t="str">
        <f>_xlfn.CONCAT("PK_",C82)</f>
        <v>PK_TB_LOG_REQ</v>
      </c>
      <c r="D94" s="23"/>
      <c r="E94" s="23"/>
      <c r="F94" s="23" t="str">
        <f>C85</f>
        <v>REQ_SEQ</v>
      </c>
      <c r="G94" s="23"/>
      <c r="H94" s="23"/>
      <c r="I94" s="23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18" t="s">
        <v>28</v>
      </c>
      <c r="C96" s="19"/>
      <c r="D96" s="19"/>
      <c r="E96" s="19"/>
      <c r="F96" s="19"/>
      <c r="G96" s="19"/>
      <c r="H96" s="19"/>
      <c r="I96" s="20"/>
    </row>
    <row r="97" spans="2:11" x14ac:dyDescent="0.4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1" t="s">
        <v>129</v>
      </c>
      <c r="D98" s="21"/>
      <c r="E98" s="21"/>
      <c r="F98" s="21"/>
      <c r="G98" s="21"/>
      <c r="H98" s="21"/>
      <c r="I98" s="21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393</v>
      </c>
      <c r="D101" s="1" t="s">
        <v>189</v>
      </c>
      <c r="E101" s="4" t="s">
        <v>52</v>
      </c>
      <c r="F101" s="4"/>
      <c r="G101" s="1" t="s">
        <v>44</v>
      </c>
      <c r="H101" s="1"/>
      <c r="I101" s="1" t="s">
        <v>189</v>
      </c>
      <c r="J101" t="str">
        <f t="shared" ref="J101:J108" si="12">_xlfn.CONCAT(IF(B101=1,"",", "),C101," ",E101," ",G101,IF(H101="",""," DEFAULT "),H101, " COMMENT '",I101,"'")</f>
        <v>, TITLE VARCHAR(300) NULL COMMENT '자유게시판제목'</v>
      </c>
      <c r="K101" t="str">
        <f t="shared" ref="K101:K108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394</v>
      </c>
      <c r="D102" s="1" t="s">
        <v>190</v>
      </c>
      <c r="E102" s="4" t="s">
        <v>126</v>
      </c>
      <c r="F102" s="4"/>
      <c r="G102" s="1" t="s">
        <v>44</v>
      </c>
      <c r="H102" s="1"/>
      <c r="I102" s="1" t="s">
        <v>190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159</v>
      </c>
      <c r="D103" s="1" t="s">
        <v>191</v>
      </c>
      <c r="E103" s="4" t="s">
        <v>104</v>
      </c>
      <c r="F103" s="4"/>
      <c r="G103" s="1" t="s">
        <v>44</v>
      </c>
      <c r="H103" s="1"/>
      <c r="I103" s="1" t="s">
        <v>193</v>
      </c>
      <c r="J103" t="str">
        <f t="shared" si="12"/>
        <v>, FREE_CODE VARCHAR(10) NULL COMMENT '자유게시판(01:잡담,02:정보,03:질문)'</v>
      </c>
      <c r="K103" t="str">
        <f t="shared" si="13"/>
        <v>, FREE_CODE VARCHAR(10) NULL COMMENT '자유게시판(01:잡담,02:정보,03:질문)'</v>
      </c>
    </row>
    <row r="104" spans="2:11" x14ac:dyDescent="0.4">
      <c r="B104" s="4">
        <v>5</v>
      </c>
      <c r="C104" s="1" t="s">
        <v>398</v>
      </c>
      <c r="D104" s="1" t="s">
        <v>192</v>
      </c>
      <c r="E104" s="4" t="s">
        <v>127</v>
      </c>
      <c r="F104" s="4"/>
      <c r="G104" s="1" t="s">
        <v>44</v>
      </c>
      <c r="H104" s="1">
        <v>0</v>
      </c>
      <c r="I104" s="1" t="s">
        <v>192</v>
      </c>
      <c r="J104" t="str">
        <f t="shared" si="12"/>
        <v>, HIT INT NULL DEFAULT 0 COMMENT '자유게시판조회수'</v>
      </c>
      <c r="K104" t="str">
        <f t="shared" si="13"/>
        <v>, HIT INT NULL DEFAULT 0 COMMENT '자유게시판조회수'</v>
      </c>
    </row>
    <row r="105" spans="2:11" x14ac:dyDescent="0.4">
      <c r="B105" s="4">
        <v>6</v>
      </c>
      <c r="C105" s="1" t="s">
        <v>64</v>
      </c>
      <c r="D105" s="1" t="s">
        <v>194</v>
      </c>
      <c r="E105" s="4" t="s">
        <v>47</v>
      </c>
      <c r="F105" s="4"/>
      <c r="G105" s="1" t="s">
        <v>42</v>
      </c>
      <c r="H105" s="1" t="s">
        <v>91</v>
      </c>
      <c r="I105" s="1" t="s">
        <v>194</v>
      </c>
      <c r="J105" t="str">
        <f t="shared" si="12"/>
        <v>, FST_REG_ID VARCHAR(20) NOT NULL COMMENT '최초등록자아이디'</v>
      </c>
      <c r="K105" t="str">
        <f t="shared" si="13"/>
        <v>, FST_REG_ID VARCHAR(20) NOT NULL COMMENT '최초등록자아이디'</v>
      </c>
    </row>
    <row r="106" spans="2:11" x14ac:dyDescent="0.4">
      <c r="B106" s="4">
        <v>7</v>
      </c>
      <c r="C106" s="1" t="s">
        <v>65</v>
      </c>
      <c r="D106" s="1" t="s">
        <v>87</v>
      </c>
      <c r="E106" s="4" t="s">
        <v>57</v>
      </c>
      <c r="F106" s="4"/>
      <c r="G106" s="1" t="s">
        <v>42</v>
      </c>
      <c r="H106" s="1" t="s">
        <v>93</v>
      </c>
      <c r="I106" s="1" t="s">
        <v>87</v>
      </c>
      <c r="J106" t="str">
        <f t="shared" si="12"/>
        <v>, FST_REG_DTTI TIMESTAMP NOT NULL DEFAULT NOW() COMMENT '최초등록일시'</v>
      </c>
      <c r="K106" t="str">
        <f t="shared" si="13"/>
        <v>, FST_REG_DTTI TIMESTAMP NOT NULL DEFAULT NOW() COMMENT '최초등록일시'</v>
      </c>
    </row>
    <row r="107" spans="2:11" x14ac:dyDescent="0.4">
      <c r="B107" s="4">
        <v>8</v>
      </c>
      <c r="C107" s="1" t="s">
        <v>66</v>
      </c>
      <c r="D107" s="1" t="s">
        <v>195</v>
      </c>
      <c r="E107" s="4" t="s">
        <v>47</v>
      </c>
      <c r="F107" s="4"/>
      <c r="G107" s="1" t="s">
        <v>42</v>
      </c>
      <c r="H107" s="1" t="s">
        <v>91</v>
      </c>
      <c r="I107" s="1" t="s">
        <v>195</v>
      </c>
      <c r="J107" t="str">
        <f t="shared" si="12"/>
        <v>, LT_UPD_ID VARCHAR(20) NOT NULL COMMENT '최종수정자아이디'</v>
      </c>
      <c r="K107" t="str">
        <f t="shared" si="13"/>
        <v>, LT_UPD_ID VARCHAR(20) NOT NULL COMMENT '최종수정자아이디'</v>
      </c>
    </row>
    <row r="108" spans="2:11" x14ac:dyDescent="0.4">
      <c r="B108" s="4">
        <v>9</v>
      </c>
      <c r="C108" s="1" t="s">
        <v>67</v>
      </c>
      <c r="D108" s="1" t="s">
        <v>89</v>
      </c>
      <c r="E108" s="4" t="s">
        <v>57</v>
      </c>
      <c r="F108" s="4"/>
      <c r="G108" s="1" t="s">
        <v>42</v>
      </c>
      <c r="H108" s="1" t="s">
        <v>93</v>
      </c>
      <c r="I108" s="1" t="s">
        <v>89</v>
      </c>
      <c r="J108" t="str">
        <f t="shared" si="12"/>
        <v>, LT_UPD_DTTI TIMESTAMP NOT NULL DEFAULT NOW() COMMENT '최종수정일시'</v>
      </c>
      <c r="K108" t="str">
        <f t="shared" si="13"/>
        <v>, LT_UPD_DTTI TIMESTAMP NOT NULL DEFAULT NOW() COMMENT '최종수정일시'</v>
      </c>
    </row>
    <row r="109" spans="2:11" x14ac:dyDescent="0.4">
      <c r="J109" t="str">
        <f>_xlfn.CONCAT(") COMMENT '",E97,"';")</f>
        <v>) COMMENT '자유게시판';</v>
      </c>
      <c r="K109" t="str">
        <f>_xlfn.CONCAT(");")</f>
        <v>);</v>
      </c>
    </row>
    <row r="110" spans="2:11" x14ac:dyDescent="0.4">
      <c r="B110" s="6" t="s">
        <v>32</v>
      </c>
      <c r="C110" s="22" t="s">
        <v>45</v>
      </c>
      <c r="D110" s="22"/>
      <c r="E110" s="22"/>
      <c r="F110" s="22" t="s">
        <v>46</v>
      </c>
      <c r="G110" s="22"/>
      <c r="H110" s="22"/>
      <c r="I110" s="22"/>
      <c r="J110" t="str">
        <f>_xlfn.CONCAT("ALTER TABLE ",C97," ADD CONSTRAINT ",C111," PRIMARY KEY (")</f>
        <v>ALTER TABLE TB_BOARD_FREE ADD CONSTRAINT PK_TB_BOARD_FREE PRIMARY KEY (</v>
      </c>
      <c r="K110" t="str">
        <f>_xlfn.CONCAT("ALTER TABLE ",C97," ADD CONSTRAINT ",C111," PRIMARY KEY (")</f>
        <v>ALTER TABLE TB_BOARD_FREE ADD CONSTRAINT PK_TB_BOARD_FREE PRIMARY KEY (</v>
      </c>
    </row>
    <row r="111" spans="2:11" x14ac:dyDescent="0.4">
      <c r="B111" s="4">
        <v>1</v>
      </c>
      <c r="C111" s="23" t="str">
        <f>_xlfn.CONCAT("PK_",C97)</f>
        <v>PK_TB_BOARD_FREE</v>
      </c>
      <c r="D111" s="23"/>
      <c r="E111" s="23"/>
      <c r="F111" s="23" t="str">
        <f>C100</f>
        <v>BOARD_SEQ</v>
      </c>
      <c r="G111" s="23"/>
      <c r="H111" s="23"/>
      <c r="I111" s="23"/>
      <c r="J111" t="str">
        <f>_xlfn.CONCAT(IF(B111=1,"",", "),F111)</f>
        <v>BOARD_SEQ</v>
      </c>
      <c r="K111" t="str">
        <f>_xlfn.CONCAT(IF(B111=1,"",", "),F111)</f>
        <v>BOARD_SEQ</v>
      </c>
    </row>
    <row r="112" spans="2:11" x14ac:dyDescent="0.4">
      <c r="J112" t="str">
        <f>_xlfn.CONCAT(");")</f>
        <v>);</v>
      </c>
      <c r="K112" t="str">
        <f>_xlfn.CONCAT(");")</f>
        <v>);</v>
      </c>
    </row>
    <row r="113" spans="2:11" x14ac:dyDescent="0.4">
      <c r="B113" s="18" t="s">
        <v>28</v>
      </c>
      <c r="C113" s="19"/>
      <c r="D113" s="19"/>
      <c r="E113" s="19"/>
      <c r="F113" s="19"/>
      <c r="G113" s="19"/>
      <c r="H113" s="19"/>
      <c r="I113" s="20"/>
    </row>
    <row r="114" spans="2:11" x14ac:dyDescent="0.4">
      <c r="B114" s="6" t="s">
        <v>3</v>
      </c>
      <c r="C114" s="4" t="s">
        <v>132</v>
      </c>
      <c r="D114" s="6" t="s">
        <v>1</v>
      </c>
      <c r="E114" s="4" t="s">
        <v>133</v>
      </c>
      <c r="F114" s="6" t="s">
        <v>29</v>
      </c>
      <c r="G114" s="4" t="s">
        <v>39</v>
      </c>
      <c r="H114" s="6" t="s">
        <v>30</v>
      </c>
      <c r="I114" s="7">
        <v>44942</v>
      </c>
      <c r="J114" t="str">
        <f>_xlfn.CONCAT("DROP TABLE IF EXISTS ",C114,";")</f>
        <v>DROP TABLE IF EXISTS TB_BOARD_NOTICE;</v>
      </c>
      <c r="K114" t="str">
        <f>_xlfn.CONCAT("DROP TABLE IF EXISTS ",C114,";")</f>
        <v>DROP TABLE IF EXISTS TB_BOARD_NOTICE;</v>
      </c>
    </row>
    <row r="115" spans="2:11" x14ac:dyDescent="0.4">
      <c r="B115" s="6" t="s">
        <v>31</v>
      </c>
      <c r="C115" s="21" t="s">
        <v>134</v>
      </c>
      <c r="D115" s="21"/>
      <c r="E115" s="21"/>
      <c r="F115" s="21"/>
      <c r="G115" s="21"/>
      <c r="H115" s="21"/>
      <c r="I115" s="21"/>
      <c r="J115" t="str">
        <f>_xlfn.CONCAT("CREATE TABLE ",C114)</f>
        <v>CREATE TABLE TB_BOARD_NOTICE</v>
      </c>
      <c r="K115" t="str">
        <f>_xlfn.CONCAT("CREATE TABLE ",C114)</f>
        <v>CREATE TABLE TB_BOARD_NOTICE</v>
      </c>
    </row>
    <row r="116" spans="2:11" x14ac:dyDescent="0.4">
      <c r="B116" s="6" t="s">
        <v>32</v>
      </c>
      <c r="C116" s="6" t="s">
        <v>1</v>
      </c>
      <c r="D116" s="6" t="s">
        <v>3</v>
      </c>
      <c r="E116" s="6" t="s">
        <v>33</v>
      </c>
      <c r="F116" s="6" t="s">
        <v>34</v>
      </c>
      <c r="G116" s="6" t="s">
        <v>35</v>
      </c>
      <c r="H116" s="6" t="s">
        <v>22</v>
      </c>
      <c r="I116" s="6" t="s">
        <v>36</v>
      </c>
      <c r="J116" t="str">
        <f>_xlfn.CONCAT("(")</f>
        <v>(</v>
      </c>
      <c r="K116" t="str">
        <f>_xlfn.CONCAT("(")</f>
        <v>(</v>
      </c>
    </row>
    <row r="117" spans="2:11" x14ac:dyDescent="0.4">
      <c r="B117" s="4">
        <v>1</v>
      </c>
      <c r="C117" s="1" t="s">
        <v>135</v>
      </c>
      <c r="D117" s="1" t="s">
        <v>131</v>
      </c>
      <c r="E117" s="4" t="s">
        <v>104</v>
      </c>
      <c r="F117" s="4">
        <v>1</v>
      </c>
      <c r="G117" s="1" t="s">
        <v>41</v>
      </c>
      <c r="H117" s="1" t="s">
        <v>91</v>
      </c>
      <c r="I117" s="1" t="s">
        <v>131</v>
      </c>
      <c r="J117" t="str">
        <f>_xlfn.CONCAT(IF(B117=1,"",", "),C117," ",E117," ",G117,IF(H117="",""," DEFAULT "),H117, " COMMENT '",I117,"'")</f>
        <v>BOARD_SEQ VARCHAR(10) NOT NULL COMMENT '게시글일련번호'</v>
      </c>
      <c r="K117" t="str">
        <f>_xlfn.CONCAT(IF(B117=1,"",", "),C117," ",E117," ",G117,IF(H117="",""," DEFAULT "),H117, " COMMENT '",I117,"'")</f>
        <v>BOARD_SEQ VARCHAR(10) NOT NULL COMMENT '게시글일련번호'</v>
      </c>
    </row>
    <row r="118" spans="2:11" x14ac:dyDescent="0.4">
      <c r="B118" s="4">
        <v>2</v>
      </c>
      <c r="C118" s="1" t="s">
        <v>393</v>
      </c>
      <c r="D118" s="1" t="s">
        <v>141</v>
      </c>
      <c r="E118" s="4" t="s">
        <v>52</v>
      </c>
      <c r="F118" s="4"/>
      <c r="G118" s="1" t="s">
        <v>44</v>
      </c>
      <c r="H118" s="1"/>
      <c r="I118" s="1" t="s">
        <v>141</v>
      </c>
      <c r="J118" t="str">
        <f t="shared" ref="J118:J127" si="14">_xlfn.CONCAT(IF(B118=1,"",", "),C118," ",E118," ",G118,IF(H118="",""," DEFAULT "),H118, " COMMENT '",I118,"'")</f>
        <v>, TITLE VARCHAR(300) NULL COMMENT '공지사항제목'</v>
      </c>
      <c r="K118" t="str">
        <f t="shared" ref="K118:K127" si="15">_xlfn.CONCAT(IF(B118=1,"",", "),C118," ",E118," ",G118,IF(H118="",""," DEFAULT "),H118, " COMMENT '",I118,"'")</f>
        <v>, TITLE VARCHAR(300) NULL COMMENT '공지사항제목'</v>
      </c>
    </row>
    <row r="119" spans="2:11" x14ac:dyDescent="0.4">
      <c r="B119" s="4">
        <v>3</v>
      </c>
      <c r="C119" s="1" t="s">
        <v>394</v>
      </c>
      <c r="D119" s="1" t="s">
        <v>142</v>
      </c>
      <c r="E119" s="4" t="s">
        <v>126</v>
      </c>
      <c r="F119" s="4"/>
      <c r="G119" s="1" t="s">
        <v>44</v>
      </c>
      <c r="H119" s="1"/>
      <c r="I119" s="1" t="s">
        <v>142</v>
      </c>
      <c r="J119" t="str">
        <f t="shared" si="14"/>
        <v>, CN LONGTEXT NULL COMMENT '공지사항내용'</v>
      </c>
      <c r="K119" t="str">
        <f t="shared" si="15"/>
        <v>, CN LONGTEXT NULL COMMENT '공지사항내용'</v>
      </c>
    </row>
    <row r="120" spans="2:11" x14ac:dyDescent="0.4">
      <c r="B120" s="4">
        <v>4</v>
      </c>
      <c r="C120" s="1" t="s">
        <v>395</v>
      </c>
      <c r="D120" s="1" t="s">
        <v>145</v>
      </c>
      <c r="E120" s="4" t="s">
        <v>20</v>
      </c>
      <c r="F120" s="4"/>
      <c r="G120" s="1" t="s">
        <v>44</v>
      </c>
      <c r="H120" s="1"/>
      <c r="I120" s="1" t="s">
        <v>145</v>
      </c>
      <c r="J120" t="str">
        <f t="shared" si="14"/>
        <v>, STR_DT VARCHAR(8) NULL COMMENT '공지사항게시시작일'</v>
      </c>
      <c r="K120" t="str">
        <f t="shared" si="15"/>
        <v>, STR_DT VARCHAR(8) NULL COMMENT '공지사항게시시작일'</v>
      </c>
    </row>
    <row r="121" spans="2:11" x14ac:dyDescent="0.4">
      <c r="B121" s="4">
        <v>5</v>
      </c>
      <c r="C121" s="1" t="s">
        <v>396</v>
      </c>
      <c r="D121" s="1" t="s">
        <v>146</v>
      </c>
      <c r="E121" s="4" t="s">
        <v>20</v>
      </c>
      <c r="F121" s="4"/>
      <c r="G121" s="1" t="s">
        <v>44</v>
      </c>
      <c r="H121" s="1"/>
      <c r="I121" s="1" t="s">
        <v>146</v>
      </c>
      <c r="J121" t="str">
        <f t="shared" si="14"/>
        <v>, END_DT VARCHAR(8) NULL COMMENT '공지사항게시종료일'</v>
      </c>
      <c r="K121" t="str">
        <f t="shared" si="15"/>
        <v>, END_DT VARCHAR(8) NULL COMMENT '공지사항게시종료일'</v>
      </c>
    </row>
    <row r="122" spans="2:11" x14ac:dyDescent="0.4">
      <c r="B122" s="4">
        <v>6</v>
      </c>
      <c r="C122" s="1" t="s">
        <v>397</v>
      </c>
      <c r="D122" s="1" t="s">
        <v>144</v>
      </c>
      <c r="E122" s="4" t="s">
        <v>23</v>
      </c>
      <c r="F122" s="4"/>
      <c r="G122" s="1" t="s">
        <v>44</v>
      </c>
      <c r="H122" s="1"/>
      <c r="I122" s="1" t="s">
        <v>144</v>
      </c>
      <c r="J122" t="str">
        <f t="shared" si="14"/>
        <v>, POP_YN CHAR(1) NULL COMMENT '공지사항팝업여부'</v>
      </c>
      <c r="K122" t="str">
        <f t="shared" si="15"/>
        <v>, POP_YN CHAR(1) NULL COMMENT '공지사항팝업여부'</v>
      </c>
    </row>
    <row r="123" spans="2:11" x14ac:dyDescent="0.4">
      <c r="B123" s="4">
        <v>7</v>
      </c>
      <c r="C123" s="1" t="s">
        <v>398</v>
      </c>
      <c r="D123" s="1" t="s">
        <v>143</v>
      </c>
      <c r="E123" s="4" t="s">
        <v>127</v>
      </c>
      <c r="F123" s="4"/>
      <c r="G123" s="1" t="s">
        <v>44</v>
      </c>
      <c r="H123" s="1">
        <v>0</v>
      </c>
      <c r="I123" s="1" t="s">
        <v>143</v>
      </c>
      <c r="J123" t="str">
        <f t="shared" si="14"/>
        <v>, HIT INT NULL DEFAULT 0 COMMENT '공지사항조회수'</v>
      </c>
      <c r="K123" t="str">
        <f t="shared" si="15"/>
        <v>, HIT INT NULL DEFAULT 0 COMMENT '공지사항조회수'</v>
      </c>
    </row>
    <row r="124" spans="2:11" x14ac:dyDescent="0.4">
      <c r="B124" s="4">
        <v>8</v>
      </c>
      <c r="C124" s="1" t="s">
        <v>64</v>
      </c>
      <c r="D124" s="1" t="s">
        <v>194</v>
      </c>
      <c r="E124" s="4" t="s">
        <v>47</v>
      </c>
      <c r="F124" s="4"/>
      <c r="G124" s="1" t="s">
        <v>42</v>
      </c>
      <c r="H124" s="1" t="s">
        <v>91</v>
      </c>
      <c r="I124" s="1" t="s">
        <v>194</v>
      </c>
      <c r="J124" t="str">
        <f t="shared" si="14"/>
        <v>, FST_REG_ID VARCHAR(20) NOT NULL COMMENT '최초등록자아이디'</v>
      </c>
      <c r="K124" t="str">
        <f t="shared" si="15"/>
        <v>, FST_REG_ID VARCHAR(20) NOT NULL COMMENT '최초등록자아이디'</v>
      </c>
    </row>
    <row r="125" spans="2:11" x14ac:dyDescent="0.4">
      <c r="B125" s="4">
        <v>9</v>
      </c>
      <c r="C125" s="1" t="s">
        <v>65</v>
      </c>
      <c r="D125" s="1" t="s">
        <v>87</v>
      </c>
      <c r="E125" s="4" t="s">
        <v>57</v>
      </c>
      <c r="F125" s="4"/>
      <c r="G125" s="1" t="s">
        <v>42</v>
      </c>
      <c r="H125" s="1" t="s">
        <v>93</v>
      </c>
      <c r="I125" s="1" t="s">
        <v>87</v>
      </c>
      <c r="J125" t="str">
        <f t="shared" si="14"/>
        <v>, FST_REG_DTTI TIMESTAMP NOT NULL DEFAULT NOW() COMMENT '최초등록일시'</v>
      </c>
      <c r="K125" t="str">
        <f t="shared" si="15"/>
        <v>, FST_REG_DTTI TIMESTAMP NOT NULL DEFAULT NOW() COMMENT '최초등록일시'</v>
      </c>
    </row>
    <row r="126" spans="2:11" x14ac:dyDescent="0.4">
      <c r="B126" s="4">
        <v>10</v>
      </c>
      <c r="C126" s="1" t="s">
        <v>66</v>
      </c>
      <c r="D126" s="1" t="s">
        <v>195</v>
      </c>
      <c r="E126" s="4" t="s">
        <v>47</v>
      </c>
      <c r="F126" s="4"/>
      <c r="G126" s="1" t="s">
        <v>42</v>
      </c>
      <c r="H126" s="1" t="s">
        <v>91</v>
      </c>
      <c r="I126" s="1" t="s">
        <v>195</v>
      </c>
      <c r="J126" t="str">
        <f t="shared" si="14"/>
        <v>, LT_UPD_ID VARCHAR(20) NOT NULL COMMENT '최종수정자아이디'</v>
      </c>
      <c r="K126" t="str">
        <f t="shared" si="15"/>
        <v>, LT_UPD_ID VARCHAR(20) NOT NULL COMMENT '최종수정자아이디'</v>
      </c>
    </row>
    <row r="127" spans="2:11" x14ac:dyDescent="0.4">
      <c r="B127" s="4">
        <v>11</v>
      </c>
      <c r="C127" s="1" t="s">
        <v>67</v>
      </c>
      <c r="D127" s="1" t="s">
        <v>89</v>
      </c>
      <c r="E127" s="4" t="s">
        <v>57</v>
      </c>
      <c r="F127" s="4"/>
      <c r="G127" s="1" t="s">
        <v>42</v>
      </c>
      <c r="H127" s="1" t="s">
        <v>93</v>
      </c>
      <c r="I127" s="1" t="s">
        <v>89</v>
      </c>
      <c r="J127" t="str">
        <f t="shared" si="14"/>
        <v>, LT_UPD_DTTI TIMESTAMP NOT NULL DEFAULT NOW() COMMENT '최종수정일시'</v>
      </c>
      <c r="K127" t="str">
        <f t="shared" si="15"/>
        <v>, LT_UPD_DTTI TIMESTAMP NOT NULL DEFAULT NOW() COMMENT '최종수정일시'</v>
      </c>
    </row>
    <row r="128" spans="2:11" x14ac:dyDescent="0.4">
      <c r="J128" t="str">
        <f>_xlfn.CONCAT(") COMMENT '",E114,"';")</f>
        <v>) COMMENT '공지사항';</v>
      </c>
      <c r="K128" t="str">
        <f>_xlfn.CONCAT(");")</f>
        <v>);</v>
      </c>
    </row>
    <row r="129" spans="2:11" x14ac:dyDescent="0.4">
      <c r="B129" s="6" t="s">
        <v>32</v>
      </c>
      <c r="C129" s="22" t="s">
        <v>45</v>
      </c>
      <c r="D129" s="22"/>
      <c r="E129" s="22"/>
      <c r="F129" s="22" t="s">
        <v>46</v>
      </c>
      <c r="G129" s="22"/>
      <c r="H129" s="22"/>
      <c r="I129" s="22"/>
      <c r="J129" t="str">
        <f>_xlfn.CONCAT("ALTER TABLE ",C114," ADD CONSTRAINT ",C130," PRIMARY KEY (")</f>
        <v>ALTER TABLE TB_BOARD_NOTICE ADD CONSTRAINT PK_TB_BOARD_NOTICE PRIMARY KEY (</v>
      </c>
      <c r="K129" t="str">
        <f>_xlfn.CONCAT("ALTER TABLE ",C114," ADD CONSTRAINT ",C130," PRIMARY KEY (")</f>
        <v>ALTER TABLE TB_BOARD_NOTICE ADD CONSTRAINT PK_TB_BOARD_NOTICE PRIMARY KEY (</v>
      </c>
    </row>
    <row r="130" spans="2:11" x14ac:dyDescent="0.4">
      <c r="B130" s="4">
        <v>1</v>
      </c>
      <c r="C130" s="23" t="str">
        <f>_xlfn.CONCAT("PK_",C114)</f>
        <v>PK_TB_BOARD_NOTICE</v>
      </c>
      <c r="D130" s="23"/>
      <c r="E130" s="23"/>
      <c r="F130" s="23" t="str">
        <f>C117</f>
        <v>BOARD_SEQ</v>
      </c>
      <c r="G130" s="23"/>
      <c r="H130" s="23"/>
      <c r="I130" s="23"/>
      <c r="J130" t="str">
        <f>_xlfn.CONCAT(IF(B130=1,"",", "),F130)</f>
        <v>BOARD_SEQ</v>
      </c>
      <c r="K130" t="str">
        <f>_xlfn.CONCAT(IF(B130=1,"",", "),F130)</f>
        <v>BOARD_SEQ</v>
      </c>
    </row>
    <row r="131" spans="2:11" x14ac:dyDescent="0.4">
      <c r="J131" t="str">
        <f>_xlfn.CONCAT(");")</f>
        <v>);</v>
      </c>
      <c r="K131" t="str">
        <f>_xlfn.CONCAT(");")</f>
        <v>);</v>
      </c>
    </row>
    <row r="132" spans="2:11" x14ac:dyDescent="0.4">
      <c r="B132" s="18" t="s">
        <v>28</v>
      </c>
      <c r="C132" s="19"/>
      <c r="D132" s="19"/>
      <c r="E132" s="19"/>
      <c r="F132" s="19"/>
      <c r="G132" s="19"/>
      <c r="H132" s="19"/>
      <c r="I132" s="20"/>
    </row>
    <row r="133" spans="2:11" x14ac:dyDescent="0.4">
      <c r="B133" s="6" t="s">
        <v>3</v>
      </c>
      <c r="C133" s="4" t="s">
        <v>147</v>
      </c>
      <c r="D133" s="6" t="s">
        <v>1</v>
      </c>
      <c r="E133" s="4" t="s">
        <v>148</v>
      </c>
      <c r="F133" s="6" t="s">
        <v>29</v>
      </c>
      <c r="G133" s="4" t="s">
        <v>39</v>
      </c>
      <c r="H133" s="6" t="s">
        <v>30</v>
      </c>
      <c r="I133" s="7">
        <v>44942</v>
      </c>
      <c r="J133" t="str">
        <f>_xlfn.CONCAT("DROP TABLE IF EXISTS ",C133,";")</f>
        <v>DROP TABLE IF EXISTS TB_ATCFILE;</v>
      </c>
      <c r="K133" t="str">
        <f>_xlfn.CONCAT("DROP TABLE IF EXISTS ",C133,";")</f>
        <v>DROP TABLE IF EXISTS TB_ATCFILE;</v>
      </c>
    </row>
    <row r="134" spans="2:11" x14ac:dyDescent="0.4">
      <c r="B134" s="6" t="s">
        <v>31</v>
      </c>
      <c r="C134" s="21" t="s">
        <v>149</v>
      </c>
      <c r="D134" s="21"/>
      <c r="E134" s="21"/>
      <c r="F134" s="21"/>
      <c r="G134" s="21"/>
      <c r="H134" s="21"/>
      <c r="I134" s="21"/>
      <c r="J134" t="str">
        <f>_xlfn.CONCAT("CREATE TABLE ",C133)</f>
        <v>CREATE TABLE TB_ATCFILE</v>
      </c>
      <c r="K134" t="str">
        <f>_xlfn.CONCAT("CREATE TABLE ",C133)</f>
        <v>CREATE TABLE TB_ATCFILE</v>
      </c>
    </row>
    <row r="135" spans="2:11" x14ac:dyDescent="0.4">
      <c r="B135" s="6" t="s">
        <v>32</v>
      </c>
      <c r="C135" s="6" t="s">
        <v>1</v>
      </c>
      <c r="D135" s="6" t="s">
        <v>3</v>
      </c>
      <c r="E135" s="6" t="s">
        <v>33</v>
      </c>
      <c r="F135" s="6" t="s">
        <v>34</v>
      </c>
      <c r="G135" s="6" t="s">
        <v>35</v>
      </c>
      <c r="H135" s="6" t="s">
        <v>22</v>
      </c>
      <c r="I135" s="6" t="s">
        <v>36</v>
      </c>
      <c r="J135" t="str">
        <f>_xlfn.CONCAT("(")</f>
        <v>(</v>
      </c>
      <c r="K135" t="str">
        <f>_xlfn.CONCAT("(")</f>
        <v>(</v>
      </c>
    </row>
    <row r="136" spans="2:11" x14ac:dyDescent="0.4">
      <c r="B136" s="4">
        <v>1</v>
      </c>
      <c r="C136" s="1" t="s">
        <v>135</v>
      </c>
      <c r="D136" s="1" t="s">
        <v>131</v>
      </c>
      <c r="E136" s="4" t="s">
        <v>104</v>
      </c>
      <c r="F136" s="4">
        <v>1</v>
      </c>
      <c r="G136" s="1" t="s">
        <v>41</v>
      </c>
      <c r="H136" s="1" t="s">
        <v>91</v>
      </c>
      <c r="I136" s="1" t="s">
        <v>131</v>
      </c>
      <c r="J136" t="str">
        <f>_xlfn.CONCAT(IF(B136=1,"",", "),C136," ",E136," ",G136,IF(H136="",""," DEFAULT "),H136, " COMMENT '",I136,"'")</f>
        <v>BOARD_SEQ VARCHAR(10) NOT NULL COMMENT '게시글일련번호'</v>
      </c>
      <c r="K136" t="str">
        <f>_xlfn.CONCAT(IF(B136=1,"",", "),C136," ",E136," ",G136,IF(H136="",""," DEFAULT "),H136, " COMMENT '",I136,"'")</f>
        <v>BOARD_SEQ VARCHAR(10) NOT NULL COMMENT '게시글일련번호'</v>
      </c>
    </row>
    <row r="137" spans="2:11" x14ac:dyDescent="0.4">
      <c r="B137" s="4">
        <v>2</v>
      </c>
      <c r="C137" s="1" t="s">
        <v>162</v>
      </c>
      <c r="D137" s="1" t="s">
        <v>234</v>
      </c>
      <c r="E137" s="4" t="s">
        <v>104</v>
      </c>
      <c r="F137" s="3">
        <v>2</v>
      </c>
      <c r="G137" s="1" t="s">
        <v>41</v>
      </c>
      <c r="H137" s="1" t="s">
        <v>91</v>
      </c>
      <c r="I137" s="1" t="s">
        <v>234</v>
      </c>
      <c r="J137" t="str">
        <f>_xlfn.CONCAT(IF(B137=1,"",", "),C137," ",E137," ",G137,IF(H137="",""," DEFAULT "),H137, " COMMENT '",I137,"'")</f>
        <v>, ATCFILE_NUM VARCHAR(10) NOT NULL COMMENT '파일번호'</v>
      </c>
      <c r="K137" t="str">
        <f t="shared" ref="K137:K147" si="16">_xlfn.CONCAT(IF(B137=1,"",", "),C137," ",E137," ",G137,IF(H137="",""," DEFAULT "),H137, " COMMENT '",I137,"'")</f>
        <v>, ATCFILE_NUM VARCHAR(10) NOT NULL COMMENT '파일번호'</v>
      </c>
    </row>
    <row r="138" spans="2:11" x14ac:dyDescent="0.4">
      <c r="B138" s="4">
        <v>3</v>
      </c>
      <c r="C138" s="1" t="s">
        <v>160</v>
      </c>
      <c r="D138" s="1" t="s">
        <v>161</v>
      </c>
      <c r="E138" s="4" t="s">
        <v>104</v>
      </c>
      <c r="F138" s="4"/>
      <c r="G138" s="1" t="s">
        <v>41</v>
      </c>
      <c r="H138" s="1" t="s">
        <v>91</v>
      </c>
      <c r="I138" s="1" t="s">
        <v>164</v>
      </c>
      <c r="J138" t="str">
        <f>_xlfn.CONCAT(IF(B138=1,"",", "),C138," ",E138," ",G138,IF(H138="",""," DEFAULT "),H138, " COMMENT '",I138,"'")</f>
        <v>, BOARD_CODE VARCHAR(10) NOT NULL COMMENT '게시판구분코드(01:공지사항,02:자유게시판,03:질문게시판,04:지역게시판)'</v>
      </c>
      <c r="K138" t="str">
        <f t="shared" si="16"/>
        <v>, BOARD_CODE VARCHAR(10) NOT NULL COMMENT '게시판구분코드(01:공지사항,02:자유게시판,03:질문게시판,04:지역게시판)'</v>
      </c>
    </row>
    <row r="139" spans="2:11" x14ac:dyDescent="0.4">
      <c r="B139" s="4">
        <v>4</v>
      </c>
      <c r="C139" s="1" t="s">
        <v>153</v>
      </c>
      <c r="D139" s="1" t="s">
        <v>158</v>
      </c>
      <c r="E139" s="4" t="s">
        <v>52</v>
      </c>
      <c r="F139" s="4"/>
      <c r="G139" s="1" t="s">
        <v>43</v>
      </c>
      <c r="H139" s="1" t="s">
        <v>91</v>
      </c>
      <c r="I139" s="1" t="s">
        <v>158</v>
      </c>
      <c r="J139" t="str">
        <f t="shared" ref="J139:J147" si="17">_xlfn.CONCAT(IF(B139=1,"",", "),C139," ",E139," ",G139,IF(H139="",""," DEFAULT "),H139, " COMMENT '",I139,"'")</f>
        <v>, ATC_FILE_NM VARCHAR(300) NULL COMMENT '파일명'</v>
      </c>
      <c r="K139" t="str">
        <f t="shared" si="16"/>
        <v>, ATC_FILE_NM VARCHAR(300) NULL COMMENT '파일명'</v>
      </c>
    </row>
    <row r="140" spans="2:11" x14ac:dyDescent="0.4">
      <c r="B140" s="4">
        <v>5</v>
      </c>
      <c r="C140" s="1" t="s">
        <v>154</v>
      </c>
      <c r="D140" s="1" t="s">
        <v>165</v>
      </c>
      <c r="E140" s="4" t="s">
        <v>150</v>
      </c>
      <c r="F140" s="4"/>
      <c r="G140" s="1" t="s">
        <v>43</v>
      </c>
      <c r="H140" s="1" t="s">
        <v>91</v>
      </c>
      <c r="I140" s="1" t="s">
        <v>165</v>
      </c>
      <c r="J140" t="str">
        <f t="shared" si="17"/>
        <v>, SAVE_ATC_FILE_NM VARCHAR(320) NULL COMMENT '파일저장명'</v>
      </c>
      <c r="K140" t="str">
        <f t="shared" si="16"/>
        <v>, SAVE_ATC_FILE_NM VARCHAR(320) NULL COMMENT '파일저장명'</v>
      </c>
    </row>
    <row r="141" spans="2:11" x14ac:dyDescent="0.4">
      <c r="B141" s="4">
        <v>6</v>
      </c>
      <c r="C141" s="1" t="s">
        <v>155</v>
      </c>
      <c r="D141" s="1" t="s">
        <v>166</v>
      </c>
      <c r="E141" s="4" t="s">
        <v>151</v>
      </c>
      <c r="F141" s="4"/>
      <c r="G141" s="1" t="s">
        <v>43</v>
      </c>
      <c r="H141" s="1" t="s">
        <v>91</v>
      </c>
      <c r="I141" s="1" t="s">
        <v>166</v>
      </c>
      <c r="J141" t="str">
        <f t="shared" si="17"/>
        <v>, ATC_FILE_PATH VARCHAR(600) NULL COMMENT '파일경로'</v>
      </c>
      <c r="K141" t="str">
        <f t="shared" si="16"/>
        <v>, ATC_FILE_PATH VARCHAR(600) NULL COMMENT '파일경로'</v>
      </c>
    </row>
    <row r="142" spans="2:11" x14ac:dyDescent="0.4">
      <c r="B142" s="4">
        <v>7</v>
      </c>
      <c r="C142" s="1" t="s">
        <v>156</v>
      </c>
      <c r="D142" s="1" t="s">
        <v>167</v>
      </c>
      <c r="E142" s="4" t="s">
        <v>152</v>
      </c>
      <c r="F142" s="4"/>
      <c r="G142" s="1" t="s">
        <v>43</v>
      </c>
      <c r="H142" s="1" t="s">
        <v>91</v>
      </c>
      <c r="I142" s="1" t="s">
        <v>167</v>
      </c>
      <c r="J142" t="str">
        <f t="shared" si="17"/>
        <v>, ATC_FILE_CAPA_VAL BIGINT NULL COMMENT '파일용량'</v>
      </c>
      <c r="K142" t="str">
        <f t="shared" si="16"/>
        <v>, ATC_FILE_CAPA_VAL BIGINT NULL COMMENT '파일용량'</v>
      </c>
    </row>
    <row r="143" spans="2:11" x14ac:dyDescent="0.4">
      <c r="B143" s="4">
        <v>8</v>
      </c>
      <c r="C143" s="1" t="s">
        <v>157</v>
      </c>
      <c r="D143" s="1" t="s">
        <v>168</v>
      </c>
      <c r="E143" s="4" t="s">
        <v>24</v>
      </c>
      <c r="F143" s="4"/>
      <c r="G143" s="1" t="s">
        <v>43</v>
      </c>
      <c r="H143" s="1" t="s">
        <v>91</v>
      </c>
      <c r="I143" s="1" t="s">
        <v>168</v>
      </c>
      <c r="J143" t="str">
        <f t="shared" si="17"/>
        <v>, ATC_FILE_EXTS VARCHAR(10) NULL COMMENT '파일확장자'</v>
      </c>
      <c r="K143" t="str">
        <f t="shared" si="16"/>
        <v>, ATC_FILE_EXTS VARCHAR(10) NULL COMMENT '파일확장자'</v>
      </c>
    </row>
    <row r="144" spans="2:11" x14ac:dyDescent="0.4">
      <c r="B144" s="4">
        <v>9</v>
      </c>
      <c r="C144" s="1" t="s">
        <v>64</v>
      </c>
      <c r="D144" s="1" t="s">
        <v>194</v>
      </c>
      <c r="E144" s="4" t="s">
        <v>48</v>
      </c>
      <c r="F144" s="4"/>
      <c r="G144" s="1" t="s">
        <v>41</v>
      </c>
      <c r="H144" s="1" t="s">
        <v>91</v>
      </c>
      <c r="I144" s="1" t="s">
        <v>194</v>
      </c>
      <c r="J144" t="str">
        <f t="shared" si="17"/>
        <v>, FST_REG_ID VARCHAR(20) NOT NULL COMMENT '최초등록자아이디'</v>
      </c>
      <c r="K144" t="str">
        <f t="shared" si="16"/>
        <v>, FST_REG_ID VARCHAR(20) NOT NULL COMMENT '최초등록자아이디'</v>
      </c>
    </row>
    <row r="145" spans="2:11" x14ac:dyDescent="0.4">
      <c r="B145" s="4">
        <v>10</v>
      </c>
      <c r="C145" s="1" t="s">
        <v>65</v>
      </c>
      <c r="D145" s="1" t="s">
        <v>87</v>
      </c>
      <c r="E145" s="4" t="s">
        <v>57</v>
      </c>
      <c r="F145" s="4"/>
      <c r="G145" s="1" t="s">
        <v>41</v>
      </c>
      <c r="H145" s="1" t="s">
        <v>93</v>
      </c>
      <c r="I145" s="1" t="s">
        <v>87</v>
      </c>
      <c r="J145" t="str">
        <f t="shared" si="17"/>
        <v>, FST_REG_DTTI TIMESTAMP NOT NULL DEFAULT NOW() COMMENT '최초등록일시'</v>
      </c>
      <c r="K145" t="str">
        <f t="shared" si="16"/>
        <v>, FST_REG_DTTI TIMESTAMP NOT NULL DEFAULT NOW() COMMENT '최초등록일시'</v>
      </c>
    </row>
    <row r="146" spans="2:11" x14ac:dyDescent="0.4">
      <c r="B146" s="4">
        <v>11</v>
      </c>
      <c r="C146" s="1" t="s">
        <v>66</v>
      </c>
      <c r="D146" s="1" t="s">
        <v>195</v>
      </c>
      <c r="E146" s="4" t="s">
        <v>48</v>
      </c>
      <c r="F146" s="4"/>
      <c r="G146" s="1" t="s">
        <v>41</v>
      </c>
      <c r="H146" s="1" t="s">
        <v>91</v>
      </c>
      <c r="I146" s="1" t="s">
        <v>195</v>
      </c>
      <c r="J146" t="str">
        <f t="shared" si="17"/>
        <v>, LT_UPD_ID VARCHAR(20) NOT NULL COMMENT '최종수정자아이디'</v>
      </c>
      <c r="K146" t="str">
        <f t="shared" si="16"/>
        <v>, LT_UPD_ID VARCHAR(20) NOT NULL COMMENT '최종수정자아이디'</v>
      </c>
    </row>
    <row r="147" spans="2:11" x14ac:dyDescent="0.4">
      <c r="B147" s="4">
        <v>12</v>
      </c>
      <c r="C147" s="1" t="s">
        <v>67</v>
      </c>
      <c r="D147" s="1" t="s">
        <v>88</v>
      </c>
      <c r="E147" s="4" t="s">
        <v>57</v>
      </c>
      <c r="F147" s="4"/>
      <c r="G147" s="1" t="s">
        <v>41</v>
      </c>
      <c r="H147" s="1" t="s">
        <v>93</v>
      </c>
      <c r="I147" s="1" t="s">
        <v>88</v>
      </c>
      <c r="J147" t="str">
        <f t="shared" si="17"/>
        <v>, LT_UPD_DTTI TIMESTAMP NOT NULL DEFAULT NOW() COMMENT '최종수정일시'</v>
      </c>
      <c r="K147" t="str">
        <f t="shared" si="16"/>
        <v>, LT_UPD_DTTI TIMESTAMP NOT NULL DEFAULT NOW() COMMENT '최종수정일시'</v>
      </c>
    </row>
    <row r="148" spans="2:11" x14ac:dyDescent="0.4">
      <c r="J148" t="str">
        <f>_xlfn.CONCAT(") COMMENT '",E133,"';")</f>
        <v>) COMMENT '첨부파일';</v>
      </c>
      <c r="K148" t="str">
        <f>_xlfn.CONCAT(");")</f>
        <v>);</v>
      </c>
    </row>
    <row r="149" spans="2:11" x14ac:dyDescent="0.4">
      <c r="B149" s="6" t="s">
        <v>32</v>
      </c>
      <c r="C149" s="22" t="s">
        <v>45</v>
      </c>
      <c r="D149" s="22"/>
      <c r="E149" s="22"/>
      <c r="F149" s="22" t="s">
        <v>46</v>
      </c>
      <c r="G149" s="22"/>
      <c r="H149" s="22"/>
      <c r="I149" s="22"/>
      <c r="J149" t="str">
        <f>_xlfn.CONCAT("ALTER TABLE ",C133," ADD CONSTRAINT ",C150," PRIMARY KEY (")</f>
        <v>ALTER TABLE TB_ATCFILE ADD CONSTRAINT PK_TB_ATCFILE PRIMARY KEY (</v>
      </c>
      <c r="K149" t="str">
        <f>_xlfn.CONCAT("ALTER TABLE ",C133," ADD CONSTRAINT ",C150," PRIMARY KEY (")</f>
        <v>ALTER TABLE TB_ATCFILE ADD CONSTRAINT PK_TB_ATCFILE PRIMARY KEY (</v>
      </c>
    </row>
    <row r="150" spans="2:11" x14ac:dyDescent="0.4">
      <c r="B150" s="4">
        <v>1</v>
      </c>
      <c r="C150" s="23" t="str">
        <f>_xlfn.CONCAT("PK_",C133)</f>
        <v>PK_TB_ATCFILE</v>
      </c>
      <c r="D150" s="23"/>
      <c r="E150" s="23"/>
      <c r="F150" s="23" t="str">
        <f>C136</f>
        <v>BOARD_SEQ</v>
      </c>
      <c r="G150" s="23"/>
      <c r="H150" s="23"/>
      <c r="I150" s="23"/>
      <c r="J150" t="str">
        <f>_xlfn.CONCAT(IF(B150=1,"",", "),F150)</f>
        <v>BOARD_SEQ</v>
      </c>
      <c r="K150" t="str">
        <f>_xlfn.CONCAT(IF(B150=1,"",", "),F150)</f>
        <v>BOARD_SEQ</v>
      </c>
    </row>
    <row r="151" spans="2:11" x14ac:dyDescent="0.4">
      <c r="B151" s="4">
        <v>2</v>
      </c>
      <c r="C151" s="23" t="str">
        <f>_xlfn.CONCAT("PK_",C133)</f>
        <v>PK_TB_ATCFILE</v>
      </c>
      <c r="D151" s="23"/>
      <c r="E151" s="23"/>
      <c r="F151" s="23" t="str">
        <f>C137</f>
        <v>ATCFILE_NUM</v>
      </c>
      <c r="G151" s="23"/>
      <c r="H151" s="23"/>
      <c r="I151" s="23"/>
      <c r="J151" t="str">
        <f>_xlfn.CONCAT(IF(B151=1,"",", "),F151)</f>
        <v>, ATCFILE_NUM</v>
      </c>
      <c r="K151" t="str">
        <f>_xlfn.CONCAT(IF(B151=1,"",", "),F151)</f>
        <v>, ATCFILE_NUM</v>
      </c>
    </row>
    <row r="152" spans="2:11" x14ac:dyDescent="0.4">
      <c r="J152" t="str">
        <f>_xlfn.CONCAT(");")</f>
        <v>);</v>
      </c>
      <c r="K152" t="str">
        <f>_xlfn.CONCAT(");")</f>
        <v>);</v>
      </c>
    </row>
    <row r="153" spans="2:11" x14ac:dyDescent="0.4">
      <c r="B153" s="18" t="s">
        <v>28</v>
      </c>
      <c r="C153" s="19"/>
      <c r="D153" s="19"/>
      <c r="E153" s="19"/>
      <c r="F153" s="19"/>
      <c r="G153" s="19"/>
      <c r="H153" s="19"/>
      <c r="I153" s="20"/>
    </row>
    <row r="154" spans="2:11" x14ac:dyDescent="0.4">
      <c r="B154" s="6" t="s">
        <v>3</v>
      </c>
      <c r="C154" s="4" t="s">
        <v>169</v>
      </c>
      <c r="D154" s="6" t="s">
        <v>1</v>
      </c>
      <c r="E154" s="4" t="s">
        <v>170</v>
      </c>
      <c r="F154" s="6" t="s">
        <v>29</v>
      </c>
      <c r="G154" s="4" t="s">
        <v>39</v>
      </c>
      <c r="H154" s="6" t="s">
        <v>30</v>
      </c>
      <c r="I154" s="7">
        <v>44942</v>
      </c>
      <c r="J154" t="str">
        <f>_xlfn.CONCAT("DROP TABLE IF EXISTS ",C154,";")</f>
        <v>DROP TABLE IF EXISTS TB_SEQUENCE;</v>
      </c>
      <c r="K154" t="str">
        <f>_xlfn.CONCAT("DROP TABLE IF EXISTS ",C154,";")</f>
        <v>DROP TABLE IF EXISTS TB_SEQUENCE;</v>
      </c>
    </row>
    <row r="155" spans="2:11" x14ac:dyDescent="0.4">
      <c r="B155" s="6" t="s">
        <v>31</v>
      </c>
      <c r="C155" s="21" t="s">
        <v>171</v>
      </c>
      <c r="D155" s="21"/>
      <c r="E155" s="21"/>
      <c r="F155" s="21"/>
      <c r="G155" s="21"/>
      <c r="H155" s="21"/>
      <c r="I155" s="21"/>
      <c r="J155" t="str">
        <f>_xlfn.CONCAT("CREATE TABLE ",C154)</f>
        <v>CREATE TABLE TB_SEQUENCE</v>
      </c>
      <c r="K155" t="str">
        <f>_xlfn.CONCAT("CREATE TABLE ",C154)</f>
        <v>CREATE TABLE TB_SEQUENCE</v>
      </c>
    </row>
    <row r="156" spans="2:11" x14ac:dyDescent="0.4">
      <c r="B156" s="6" t="s">
        <v>32</v>
      </c>
      <c r="C156" s="6" t="s">
        <v>1</v>
      </c>
      <c r="D156" s="6" t="s">
        <v>3</v>
      </c>
      <c r="E156" s="6" t="s">
        <v>33</v>
      </c>
      <c r="F156" s="6" t="s">
        <v>34</v>
      </c>
      <c r="G156" s="6" t="s">
        <v>35</v>
      </c>
      <c r="H156" s="6" t="s">
        <v>22</v>
      </c>
      <c r="I156" s="6" t="s">
        <v>36</v>
      </c>
      <c r="J156" t="str">
        <f>_xlfn.CONCAT("(")</f>
        <v>(</v>
      </c>
      <c r="K156" t="str">
        <f>_xlfn.CONCAT("(")</f>
        <v>(</v>
      </c>
    </row>
    <row r="157" spans="2:11" x14ac:dyDescent="0.4">
      <c r="B157" s="4">
        <v>1</v>
      </c>
      <c r="C157" s="1" t="s">
        <v>172</v>
      </c>
      <c r="D157" s="1" t="s">
        <v>173</v>
      </c>
      <c r="E157" s="4" t="s">
        <v>25</v>
      </c>
      <c r="F157" s="4">
        <v>1</v>
      </c>
      <c r="G157" s="1" t="s">
        <v>41</v>
      </c>
      <c r="H157" s="1" t="s">
        <v>91</v>
      </c>
      <c r="I157" s="1" t="s">
        <v>173</v>
      </c>
      <c r="J157" t="str">
        <f>_xlfn.CONCAT(IF(B157=1,"",", "),C157," ",E157," ",G157,IF(H157="",""," DEFAULT "),H157, " COMMENT '",I157,"'")</f>
        <v>SEQ_NM VARCHAR(30) NOT NULL COMMENT '시퀀스명'</v>
      </c>
      <c r="K157" t="str">
        <f>_xlfn.CONCAT(IF(B157=1,"",", "),C157," ",E157," ",G157,IF(H157="",""," DEFAULT "),H157, " COMMENT '",I157,"'")</f>
        <v>SEQ_NM VARCHAR(30) NOT NULL COMMENT '시퀀스명'</v>
      </c>
    </row>
    <row r="158" spans="2:11" x14ac:dyDescent="0.4">
      <c r="B158" s="4">
        <v>2</v>
      </c>
      <c r="C158" s="1" t="s">
        <v>174</v>
      </c>
      <c r="D158" s="1" t="s">
        <v>175</v>
      </c>
      <c r="E158" s="4" t="s">
        <v>152</v>
      </c>
      <c r="F158" s="4"/>
      <c r="G158" s="1" t="s">
        <v>43</v>
      </c>
      <c r="H158" s="1" t="s">
        <v>91</v>
      </c>
      <c r="I158" s="1" t="s">
        <v>175</v>
      </c>
      <c r="J158" t="str">
        <f>_xlfn.CONCAT(IF(B158=1,"",", "),C158," ",E158," ",G158,IF(H158="",""," DEFAULT "),H158, " COMMENT '",I158,"'")</f>
        <v>, CURRVAL BIGINT NULL COMMENT '현재값'</v>
      </c>
      <c r="K158" t="str">
        <f>_xlfn.CONCAT(IF(B158=1,"",", "),C158," ",E158," ",G158,IF(H158="",""," DEFAULT "),H158, " COMMENT '",I158,"'")</f>
        <v>, CURRVAL BIGINT NULL COMMENT '현재값'</v>
      </c>
    </row>
    <row r="159" spans="2:11" x14ac:dyDescent="0.4">
      <c r="J159" t="str">
        <f>_xlfn.CONCAT(") COMMENT '",E154,"';")</f>
        <v>) COMMENT '시퀀스';</v>
      </c>
      <c r="K159" t="str">
        <f>_xlfn.CONCAT(");")</f>
        <v>);</v>
      </c>
    </row>
    <row r="160" spans="2:11" x14ac:dyDescent="0.4">
      <c r="B160" s="6" t="s">
        <v>32</v>
      </c>
      <c r="C160" s="22" t="s">
        <v>45</v>
      </c>
      <c r="D160" s="22"/>
      <c r="E160" s="22"/>
      <c r="F160" s="22" t="s">
        <v>46</v>
      </c>
      <c r="G160" s="22"/>
      <c r="H160" s="22"/>
      <c r="I160" s="22"/>
      <c r="J160" t="str">
        <f>_xlfn.CONCAT("ALTER TABLE ",C154," ADD CONSTRAINT ",C161," PRIMARY KEY (")</f>
        <v>ALTER TABLE TB_SEQUENCE ADD CONSTRAINT PK_TB_SEQUENCE PRIMARY KEY (</v>
      </c>
      <c r="K160" t="str">
        <f>_xlfn.CONCAT("ALTER TABLE ",C154," ADD CONSTRAINT ",C161," PRIMARY KEY (")</f>
        <v>ALTER TABLE TB_SEQUENCE ADD CONSTRAINT PK_TB_SEQUENCE PRIMARY KEY (</v>
      </c>
    </row>
    <row r="161" spans="2:11" x14ac:dyDescent="0.4">
      <c r="B161" s="4">
        <v>1</v>
      </c>
      <c r="C161" s="23" t="str">
        <f>_xlfn.CONCAT("PK_",C154)</f>
        <v>PK_TB_SEQUENCE</v>
      </c>
      <c r="D161" s="23"/>
      <c r="E161" s="23"/>
      <c r="F161" s="23" t="str">
        <f>C157</f>
        <v>SEQ_NM</v>
      </c>
      <c r="G161" s="23"/>
      <c r="H161" s="23"/>
      <c r="I161" s="23"/>
      <c r="J161" t="str">
        <f>_xlfn.CONCAT(IF(B161=1,"",", "),F161)</f>
        <v>SEQ_NM</v>
      </c>
      <c r="K161" t="str">
        <f>_xlfn.CONCAT(IF(B161=1,"",", "),F161)</f>
        <v>SEQ_NM</v>
      </c>
    </row>
    <row r="162" spans="2:11" x14ac:dyDescent="0.4">
      <c r="J162" t="str">
        <f>_xlfn.CONCAT(");")</f>
        <v>);</v>
      </c>
      <c r="K162" t="str">
        <f>_xlfn.CONCAT(");")</f>
        <v>);</v>
      </c>
    </row>
    <row r="163" spans="2:11" x14ac:dyDescent="0.4">
      <c r="B163" s="18" t="s">
        <v>28</v>
      </c>
      <c r="C163" s="19"/>
      <c r="D163" s="19"/>
      <c r="E163" s="19"/>
      <c r="F163" s="19"/>
      <c r="G163" s="19"/>
      <c r="H163" s="19"/>
      <c r="I163" s="20"/>
    </row>
    <row r="164" spans="2:11" x14ac:dyDescent="0.4">
      <c r="B164" s="6" t="s">
        <v>3</v>
      </c>
      <c r="C164" s="4" t="s">
        <v>176</v>
      </c>
      <c r="D164" s="6" t="s">
        <v>1</v>
      </c>
      <c r="E164" s="4" t="s">
        <v>177</v>
      </c>
      <c r="F164" s="6" t="s">
        <v>29</v>
      </c>
      <c r="G164" s="4" t="s">
        <v>39</v>
      </c>
      <c r="H164" s="6" t="s">
        <v>30</v>
      </c>
      <c r="I164" s="7">
        <v>44942</v>
      </c>
      <c r="J164" t="str">
        <f>_xlfn.CONCAT("DROP TABLE IF EXISTS ",C164,";")</f>
        <v>DROP TABLE IF EXISTS TB_POLI;</v>
      </c>
      <c r="K164" t="str">
        <f>_xlfn.CONCAT("DROP TABLE IF EXISTS ",C164,";")</f>
        <v>DROP TABLE IF EXISTS TB_POLI;</v>
      </c>
    </row>
    <row r="165" spans="2:11" x14ac:dyDescent="0.4">
      <c r="B165" s="6" t="s">
        <v>31</v>
      </c>
      <c r="C165" s="21" t="s">
        <v>178</v>
      </c>
      <c r="D165" s="21"/>
      <c r="E165" s="21"/>
      <c r="F165" s="21"/>
      <c r="G165" s="21"/>
      <c r="H165" s="21"/>
      <c r="I165" s="21"/>
      <c r="J165" t="str">
        <f>_xlfn.CONCAT("CREATE TABLE ",C164)</f>
        <v>CREATE TABLE TB_POLI</v>
      </c>
      <c r="K165" t="str">
        <f>_xlfn.CONCAT("CREATE TABLE ",C164)</f>
        <v>CREATE TABLE TB_POLI</v>
      </c>
    </row>
    <row r="166" spans="2:11" x14ac:dyDescent="0.4">
      <c r="B166" s="6" t="s">
        <v>32</v>
      </c>
      <c r="C166" s="6" t="s">
        <v>1</v>
      </c>
      <c r="D166" s="6" t="s">
        <v>3</v>
      </c>
      <c r="E166" s="6" t="s">
        <v>33</v>
      </c>
      <c r="F166" s="6" t="s">
        <v>34</v>
      </c>
      <c r="G166" s="6" t="s">
        <v>35</v>
      </c>
      <c r="H166" s="6" t="s">
        <v>22</v>
      </c>
      <c r="I166" s="6" t="s">
        <v>36</v>
      </c>
      <c r="J166" t="str">
        <f>_xlfn.CONCAT("(")</f>
        <v>(</v>
      </c>
      <c r="K166" t="str">
        <f>_xlfn.CONCAT("(")</f>
        <v>(</v>
      </c>
    </row>
    <row r="167" spans="2:11" x14ac:dyDescent="0.4">
      <c r="B167" s="4">
        <v>1</v>
      </c>
      <c r="C167" s="1" t="s">
        <v>183</v>
      </c>
      <c r="D167" s="1" t="s">
        <v>184</v>
      </c>
      <c r="E167" s="4" t="s">
        <v>104</v>
      </c>
      <c r="F167" s="4">
        <v>1</v>
      </c>
      <c r="G167" s="1" t="s">
        <v>41</v>
      </c>
      <c r="H167" s="1" t="s">
        <v>91</v>
      </c>
      <c r="I167" s="1" t="s">
        <v>184</v>
      </c>
      <c r="J167" t="str">
        <f>_xlfn.CONCAT(IF(B167=1,"",", "),C167," ",E167," ",G167,IF(H167="",""," DEFAULT "),H167, " COMMENT '",I167,"'")</f>
        <v>POLI_SEQ VARCHAR(10) NOT NULL COMMENT '정책일련번호'</v>
      </c>
      <c r="K167" t="str">
        <f>_xlfn.CONCAT(IF(B167=1,"",", "),C167," ",E167," ",G167,IF(H167="",""," DEFAULT "),H167, " COMMENT '",I167,"'")</f>
        <v>POLI_SEQ VARCHAR(10) NOT NULL COMMENT '정책일련번호'</v>
      </c>
    </row>
    <row r="168" spans="2:11" x14ac:dyDescent="0.4">
      <c r="B168" s="4">
        <v>2</v>
      </c>
      <c r="C168" s="1" t="s">
        <v>185</v>
      </c>
      <c r="D168" s="1" t="s">
        <v>186</v>
      </c>
      <c r="E168" s="4" t="s">
        <v>24</v>
      </c>
      <c r="F168" s="4"/>
      <c r="G168" s="1" t="s">
        <v>43</v>
      </c>
      <c r="H168" s="1"/>
      <c r="I168" s="1" t="s">
        <v>187</v>
      </c>
      <c r="J168" t="str">
        <f>_xlfn.CONCAT(IF(B168=1,"",", "),C168," ",E168," ",G168,IF(H168="",""," DEFAULT "),H168, " COMMENT '",I168,"'")</f>
        <v>, POLI_CODE VARCHAR(10) NULL COMMENT '정책분류코드(01:사용자)'</v>
      </c>
      <c r="K168" t="str">
        <f t="shared" ref="K168:K175" si="18">_xlfn.CONCAT(IF(B168=1,"",", "),C168," ",E168," ",G168,IF(H168="",""," DEFAULT "),H168, " COMMENT '",I168,"'")</f>
        <v>, POLI_CODE VARCHAR(10) NULL COMMENT '정책분류코드(01:사용자)'</v>
      </c>
    </row>
    <row r="169" spans="2:11" x14ac:dyDescent="0.4">
      <c r="B169" s="4">
        <v>3</v>
      </c>
      <c r="C169" s="1" t="s">
        <v>180</v>
      </c>
      <c r="D169" s="1" t="s">
        <v>181</v>
      </c>
      <c r="E169" s="4" t="s">
        <v>99</v>
      </c>
      <c r="G169" s="1" t="s">
        <v>43</v>
      </c>
      <c r="H169" s="1" t="s">
        <v>91</v>
      </c>
      <c r="I169" s="1" t="s">
        <v>181</v>
      </c>
      <c r="J169" t="str">
        <f>_xlfn.CONCAT(IF(B169=1,"",", "),C169," ",E169," ",G169,IF(H169="",""," DEFAULT "),H169, " COMMENT '",I169,"'")</f>
        <v>, POLI_NM VARCHAR(150) NULL COMMENT '정책명'</v>
      </c>
      <c r="K169" t="str">
        <f t="shared" si="18"/>
        <v>, POLI_NM VARCHAR(150) NULL COMMENT '정책명'</v>
      </c>
    </row>
    <row r="170" spans="2:11" x14ac:dyDescent="0.4">
      <c r="B170" s="4">
        <v>4</v>
      </c>
      <c r="C170" s="1" t="s">
        <v>276</v>
      </c>
      <c r="D170" s="1" t="s">
        <v>262</v>
      </c>
      <c r="E170" s="4" t="s">
        <v>179</v>
      </c>
      <c r="F170" s="4"/>
      <c r="G170" s="1" t="s">
        <v>43</v>
      </c>
      <c r="H170" s="1" t="s">
        <v>91</v>
      </c>
      <c r="I170" s="1" t="s">
        <v>182</v>
      </c>
      <c r="J170" t="str">
        <f t="shared" ref="J170:J175" si="19">_xlfn.CONCAT(IF(B170=1,"",", "),C170," ",E170," ",G170,IF(H170="",""," DEFAULT "),H170, " COMMENT '",I170,"'")</f>
        <v>, POLI_VAL VARCHAR(3000) NULL COMMENT '정책값'</v>
      </c>
      <c r="K170" t="str">
        <f t="shared" si="18"/>
        <v>, POLI_VAL VARCHAR(3000) NULL COMMENT '정책값'</v>
      </c>
    </row>
    <row r="171" spans="2:11" x14ac:dyDescent="0.4">
      <c r="B171" s="4">
        <v>5</v>
      </c>
      <c r="C171" s="1" t="s">
        <v>383</v>
      </c>
      <c r="D171" s="1" t="s">
        <v>277</v>
      </c>
      <c r="E171" s="4" t="s">
        <v>273</v>
      </c>
      <c r="F171" s="4"/>
      <c r="G171" s="1" t="s">
        <v>43</v>
      </c>
      <c r="H171" s="1" t="s">
        <v>91</v>
      </c>
      <c r="I171" s="1" t="s">
        <v>277</v>
      </c>
      <c r="J171" t="str">
        <f t="shared" si="19"/>
        <v>, RMRK VARCHAR(3000) NULL COMMENT '정책비고'</v>
      </c>
      <c r="K171" t="str">
        <f t="shared" si="18"/>
        <v>, RMRK VARCHAR(3000) NULL COMMENT '정책비고'</v>
      </c>
    </row>
    <row r="172" spans="2:11" x14ac:dyDescent="0.4">
      <c r="B172" s="4">
        <v>9</v>
      </c>
      <c r="C172" s="1" t="s">
        <v>64</v>
      </c>
      <c r="D172" s="1" t="s">
        <v>194</v>
      </c>
      <c r="E172" s="4" t="s">
        <v>48</v>
      </c>
      <c r="F172" s="4"/>
      <c r="G172" s="1" t="s">
        <v>41</v>
      </c>
      <c r="H172" s="1" t="s">
        <v>91</v>
      </c>
      <c r="I172" s="1" t="s">
        <v>194</v>
      </c>
      <c r="J172" t="str">
        <f t="shared" si="19"/>
        <v>, FST_REG_ID VARCHAR(20) NOT NULL COMMENT '최초등록자아이디'</v>
      </c>
      <c r="K172" t="str">
        <f t="shared" si="18"/>
        <v>, FST_REG_ID VARCHAR(20) NOT NULL COMMENT '최초등록자아이디'</v>
      </c>
    </row>
    <row r="173" spans="2:11" x14ac:dyDescent="0.4">
      <c r="B173" s="4">
        <v>10</v>
      </c>
      <c r="C173" s="1" t="s">
        <v>65</v>
      </c>
      <c r="D173" s="1" t="s">
        <v>87</v>
      </c>
      <c r="E173" s="4" t="s">
        <v>57</v>
      </c>
      <c r="F173" s="4"/>
      <c r="G173" s="1" t="s">
        <v>41</v>
      </c>
      <c r="H173" s="1" t="s">
        <v>93</v>
      </c>
      <c r="I173" s="1" t="s">
        <v>87</v>
      </c>
      <c r="J173" t="str">
        <f t="shared" si="19"/>
        <v>, FST_REG_DTTI TIMESTAMP NOT NULL DEFAULT NOW() COMMENT '최초등록일시'</v>
      </c>
      <c r="K173" t="str">
        <f t="shared" si="18"/>
        <v>, FST_REG_DTTI TIMESTAMP NOT NULL DEFAULT NOW() COMMENT '최초등록일시'</v>
      </c>
    </row>
    <row r="174" spans="2:11" x14ac:dyDescent="0.4">
      <c r="B174" s="4">
        <v>11</v>
      </c>
      <c r="C174" s="1" t="s">
        <v>66</v>
      </c>
      <c r="D174" s="1" t="s">
        <v>195</v>
      </c>
      <c r="E174" s="4" t="s">
        <v>48</v>
      </c>
      <c r="F174" s="4"/>
      <c r="G174" s="1" t="s">
        <v>41</v>
      </c>
      <c r="H174" s="1" t="s">
        <v>91</v>
      </c>
      <c r="I174" s="1" t="s">
        <v>195</v>
      </c>
      <c r="J174" t="str">
        <f t="shared" si="19"/>
        <v>, LT_UPD_ID VARCHAR(20) NOT NULL COMMENT '최종수정자아이디'</v>
      </c>
      <c r="K174" t="str">
        <f t="shared" si="18"/>
        <v>, LT_UPD_ID VARCHAR(20) NOT NULL COMMENT '최종수정자아이디'</v>
      </c>
    </row>
    <row r="175" spans="2:11" x14ac:dyDescent="0.4">
      <c r="B175" s="4">
        <v>12</v>
      </c>
      <c r="C175" s="1" t="s">
        <v>67</v>
      </c>
      <c r="D175" s="1" t="s">
        <v>88</v>
      </c>
      <c r="E175" s="4" t="s">
        <v>57</v>
      </c>
      <c r="F175" s="4"/>
      <c r="G175" s="1" t="s">
        <v>41</v>
      </c>
      <c r="H175" s="1" t="s">
        <v>93</v>
      </c>
      <c r="I175" s="1" t="s">
        <v>88</v>
      </c>
      <c r="J175" t="str">
        <f t="shared" si="19"/>
        <v>, LT_UPD_DTTI TIMESTAMP NOT NULL DEFAULT NOW() COMMENT '최종수정일시'</v>
      </c>
      <c r="K175" t="str">
        <f t="shared" si="18"/>
        <v>, LT_UPD_DTTI TIMESTAMP NOT NULL DEFAULT NOW() COMMENT '최종수정일시'</v>
      </c>
    </row>
    <row r="176" spans="2:11" x14ac:dyDescent="0.4">
      <c r="J176" t="str">
        <f>_xlfn.CONCAT(") COMMENT '",E164,"';")</f>
        <v>) COMMENT '정책';</v>
      </c>
      <c r="K176" t="str">
        <f>_xlfn.CONCAT(");")</f>
        <v>);</v>
      </c>
    </row>
    <row r="177" spans="2:11" x14ac:dyDescent="0.4">
      <c r="B177" s="6" t="s">
        <v>32</v>
      </c>
      <c r="C177" s="22" t="s">
        <v>45</v>
      </c>
      <c r="D177" s="22"/>
      <c r="E177" s="22"/>
      <c r="F177" s="22" t="s">
        <v>46</v>
      </c>
      <c r="G177" s="22"/>
      <c r="H177" s="22"/>
      <c r="I177" s="22"/>
      <c r="J177" t="str">
        <f>_xlfn.CONCAT("ALTER TABLE ",C164," ADD CONSTRAINT ",C178," PRIMARY KEY (")</f>
        <v>ALTER TABLE TB_POLI ADD CONSTRAINT PK_TB_POLI PRIMARY KEY (</v>
      </c>
      <c r="K177" t="str">
        <f>_xlfn.CONCAT("ALTER TABLE ",C164," ADD CONSTRAINT ",C178," PRIMARY KEY (")</f>
        <v>ALTER TABLE TB_POLI ADD CONSTRAINT PK_TB_POLI PRIMARY KEY (</v>
      </c>
    </row>
    <row r="178" spans="2:11" x14ac:dyDescent="0.4">
      <c r="B178" s="4">
        <v>1</v>
      </c>
      <c r="C178" s="23" t="str">
        <f>_xlfn.CONCAT("PK_",C164)</f>
        <v>PK_TB_POLI</v>
      </c>
      <c r="D178" s="23"/>
      <c r="E178" s="23"/>
      <c r="F178" s="23" t="str">
        <f>C167</f>
        <v>POLI_SEQ</v>
      </c>
      <c r="G178" s="23"/>
      <c r="H178" s="23"/>
      <c r="I178" s="23"/>
      <c r="J178" t="str">
        <f>_xlfn.CONCAT(IF(B178=1,"",", "),F178)</f>
        <v>POLI_SEQ</v>
      </c>
      <c r="K178" t="str">
        <f>_xlfn.CONCAT(IF(B178=1,"",", "),F178)</f>
        <v>POLI_SEQ</v>
      </c>
    </row>
    <row r="179" spans="2:11" x14ac:dyDescent="0.4">
      <c r="J179" t="str">
        <f>_xlfn.CONCAT(");")</f>
        <v>);</v>
      </c>
      <c r="K179" t="str">
        <f>_xlfn.CONCAT(");")</f>
        <v>);</v>
      </c>
    </row>
    <row r="180" spans="2:11" x14ac:dyDescent="0.4">
      <c r="B180" s="18" t="s">
        <v>28</v>
      </c>
      <c r="C180" s="19"/>
      <c r="D180" s="19"/>
      <c r="E180" s="19"/>
      <c r="F180" s="19"/>
      <c r="G180" s="19"/>
      <c r="H180" s="19"/>
      <c r="I180" s="20"/>
    </row>
    <row r="181" spans="2:11" x14ac:dyDescent="0.4">
      <c r="B181" s="6" t="s">
        <v>3</v>
      </c>
      <c r="C181" s="4" t="s">
        <v>256</v>
      </c>
      <c r="D181" s="6" t="s">
        <v>1</v>
      </c>
      <c r="E181" s="4" t="s">
        <v>257</v>
      </c>
      <c r="F181" s="6" t="s">
        <v>29</v>
      </c>
      <c r="G181" s="4" t="s">
        <v>39</v>
      </c>
      <c r="H181" s="6" t="s">
        <v>30</v>
      </c>
      <c r="I181" s="7">
        <v>44944</v>
      </c>
      <c r="J181" t="str">
        <f>_xlfn.CONCAT("DROP TABLE IF EXISTS ",C181,";")</f>
        <v>DROP TABLE IF EXISTS TB_MNU;</v>
      </c>
      <c r="K181" t="str">
        <f>_xlfn.CONCAT("DROP TABLE IF EXISTS ",C181,";")</f>
        <v>DROP TABLE IF EXISTS TB_MNU;</v>
      </c>
    </row>
    <row r="182" spans="2:11" x14ac:dyDescent="0.4">
      <c r="B182" s="6" t="s">
        <v>31</v>
      </c>
      <c r="C182" s="21" t="s">
        <v>258</v>
      </c>
      <c r="D182" s="21"/>
      <c r="E182" s="21"/>
      <c r="F182" s="21"/>
      <c r="G182" s="21"/>
      <c r="H182" s="21"/>
      <c r="I182" s="21"/>
      <c r="J182" t="str">
        <f>_xlfn.CONCAT("CREATE TABLE ",C181)</f>
        <v>CREATE TABLE TB_MNU</v>
      </c>
      <c r="K182" t="str">
        <f>_xlfn.CONCAT("CREATE TABLE ",C181)</f>
        <v>CREATE TABLE TB_MNU</v>
      </c>
    </row>
    <row r="183" spans="2:11" x14ac:dyDescent="0.4">
      <c r="B183" s="6" t="s">
        <v>32</v>
      </c>
      <c r="C183" s="6" t="s">
        <v>1</v>
      </c>
      <c r="D183" s="6" t="s">
        <v>3</v>
      </c>
      <c r="E183" s="6" t="s">
        <v>33</v>
      </c>
      <c r="F183" s="6" t="s">
        <v>34</v>
      </c>
      <c r="G183" s="6" t="s">
        <v>35</v>
      </c>
      <c r="H183" s="6" t="s">
        <v>22</v>
      </c>
      <c r="I183" s="6" t="s">
        <v>36</v>
      </c>
      <c r="J183" t="str">
        <f>_xlfn.CONCAT("(")</f>
        <v>(</v>
      </c>
      <c r="K183" t="str">
        <f>_xlfn.CONCAT("(")</f>
        <v>(</v>
      </c>
    </row>
    <row r="184" spans="2:11" x14ac:dyDescent="0.4">
      <c r="B184" s="4">
        <v>1</v>
      </c>
      <c r="C184" s="1" t="s">
        <v>298</v>
      </c>
      <c r="D184" s="1" t="s">
        <v>299</v>
      </c>
      <c r="E184" s="4" t="s">
        <v>104</v>
      </c>
      <c r="F184" s="4">
        <v>1</v>
      </c>
      <c r="G184" s="1" t="s">
        <v>41</v>
      </c>
      <c r="H184" s="1" t="s">
        <v>91</v>
      </c>
      <c r="I184" s="1" t="s">
        <v>299</v>
      </c>
      <c r="J184" t="str">
        <f>_xlfn.CONCAT(IF(B184=1,"",", "),C184," ",E184," ",G184,IF(H184="",""," DEFAULT "),H184, " COMMENT '",I184,"'")</f>
        <v>MNU_SEQ VARCHAR(10) NOT NULL COMMENT '메뉴일련번호'</v>
      </c>
      <c r="K184" t="str">
        <f>_xlfn.CONCAT(IF(B184=1,"",", "),C184," ",E184," ",G184,IF(H184="",""," DEFAULT "),H184, " COMMENT '",I184,"'")</f>
        <v>MNU_SEQ VARCHAR(10) NOT NULL COMMENT '메뉴일련번호'</v>
      </c>
    </row>
    <row r="185" spans="2:11" x14ac:dyDescent="0.4">
      <c r="B185" s="4">
        <v>2</v>
      </c>
      <c r="C185" s="1" t="s">
        <v>387</v>
      </c>
      <c r="D185" s="1" t="s">
        <v>259</v>
      </c>
      <c r="E185" s="4" t="s">
        <v>249</v>
      </c>
      <c r="F185" s="4"/>
      <c r="G185" s="1" t="s">
        <v>41</v>
      </c>
      <c r="H185" s="1" t="s">
        <v>91</v>
      </c>
      <c r="I185" s="1" t="s">
        <v>259</v>
      </c>
      <c r="J185" t="str">
        <f>_xlfn.CONCAT(IF(B185=1,"",", "),C185," ",E185," ",G185,IF(H185="",""," DEFAULT "),H185, " COMMENT '",I185,"'")</f>
        <v>, URL VARCHAR(100) NOT NULL COMMENT '메뉴경로'</v>
      </c>
      <c r="K185" t="str">
        <f>_xlfn.CONCAT(IF(B185=1,"",", "),C185," ",E185," ",G185,IF(H185="",""," DEFAULT "),H185, " COMMENT '",I185,"'")</f>
        <v>, URL VARCHAR(100) NOT NULL COMMENT '메뉴경로'</v>
      </c>
    </row>
    <row r="186" spans="2:11" x14ac:dyDescent="0.4">
      <c r="B186" s="4">
        <v>3</v>
      </c>
      <c r="C186" s="1" t="s">
        <v>260</v>
      </c>
      <c r="D186" s="1" t="s">
        <v>261</v>
      </c>
      <c r="E186" s="4" t="s">
        <v>99</v>
      </c>
      <c r="F186" s="4"/>
      <c r="G186" s="1" t="s">
        <v>43</v>
      </c>
      <c r="H186" s="1"/>
      <c r="I186" s="1" t="s">
        <v>261</v>
      </c>
      <c r="J186" t="str">
        <f>_xlfn.CONCAT(IF(B186=1,"",", "),C186," ",E186," ",G186,IF(H186="",""," DEFAULT "),H186, " COMMENT '",I186,"'")</f>
        <v>, MNU_NM VARCHAR(150) NULL COMMENT '메뉴명'</v>
      </c>
      <c r="K186" t="str">
        <f t="shared" ref="K186:K198" si="20">_xlfn.CONCAT(IF(B186=1,"",", "),C186," ",E186," ",G186,IF(H186="",""," DEFAULT "),H186, " COMMENT '",I186,"'")</f>
        <v>, MNU_NM VARCHAR(150) NULL COMMENT '메뉴명'</v>
      </c>
    </row>
    <row r="187" spans="2:11" x14ac:dyDescent="0.4">
      <c r="B187" s="4">
        <v>4</v>
      </c>
      <c r="C187" s="1" t="s">
        <v>388</v>
      </c>
      <c r="D187" s="1" t="s">
        <v>263</v>
      </c>
      <c r="E187" s="4" t="s">
        <v>249</v>
      </c>
      <c r="G187" s="1" t="s">
        <v>43</v>
      </c>
      <c r="H187" s="1" t="s">
        <v>91</v>
      </c>
      <c r="I187" s="1" t="s">
        <v>263</v>
      </c>
      <c r="J187" t="str">
        <f>_xlfn.CONCAT(IF(B187=1,"",", "),C187," ",E187," ",G187,IF(H187="",""," DEFAULT "),H187, " COMMENT '",I187,"'")</f>
        <v>, TOP_URL VARCHAR(100) NULL COMMENT '최상위메뉴경로'</v>
      </c>
      <c r="K187" t="str">
        <f t="shared" si="20"/>
        <v>, TOP_URL VARCHAR(100) NULL COMMENT '최상위메뉴경로'</v>
      </c>
    </row>
    <row r="188" spans="2:11" x14ac:dyDescent="0.4">
      <c r="B188" s="4">
        <v>5</v>
      </c>
      <c r="C188" s="1" t="s">
        <v>389</v>
      </c>
      <c r="D188" s="1" t="s">
        <v>264</v>
      </c>
      <c r="E188" s="4" t="s">
        <v>249</v>
      </c>
      <c r="F188" s="4"/>
      <c r="G188" s="1" t="s">
        <v>43</v>
      </c>
      <c r="H188" s="1" t="s">
        <v>91</v>
      </c>
      <c r="I188" s="1" t="s">
        <v>264</v>
      </c>
      <c r="J188" t="str">
        <f t="shared" ref="J188:J198" si="21">_xlfn.CONCAT(IF(B188=1,"",", "),C188," ",E188," ",G188,IF(H188="",""," DEFAULT "),H188, " COMMENT '",I188,"'")</f>
        <v>, UPPER_URL VARCHAR(100) NULL COMMENT '상위메뉴경로'</v>
      </c>
      <c r="K188" t="str">
        <f t="shared" si="20"/>
        <v>, UPPER_URL VARCHAR(100) NULL COMMENT '상위메뉴경로'</v>
      </c>
    </row>
    <row r="189" spans="2:11" x14ac:dyDescent="0.4">
      <c r="B189" s="4">
        <v>6</v>
      </c>
      <c r="C189" s="1" t="s">
        <v>390</v>
      </c>
      <c r="D189" s="1" t="s">
        <v>265</v>
      </c>
      <c r="E189" s="4" t="s">
        <v>23</v>
      </c>
      <c r="F189" s="4"/>
      <c r="G189" s="1" t="s">
        <v>43</v>
      </c>
      <c r="H189" s="1" t="s">
        <v>266</v>
      </c>
      <c r="I189" s="1" t="s">
        <v>265</v>
      </c>
      <c r="J189" t="str">
        <f t="shared" ref="J189" si="22">_xlfn.CONCAT(IF(B189=1,"",", "),C189," ",E189," ",G189,IF(H189="",""," DEFAULT "),H189, " COMMENT '",I189,"'")</f>
        <v>, OPEN_YN CHAR(1) NULL DEFAULT "Y" COMMENT '메뉴노출여부'</v>
      </c>
      <c r="K189" t="str">
        <f t="shared" ref="K189" si="23">_xlfn.CONCAT(IF(B189=1,"",", "),C189," ",E189," ",G189,IF(H189="",""," DEFAULT "),H189, " COMMENT '",I189,"'")</f>
        <v>, OPEN_YN CHAR(1) NULL DEFAULT "Y" COMMENT '메뉴노출여부'</v>
      </c>
    </row>
    <row r="190" spans="2:11" x14ac:dyDescent="0.4">
      <c r="B190" s="4">
        <v>7</v>
      </c>
      <c r="C190" s="1" t="s">
        <v>391</v>
      </c>
      <c r="D190" s="1" t="s">
        <v>462</v>
      </c>
      <c r="E190" s="4" t="s">
        <v>23</v>
      </c>
      <c r="F190" s="4"/>
      <c r="G190" s="1" t="s">
        <v>43</v>
      </c>
      <c r="H190" s="1" t="s">
        <v>266</v>
      </c>
      <c r="I190" s="1" t="s">
        <v>462</v>
      </c>
      <c r="J190" t="str">
        <f t="shared" ref="J190:J192" si="24">_xlfn.CONCAT(IF(B190=1,"",", "),C190," ",E190," ",G190,IF(H190="",""," DEFAULT "),H190, " COMMENT '",I190,"'")</f>
        <v>, AUTH_YN CHAR(1) NULL DEFAULT "Y" COMMENT '권한검사여부'</v>
      </c>
      <c r="K190" t="str">
        <f t="shared" ref="K190:K192" si="25">_xlfn.CONCAT(IF(B190=1,"",", "),C190," ",E190," ",G190,IF(H190="",""," DEFAULT "),H190, " COMMENT '",I190,"'")</f>
        <v>, AUTH_YN CHAR(1) NULL DEFAULT "Y" COMMENT '권한검사여부'</v>
      </c>
    </row>
    <row r="191" spans="2:11" x14ac:dyDescent="0.4">
      <c r="B191" s="4">
        <v>8</v>
      </c>
      <c r="C191" s="1" t="s">
        <v>407</v>
      </c>
      <c r="D191" s="1" t="s">
        <v>267</v>
      </c>
      <c r="E191" s="4" t="s">
        <v>275</v>
      </c>
      <c r="F191" s="4"/>
      <c r="G191" s="1" t="s">
        <v>43</v>
      </c>
      <c r="H191" s="1" t="s">
        <v>91</v>
      </c>
      <c r="I191" s="1" t="s">
        <v>267</v>
      </c>
      <c r="J191" t="str">
        <f t="shared" si="24"/>
        <v>, MNU_LV INT(1) NULL COMMENT '메뉴레벨'</v>
      </c>
      <c r="K191" t="str">
        <f t="shared" si="25"/>
        <v>, MNU_LV INT(1) NULL COMMENT '메뉴레벨'</v>
      </c>
    </row>
    <row r="192" spans="2:11" x14ac:dyDescent="0.4">
      <c r="B192" s="4">
        <v>9</v>
      </c>
      <c r="C192" s="1" t="s">
        <v>392</v>
      </c>
      <c r="D192" s="1" t="s">
        <v>268</v>
      </c>
      <c r="E192" s="4" t="s">
        <v>52</v>
      </c>
      <c r="F192" s="4"/>
      <c r="G192" s="1" t="s">
        <v>43</v>
      </c>
      <c r="H192" s="1" t="s">
        <v>91</v>
      </c>
      <c r="I192" s="1" t="s">
        <v>268</v>
      </c>
      <c r="J192" t="str">
        <f t="shared" si="24"/>
        <v>, INFO VARCHAR(300) NULL COMMENT '메뉴정보'</v>
      </c>
      <c r="K192" t="str">
        <f t="shared" si="25"/>
        <v>, INFO VARCHAR(300) NULL COMMENT '메뉴정보'</v>
      </c>
    </row>
    <row r="193" spans="2:11" x14ac:dyDescent="0.4">
      <c r="B193" s="4">
        <v>10</v>
      </c>
      <c r="C193" s="1" t="s">
        <v>409</v>
      </c>
      <c r="D193" s="1" t="s">
        <v>269</v>
      </c>
      <c r="E193" s="4" t="s">
        <v>163</v>
      </c>
      <c r="F193" s="4"/>
      <c r="G193" s="1" t="s">
        <v>43</v>
      </c>
      <c r="H193" s="1" t="s">
        <v>91</v>
      </c>
      <c r="I193" s="1" t="s">
        <v>269</v>
      </c>
      <c r="J193" t="str">
        <f t="shared" ref="J193" si="26">_xlfn.CONCAT(IF(B193=1,"",", "),C193," ",E193," ",G193,IF(H193="",""," DEFAULT "),H193, " COMMENT '",I193,"'")</f>
        <v>, MNU_ORDER INT(2) NULL COMMENT '메뉴표시순서'</v>
      </c>
      <c r="K193" t="str">
        <f t="shared" ref="K193" si="27">_xlfn.CONCAT(IF(B193=1,"",", "),C193," ",E193," ",G193,IF(H193="",""," DEFAULT "),H193, " COMMENT '",I193,"'")</f>
        <v>, MNU_ORDER INT(2) NULL COMMENT '메뉴표시순서'</v>
      </c>
    </row>
    <row r="194" spans="2:11" x14ac:dyDescent="0.4">
      <c r="B194" s="4">
        <v>11</v>
      </c>
      <c r="C194" s="1" t="s">
        <v>383</v>
      </c>
      <c r="D194" s="1" t="s">
        <v>274</v>
      </c>
      <c r="E194" s="4" t="s">
        <v>273</v>
      </c>
      <c r="F194" s="4"/>
      <c r="G194" s="1" t="s">
        <v>43</v>
      </c>
      <c r="H194" s="1" t="s">
        <v>91</v>
      </c>
      <c r="I194" s="1" t="s">
        <v>274</v>
      </c>
      <c r="J194" t="str">
        <f t="shared" si="21"/>
        <v>, RMRK VARCHAR(3000) NULL COMMENT '메뉴비고'</v>
      </c>
      <c r="K194" t="str">
        <f t="shared" si="20"/>
        <v>, RMRK VARCHAR(3000) NULL COMMENT '메뉴비고'</v>
      </c>
    </row>
    <row r="195" spans="2:11" x14ac:dyDescent="0.4">
      <c r="B195" s="4">
        <v>12</v>
      </c>
      <c r="C195" s="1" t="s">
        <v>64</v>
      </c>
      <c r="D195" s="1" t="s">
        <v>194</v>
      </c>
      <c r="E195" s="4" t="s">
        <v>48</v>
      </c>
      <c r="F195" s="4"/>
      <c r="G195" s="1" t="s">
        <v>41</v>
      </c>
      <c r="H195" s="1" t="s">
        <v>91</v>
      </c>
      <c r="I195" s="1" t="s">
        <v>194</v>
      </c>
      <c r="J195" t="str">
        <f t="shared" si="21"/>
        <v>, FST_REG_ID VARCHAR(20) NOT NULL COMMENT '최초등록자아이디'</v>
      </c>
      <c r="K195" t="str">
        <f t="shared" si="20"/>
        <v>, FST_REG_ID VARCHAR(20) NOT NULL COMMENT '최초등록자아이디'</v>
      </c>
    </row>
    <row r="196" spans="2:11" x14ac:dyDescent="0.4">
      <c r="B196" s="4">
        <v>13</v>
      </c>
      <c r="C196" s="1" t="s">
        <v>65</v>
      </c>
      <c r="D196" s="1" t="s">
        <v>87</v>
      </c>
      <c r="E196" s="4" t="s">
        <v>57</v>
      </c>
      <c r="F196" s="4"/>
      <c r="G196" s="1" t="s">
        <v>41</v>
      </c>
      <c r="H196" s="1" t="s">
        <v>93</v>
      </c>
      <c r="I196" s="1" t="s">
        <v>87</v>
      </c>
      <c r="J196" t="str">
        <f t="shared" si="21"/>
        <v>, FST_REG_DTTI TIMESTAMP NOT NULL DEFAULT NOW() COMMENT '최초등록일시'</v>
      </c>
      <c r="K196" t="str">
        <f t="shared" si="20"/>
        <v>, FST_REG_DTTI TIMESTAMP NOT NULL DEFAULT NOW() COMMENT '최초등록일시'</v>
      </c>
    </row>
    <row r="197" spans="2:11" x14ac:dyDescent="0.4">
      <c r="B197" s="4">
        <v>14</v>
      </c>
      <c r="C197" s="1" t="s">
        <v>66</v>
      </c>
      <c r="D197" s="1" t="s">
        <v>195</v>
      </c>
      <c r="E197" s="4" t="s">
        <v>48</v>
      </c>
      <c r="F197" s="4"/>
      <c r="G197" s="1" t="s">
        <v>41</v>
      </c>
      <c r="H197" s="1" t="s">
        <v>91</v>
      </c>
      <c r="I197" s="1" t="s">
        <v>195</v>
      </c>
      <c r="J197" t="str">
        <f t="shared" si="21"/>
        <v>, LT_UPD_ID VARCHAR(20) NOT NULL COMMENT '최종수정자아이디'</v>
      </c>
      <c r="K197" t="str">
        <f t="shared" si="20"/>
        <v>, LT_UPD_ID VARCHAR(20) NOT NULL COMMENT '최종수정자아이디'</v>
      </c>
    </row>
    <row r="198" spans="2:11" x14ac:dyDescent="0.4">
      <c r="B198" s="4">
        <v>15</v>
      </c>
      <c r="C198" s="1" t="s">
        <v>67</v>
      </c>
      <c r="D198" s="1" t="s">
        <v>88</v>
      </c>
      <c r="E198" s="4" t="s">
        <v>57</v>
      </c>
      <c r="F198" s="4"/>
      <c r="G198" s="1" t="s">
        <v>41</v>
      </c>
      <c r="H198" s="1" t="s">
        <v>93</v>
      </c>
      <c r="I198" s="1" t="s">
        <v>88</v>
      </c>
      <c r="J198" t="str">
        <f t="shared" si="21"/>
        <v>, LT_UPD_DTTI TIMESTAMP NOT NULL DEFAULT NOW() COMMENT '최종수정일시'</v>
      </c>
      <c r="K198" t="str">
        <f t="shared" si="20"/>
        <v>, LT_UPD_DTTI TIMESTAMP NOT NULL DEFAULT NOW() COMMENT '최종수정일시'</v>
      </c>
    </row>
    <row r="199" spans="2:11" x14ac:dyDescent="0.4">
      <c r="J199" t="str">
        <f>_xlfn.CONCAT(") COMMENT '",E181,"';")</f>
        <v>) COMMENT '메뉴';</v>
      </c>
      <c r="K199" t="str">
        <f>_xlfn.CONCAT(");")</f>
        <v>);</v>
      </c>
    </row>
    <row r="200" spans="2:11" x14ac:dyDescent="0.4">
      <c r="B200" s="6" t="s">
        <v>32</v>
      </c>
      <c r="C200" s="22" t="s">
        <v>45</v>
      </c>
      <c r="D200" s="22"/>
      <c r="E200" s="22"/>
      <c r="F200" s="22" t="s">
        <v>46</v>
      </c>
      <c r="G200" s="22"/>
      <c r="H200" s="22"/>
      <c r="I200" s="22"/>
      <c r="J200" t="str">
        <f>_xlfn.CONCAT("ALTER TABLE ",C181," ADD CONSTRAINT ",C201," PRIMARY KEY (")</f>
        <v>ALTER TABLE TB_MNU ADD CONSTRAINT PK_TB_MNU PRIMARY KEY (</v>
      </c>
      <c r="K200" t="str">
        <f>_xlfn.CONCAT("ALTER TABLE ",C181," ADD CONSTRAINT ",C201," PRIMARY KEY (")</f>
        <v>ALTER TABLE TB_MNU ADD CONSTRAINT PK_TB_MNU PRIMARY KEY (</v>
      </c>
    </row>
    <row r="201" spans="2:11" x14ac:dyDescent="0.4">
      <c r="B201" s="4">
        <v>1</v>
      </c>
      <c r="C201" s="23" t="str">
        <f>_xlfn.CONCAT("PK_",C181)</f>
        <v>PK_TB_MNU</v>
      </c>
      <c r="D201" s="23"/>
      <c r="E201" s="23"/>
      <c r="F201" s="23" t="str">
        <f>C184</f>
        <v>MNU_SEQ</v>
      </c>
      <c r="G201" s="23"/>
      <c r="H201" s="23"/>
      <c r="I201" s="23"/>
      <c r="J201" t="str">
        <f>_xlfn.CONCAT(IF(B201=1,"",", "),F201)</f>
        <v>MNU_SEQ</v>
      </c>
      <c r="K201" t="str">
        <f>_xlfn.CONCAT(IF(B201=1,"",", "),F201)</f>
        <v>MNU_SEQ</v>
      </c>
    </row>
    <row r="202" spans="2:11" x14ac:dyDescent="0.4">
      <c r="J202" t="str">
        <f>_xlfn.CONCAT(");")</f>
        <v>);</v>
      </c>
      <c r="K202" t="str">
        <f>_xlfn.CONCAT(");")</f>
        <v>);</v>
      </c>
    </row>
    <row r="203" spans="2:11" x14ac:dyDescent="0.4">
      <c r="B203" s="18" t="s">
        <v>28</v>
      </c>
      <c r="C203" s="19"/>
      <c r="D203" s="19"/>
      <c r="E203" s="19"/>
      <c r="F203" s="19"/>
      <c r="G203" s="19"/>
      <c r="H203" s="19"/>
      <c r="I203" s="20"/>
    </row>
    <row r="204" spans="2:11" x14ac:dyDescent="0.4">
      <c r="B204" s="6" t="s">
        <v>3</v>
      </c>
      <c r="C204" s="4" t="s">
        <v>329</v>
      </c>
      <c r="D204" s="6" t="s">
        <v>1</v>
      </c>
      <c r="E204" s="4" t="s">
        <v>334</v>
      </c>
      <c r="F204" s="6" t="s">
        <v>29</v>
      </c>
      <c r="G204" s="4" t="s">
        <v>39</v>
      </c>
      <c r="H204" s="6" t="s">
        <v>30</v>
      </c>
      <c r="I204" s="7">
        <v>44945</v>
      </c>
      <c r="J204" t="str">
        <f>_xlfn.CONCAT("DROP TABLE IF EXISTS ",C204,";")</f>
        <v>DROP TABLE IF EXISTS TB_ROLE;</v>
      </c>
      <c r="K204" t="str">
        <f>_xlfn.CONCAT("DROP TABLE IF EXISTS ",C204,";")</f>
        <v>DROP TABLE IF EXISTS TB_ROLE;</v>
      </c>
    </row>
    <row r="205" spans="2:11" x14ac:dyDescent="0.4">
      <c r="B205" s="6" t="s">
        <v>31</v>
      </c>
      <c r="C205" s="21" t="s">
        <v>339</v>
      </c>
      <c r="D205" s="21"/>
      <c r="E205" s="21"/>
      <c r="F205" s="21"/>
      <c r="G205" s="21"/>
      <c r="H205" s="21"/>
      <c r="I205" s="21"/>
      <c r="J205" t="str">
        <f>_xlfn.CONCAT("CREATE TABLE ",C204)</f>
        <v>CREATE TABLE TB_ROLE</v>
      </c>
      <c r="K205" t="str">
        <f>_xlfn.CONCAT("CREATE TABLE ",C204)</f>
        <v>CREATE TABLE TB_ROLE</v>
      </c>
    </row>
    <row r="206" spans="2:11" x14ac:dyDescent="0.4">
      <c r="B206" s="6" t="s">
        <v>32</v>
      </c>
      <c r="C206" s="6" t="s">
        <v>1</v>
      </c>
      <c r="D206" s="6" t="s">
        <v>3</v>
      </c>
      <c r="E206" s="6" t="s">
        <v>33</v>
      </c>
      <c r="F206" s="6" t="s">
        <v>34</v>
      </c>
      <c r="G206" s="6" t="s">
        <v>35</v>
      </c>
      <c r="H206" s="6" t="s">
        <v>22</v>
      </c>
      <c r="I206" s="6" t="s">
        <v>36</v>
      </c>
      <c r="J206" t="str">
        <f>_xlfn.CONCAT("(")</f>
        <v>(</v>
      </c>
      <c r="K206" t="str">
        <f>_xlfn.CONCAT("(")</f>
        <v>(</v>
      </c>
    </row>
    <row r="207" spans="2:11" x14ac:dyDescent="0.4">
      <c r="B207" s="4">
        <v>1</v>
      </c>
      <c r="C207" s="1" t="s">
        <v>330</v>
      </c>
      <c r="D207" s="1" t="s">
        <v>332</v>
      </c>
      <c r="E207" s="4" t="s">
        <v>104</v>
      </c>
      <c r="F207" s="4">
        <v>1</v>
      </c>
      <c r="G207" s="1" t="s">
        <v>41</v>
      </c>
      <c r="H207" s="1" t="s">
        <v>91</v>
      </c>
      <c r="I207" s="1" t="s">
        <v>332</v>
      </c>
      <c r="J207" t="str">
        <f>_xlfn.CONCAT(IF(B207=1,"",", "),C207," ",E207," ",G207,IF(H207="",""," DEFAULT "),H207, " COMMENT '",I207,"'")</f>
        <v>ROLE_SEQ VARCHAR(10) NOT NULL COMMENT '권한그룹일련번호'</v>
      </c>
      <c r="K207" t="str">
        <f>_xlfn.CONCAT(IF(B207=1,"",", "),C207," ",E207," ",G207,IF(H207="",""," DEFAULT "),H207, " COMMENT '",I207,"'")</f>
        <v>ROLE_SEQ VARCHAR(10) NOT NULL COMMENT '권한그룹일련번호'</v>
      </c>
    </row>
    <row r="208" spans="2:11" x14ac:dyDescent="0.4">
      <c r="B208" s="4">
        <v>2</v>
      </c>
      <c r="C208" s="1" t="s">
        <v>331</v>
      </c>
      <c r="D208" s="1" t="s">
        <v>333</v>
      </c>
      <c r="E208" s="4" t="s">
        <v>99</v>
      </c>
      <c r="F208" s="4"/>
      <c r="G208" s="1" t="s">
        <v>43</v>
      </c>
      <c r="H208" s="1" t="s">
        <v>91</v>
      </c>
      <c r="I208" s="1" t="s">
        <v>333</v>
      </c>
      <c r="J208" t="str">
        <f>_xlfn.CONCAT(IF(B208=1,"",", "),C208," ",E208," ",G208,IF(H208="",""," DEFAULT "),H208, " COMMENT '",I208,"'")</f>
        <v>, ROLE_NM VARCHAR(150) NULL COMMENT '권한그룹명'</v>
      </c>
      <c r="K208" t="str">
        <f>_xlfn.CONCAT(IF(B208=1,"",", "),C208," ",E208," ",G208,IF(H208="",""," DEFAULT "),H208, " COMMENT '",I208,"'")</f>
        <v>, ROLE_NM VARCHAR(150) NULL COMMENT '권한그룹명'</v>
      </c>
    </row>
    <row r="209" spans="2:11" x14ac:dyDescent="0.4">
      <c r="B209" s="4">
        <v>3</v>
      </c>
      <c r="C209" s="1" t="s">
        <v>408</v>
      </c>
      <c r="D209" s="1" t="s">
        <v>335</v>
      </c>
      <c r="E209" s="4" t="s">
        <v>163</v>
      </c>
      <c r="F209" s="4"/>
      <c r="G209" s="1" t="s">
        <v>43</v>
      </c>
      <c r="H209" s="1"/>
      <c r="I209" s="1" t="s">
        <v>335</v>
      </c>
      <c r="J209" t="str">
        <f>_xlfn.CONCAT(IF(B209=1,"",", "),C209," ",E209," ",G209,IF(H209="",""," DEFAULT "),H209, " COMMENT '",I209,"'")</f>
        <v>, ROLE_ORDER INT(2) NULL COMMENT '권한그룹표시순서'</v>
      </c>
      <c r="K209" t="str">
        <f t="shared" ref="K209:K214" si="28">_xlfn.CONCAT(IF(B209=1,"",", "),C209," ",E209," ",G209,IF(H209="",""," DEFAULT "),H209, " COMMENT '",I209,"'")</f>
        <v>, ROLE_ORDER INT(2) NULL COMMENT '권한그룹표시순서'</v>
      </c>
    </row>
    <row r="210" spans="2:11" x14ac:dyDescent="0.4">
      <c r="B210" s="4">
        <v>4</v>
      </c>
      <c r="C210" s="1" t="s">
        <v>383</v>
      </c>
      <c r="D210" s="1" t="s">
        <v>336</v>
      </c>
      <c r="E210" s="4" t="s">
        <v>273</v>
      </c>
      <c r="G210" s="1" t="s">
        <v>43</v>
      </c>
      <c r="H210" s="1" t="s">
        <v>91</v>
      </c>
      <c r="I210" s="1" t="s">
        <v>336</v>
      </c>
      <c r="J210" t="str">
        <f>_xlfn.CONCAT(IF(B210=1,"",", "),C210," ",E210," ",G210,IF(H210="",""," DEFAULT "),H210, " COMMENT '",I210,"'")</f>
        <v>, RMRK VARCHAR(3000) NULL COMMENT '권한그룹비고'</v>
      </c>
      <c r="K210" t="str">
        <f t="shared" si="28"/>
        <v>, RMRK VARCHAR(3000) NULL COMMENT '권한그룹비고'</v>
      </c>
    </row>
    <row r="211" spans="2:11" x14ac:dyDescent="0.4">
      <c r="B211" s="4">
        <v>5</v>
      </c>
      <c r="C211" s="1" t="s">
        <v>64</v>
      </c>
      <c r="D211" s="1" t="s">
        <v>194</v>
      </c>
      <c r="E211" s="4" t="s">
        <v>48</v>
      </c>
      <c r="F211" s="4"/>
      <c r="G211" s="1" t="s">
        <v>41</v>
      </c>
      <c r="H211" s="1" t="s">
        <v>91</v>
      </c>
      <c r="I211" s="1" t="s">
        <v>194</v>
      </c>
      <c r="J211" t="str">
        <f t="shared" ref="J211:J214" si="29">_xlfn.CONCAT(IF(B211=1,"",", "),C211," ",E211," ",G211,IF(H211="",""," DEFAULT "),H211, " COMMENT '",I211,"'")</f>
        <v>, FST_REG_ID VARCHAR(20) NOT NULL COMMENT '최초등록자아이디'</v>
      </c>
      <c r="K211" t="str">
        <f t="shared" si="28"/>
        <v>, FST_REG_ID VARCHAR(20) NOT NULL COMMENT '최초등록자아이디'</v>
      </c>
    </row>
    <row r="212" spans="2:11" x14ac:dyDescent="0.4">
      <c r="B212" s="4">
        <v>6</v>
      </c>
      <c r="C212" s="1" t="s">
        <v>65</v>
      </c>
      <c r="D212" s="1" t="s">
        <v>87</v>
      </c>
      <c r="E212" s="4" t="s">
        <v>57</v>
      </c>
      <c r="F212" s="4"/>
      <c r="G212" s="1" t="s">
        <v>41</v>
      </c>
      <c r="H212" s="1" t="s">
        <v>93</v>
      </c>
      <c r="I212" s="1" t="s">
        <v>87</v>
      </c>
      <c r="J212" t="str">
        <f t="shared" si="29"/>
        <v>, FST_REG_DTTI TIMESTAMP NOT NULL DEFAULT NOW() COMMENT '최초등록일시'</v>
      </c>
      <c r="K212" t="str">
        <f t="shared" si="28"/>
        <v>, FST_REG_DTTI TIMESTAMP NOT NULL DEFAULT NOW() COMMENT '최초등록일시'</v>
      </c>
    </row>
    <row r="213" spans="2:11" x14ac:dyDescent="0.4">
      <c r="B213" s="4">
        <v>7</v>
      </c>
      <c r="C213" s="1" t="s">
        <v>66</v>
      </c>
      <c r="D213" s="1" t="s">
        <v>195</v>
      </c>
      <c r="E213" s="4" t="s">
        <v>48</v>
      </c>
      <c r="F213" s="4"/>
      <c r="G213" s="1" t="s">
        <v>41</v>
      </c>
      <c r="H213" s="1" t="s">
        <v>91</v>
      </c>
      <c r="I213" s="1" t="s">
        <v>195</v>
      </c>
      <c r="J213" t="str">
        <f t="shared" si="29"/>
        <v>, LT_UPD_ID VARCHAR(20) NOT NULL COMMENT '최종수정자아이디'</v>
      </c>
      <c r="K213" t="str">
        <f t="shared" si="28"/>
        <v>, LT_UPD_ID VARCHAR(20) NOT NULL COMMENT '최종수정자아이디'</v>
      </c>
    </row>
    <row r="214" spans="2:11" x14ac:dyDescent="0.4">
      <c r="B214" s="4">
        <v>8</v>
      </c>
      <c r="C214" s="1" t="s">
        <v>67</v>
      </c>
      <c r="D214" s="1" t="s">
        <v>88</v>
      </c>
      <c r="E214" s="4" t="s">
        <v>57</v>
      </c>
      <c r="F214" s="4"/>
      <c r="G214" s="1" t="s">
        <v>41</v>
      </c>
      <c r="H214" s="1" t="s">
        <v>93</v>
      </c>
      <c r="I214" s="1" t="s">
        <v>88</v>
      </c>
      <c r="J214" t="str">
        <f t="shared" si="29"/>
        <v>, LT_UPD_DTTI TIMESTAMP NOT NULL DEFAULT NOW() COMMENT '최종수정일시'</v>
      </c>
      <c r="K214" t="str">
        <f t="shared" si="28"/>
        <v>, LT_UPD_DTTI TIMESTAMP NOT NULL DEFAULT NOW() COMMENT '최종수정일시'</v>
      </c>
    </row>
    <row r="215" spans="2:11" x14ac:dyDescent="0.4">
      <c r="J215" t="str">
        <f>_xlfn.CONCAT(") COMMENT '",E204,"';")</f>
        <v>) COMMENT '권한그룹';</v>
      </c>
      <c r="K215" t="str">
        <f>_xlfn.CONCAT(");")</f>
        <v>);</v>
      </c>
    </row>
    <row r="216" spans="2:11" x14ac:dyDescent="0.4">
      <c r="B216" s="6" t="s">
        <v>32</v>
      </c>
      <c r="C216" s="22" t="s">
        <v>45</v>
      </c>
      <c r="D216" s="22"/>
      <c r="E216" s="22"/>
      <c r="F216" s="22" t="s">
        <v>46</v>
      </c>
      <c r="G216" s="22"/>
      <c r="H216" s="22"/>
      <c r="I216" s="22"/>
      <c r="J216" t="str">
        <f>_xlfn.CONCAT("ALTER TABLE ",C204," ADD CONSTRAINT ",C217," PRIMARY KEY (")</f>
        <v>ALTER TABLE TB_ROLE ADD CONSTRAINT PK_TB_ROLE PRIMARY KEY (</v>
      </c>
      <c r="K216" t="str">
        <f>_xlfn.CONCAT("ALTER TABLE ",C204," ADD CONSTRAINT ",C217," PRIMARY KEY (")</f>
        <v>ALTER TABLE TB_ROLE ADD CONSTRAINT PK_TB_ROLE PRIMARY KEY (</v>
      </c>
    </row>
    <row r="217" spans="2:11" x14ac:dyDescent="0.4">
      <c r="B217" s="4">
        <v>1</v>
      </c>
      <c r="C217" s="23" t="str">
        <f>_xlfn.CONCAT("PK_",C204)</f>
        <v>PK_TB_ROLE</v>
      </c>
      <c r="D217" s="23"/>
      <c r="E217" s="23"/>
      <c r="F217" s="23" t="str">
        <f>C207</f>
        <v>ROLE_SEQ</v>
      </c>
      <c r="G217" s="23"/>
      <c r="H217" s="23"/>
      <c r="I217" s="23"/>
      <c r="J217" t="str">
        <f>_xlfn.CONCAT(IF(B217=1,"",", "),F217)</f>
        <v>ROLE_SEQ</v>
      </c>
      <c r="K217" t="str">
        <f>_xlfn.CONCAT(IF(B217=1,"",", "),F217)</f>
        <v>ROLE_SEQ</v>
      </c>
    </row>
    <row r="218" spans="2:11" x14ac:dyDescent="0.4">
      <c r="J218" t="str">
        <f>_xlfn.CONCAT(");")</f>
        <v>);</v>
      </c>
      <c r="K218" t="str">
        <f>_xlfn.CONCAT(");")</f>
        <v>);</v>
      </c>
    </row>
    <row r="219" spans="2:11" x14ac:dyDescent="0.4">
      <c r="B219" s="18" t="s">
        <v>28</v>
      </c>
      <c r="C219" s="19"/>
      <c r="D219" s="19"/>
      <c r="E219" s="19"/>
      <c r="F219" s="19"/>
      <c r="G219" s="19"/>
      <c r="H219" s="19"/>
      <c r="I219" s="20"/>
    </row>
    <row r="220" spans="2:11" x14ac:dyDescent="0.4">
      <c r="B220" s="6" t="s">
        <v>3</v>
      </c>
      <c r="C220" s="4" t="s">
        <v>337</v>
      </c>
      <c r="D220" s="6" t="s">
        <v>1</v>
      </c>
      <c r="E220" s="4" t="s">
        <v>338</v>
      </c>
      <c r="F220" s="6" t="s">
        <v>29</v>
      </c>
      <c r="G220" s="4" t="s">
        <v>39</v>
      </c>
      <c r="H220" s="6" t="s">
        <v>30</v>
      </c>
      <c r="I220" s="7">
        <v>44945</v>
      </c>
      <c r="J220" t="str">
        <f>_xlfn.CONCAT("DROP TABLE IF EXISTS ",C220,";")</f>
        <v>DROP TABLE IF EXISTS TB_USER_ROLE_MAP;</v>
      </c>
      <c r="K220" t="str">
        <f>_xlfn.CONCAT("DROP TABLE IF EXISTS ",C220,";")</f>
        <v>DROP TABLE IF EXISTS TB_USER_ROLE_MAP;</v>
      </c>
    </row>
    <row r="221" spans="2:11" x14ac:dyDescent="0.4">
      <c r="B221" s="6" t="s">
        <v>31</v>
      </c>
      <c r="C221" s="21" t="s">
        <v>340</v>
      </c>
      <c r="D221" s="21"/>
      <c r="E221" s="21"/>
      <c r="F221" s="21"/>
      <c r="G221" s="21"/>
      <c r="H221" s="21"/>
      <c r="I221" s="21"/>
      <c r="J221" t="str">
        <f>_xlfn.CONCAT("CREATE TABLE ",C220)</f>
        <v>CREATE TABLE TB_USER_ROLE_MAP</v>
      </c>
      <c r="K221" t="str">
        <f>_xlfn.CONCAT("CREATE TABLE ",C220)</f>
        <v>CREATE TABLE TB_USER_ROLE_MAP</v>
      </c>
    </row>
    <row r="222" spans="2:11" x14ac:dyDescent="0.4">
      <c r="B222" s="6" t="s">
        <v>32</v>
      </c>
      <c r="C222" s="6" t="s">
        <v>1</v>
      </c>
      <c r="D222" s="6" t="s">
        <v>3</v>
      </c>
      <c r="E222" s="6" t="s">
        <v>33</v>
      </c>
      <c r="F222" s="6" t="s">
        <v>34</v>
      </c>
      <c r="G222" s="6" t="s">
        <v>35</v>
      </c>
      <c r="H222" s="6" t="s">
        <v>22</v>
      </c>
      <c r="I222" s="6" t="s">
        <v>36</v>
      </c>
      <c r="J222" t="str">
        <f>_xlfn.CONCAT("(")</f>
        <v>(</v>
      </c>
      <c r="K222" t="str">
        <f>_xlfn.CONCAT("(")</f>
        <v>(</v>
      </c>
    </row>
    <row r="223" spans="2:11" x14ac:dyDescent="0.4">
      <c r="B223" s="4">
        <v>1</v>
      </c>
      <c r="C223" s="1" t="s">
        <v>402</v>
      </c>
      <c r="D223" s="1" t="s">
        <v>117</v>
      </c>
      <c r="E223" s="4" t="s">
        <v>48</v>
      </c>
      <c r="F223" s="4">
        <v>1</v>
      </c>
      <c r="G223" s="1" t="s">
        <v>42</v>
      </c>
      <c r="H223" s="1"/>
      <c r="I223" s="1" t="s">
        <v>117</v>
      </c>
      <c r="J223" t="str">
        <f>_xlfn.CONCAT(IF(B223=1,"",", "),C223," ",E223," ",G223,IF(H223="",""," DEFAULT "),H223, " COMMENT '",I223,"'")</f>
        <v>USER_ID VARCHAR(20) NOT NULL COMMENT '사용자아이디'</v>
      </c>
      <c r="K223" t="str">
        <f>_xlfn.CONCAT(IF(B223=1,"",", "),C223," ",E223," ",G223,IF(H223="",""," DEFAULT "),H223, " COMMENT '",I223,"'")</f>
        <v>USER_ID VARCHAR(20) NOT NULL COMMENT '사용자아이디'</v>
      </c>
    </row>
    <row r="224" spans="2:11" x14ac:dyDescent="0.4">
      <c r="B224" s="4">
        <v>2</v>
      </c>
      <c r="C224" s="1" t="s">
        <v>330</v>
      </c>
      <c r="D224" s="1" t="s">
        <v>332</v>
      </c>
      <c r="E224" s="4" t="s">
        <v>104</v>
      </c>
      <c r="F224" s="4">
        <v>2</v>
      </c>
      <c r="G224" s="1" t="s">
        <v>41</v>
      </c>
      <c r="H224" s="1" t="s">
        <v>91</v>
      </c>
      <c r="I224" s="1" t="s">
        <v>332</v>
      </c>
      <c r="J224" t="str">
        <f>_xlfn.CONCAT(IF(B224=1,"",", "),C224," ",E224," ",G224,IF(H224="",""," DEFAULT "),H224, " COMMENT '",I224,"'")</f>
        <v>, ROLE_SEQ VARCHAR(10) NOT NULL COMMENT '권한그룹일련번호'</v>
      </c>
      <c r="K224" t="str">
        <f>_xlfn.CONCAT(IF(B224=1,"",", "),C224," ",E224," ",G224,IF(H224="",""," DEFAULT "),H224, " COMMENT '",I224,"'")</f>
        <v>, ROLE_SEQ VARCHAR(10) NOT NULL COMMENT '권한그룹일련번호'</v>
      </c>
    </row>
    <row r="225" spans="2:11" x14ac:dyDescent="0.4">
      <c r="B225" s="4">
        <v>3</v>
      </c>
      <c r="C225" s="1" t="s">
        <v>64</v>
      </c>
      <c r="D225" s="1" t="s">
        <v>194</v>
      </c>
      <c r="E225" s="4" t="s">
        <v>48</v>
      </c>
      <c r="F225" s="4"/>
      <c r="G225" s="1" t="s">
        <v>41</v>
      </c>
      <c r="H225" s="1" t="s">
        <v>91</v>
      </c>
      <c r="I225" s="1" t="s">
        <v>194</v>
      </c>
      <c r="J225" t="str">
        <f t="shared" ref="J225:J226" si="30">_xlfn.CONCAT(IF(B225=1,"",", "),C225," ",E225," ",G225,IF(H225="",""," DEFAULT "),H225, " COMMENT '",I225,"'")</f>
        <v>, FST_REG_ID VARCHAR(20) NOT NULL COMMENT '최초등록자아이디'</v>
      </c>
      <c r="K225" t="str">
        <f t="shared" ref="K225:K226" si="31">_xlfn.CONCAT(IF(B225=1,"",", "),C225," ",E225," ",G225,IF(H225="",""," DEFAULT "),H225, " COMMENT '",I225,"'")</f>
        <v>, FST_REG_ID VARCHAR(20) NOT NULL COMMENT '최초등록자아이디'</v>
      </c>
    </row>
    <row r="226" spans="2:11" x14ac:dyDescent="0.4">
      <c r="B226" s="4">
        <v>4</v>
      </c>
      <c r="C226" s="1" t="s">
        <v>65</v>
      </c>
      <c r="D226" s="1" t="s">
        <v>87</v>
      </c>
      <c r="E226" s="4" t="s">
        <v>57</v>
      </c>
      <c r="F226" s="4"/>
      <c r="G226" s="1" t="s">
        <v>41</v>
      </c>
      <c r="H226" s="1" t="s">
        <v>93</v>
      </c>
      <c r="I226" s="1" t="s">
        <v>87</v>
      </c>
      <c r="J226" t="str">
        <f t="shared" si="30"/>
        <v>, FST_REG_DTTI TIMESTAMP NOT NULL DEFAULT NOW() COMMENT '최초등록일시'</v>
      </c>
      <c r="K226" t="str">
        <f t="shared" si="31"/>
        <v>, FST_REG_DTTI TIMESTAMP NOT NULL DEFAULT NOW() COMMENT '최초등록일시'</v>
      </c>
    </row>
    <row r="227" spans="2:11" x14ac:dyDescent="0.4">
      <c r="J227" t="str">
        <f>_xlfn.CONCAT(") COMMENT '",E220,"';")</f>
        <v>) COMMENT '사용자_권한그룹_매핑';</v>
      </c>
      <c r="K227" t="str">
        <f>_xlfn.CONCAT(");")</f>
        <v>);</v>
      </c>
    </row>
    <row r="228" spans="2:11" x14ac:dyDescent="0.4">
      <c r="B228" s="6" t="s">
        <v>32</v>
      </c>
      <c r="C228" s="22" t="s">
        <v>45</v>
      </c>
      <c r="D228" s="22"/>
      <c r="E228" s="22"/>
      <c r="F228" s="22" t="s">
        <v>46</v>
      </c>
      <c r="G228" s="22"/>
      <c r="H228" s="22"/>
      <c r="I228" s="22"/>
      <c r="J228" t="str">
        <f>_xlfn.CONCAT("ALTER TABLE ",C220," ADD CONSTRAINT ",C230," PRIMARY KEY (")</f>
        <v>ALTER TABLE TB_USER_ROLE_MAP ADD CONSTRAINT PK_TB_USER_ROLE_MAP PRIMARY KEY (</v>
      </c>
      <c r="K228" t="str">
        <f>_xlfn.CONCAT("ALTER TABLE ",C220," ADD CONSTRAINT ",C230," PRIMARY KEY (")</f>
        <v>ALTER TABLE TB_USER_ROLE_MAP ADD CONSTRAINT PK_TB_USER_ROLE_MAP PRIMARY KEY (</v>
      </c>
    </row>
    <row r="229" spans="2:11" x14ac:dyDescent="0.4">
      <c r="B229" s="4">
        <v>1</v>
      </c>
      <c r="C229" s="23" t="str">
        <f>_xlfn.CONCAT("PK_",C220)</f>
        <v>PK_TB_USER_ROLE_MAP</v>
      </c>
      <c r="D229" s="23"/>
      <c r="E229" s="23"/>
      <c r="F229" s="23" t="str">
        <f>C223</f>
        <v>USER_ID</v>
      </c>
      <c r="G229" s="23"/>
      <c r="H229" s="23"/>
      <c r="I229" s="23"/>
      <c r="J229" t="str">
        <f>_xlfn.CONCAT(IF(B229=1,"",", "),F229)</f>
        <v>USER_ID</v>
      </c>
      <c r="K229" t="str">
        <f>_xlfn.CONCAT(IF(B229=1,"",", "),F229)</f>
        <v>USER_ID</v>
      </c>
    </row>
    <row r="230" spans="2:11" x14ac:dyDescent="0.4">
      <c r="B230" s="4">
        <v>2</v>
      </c>
      <c r="C230" s="23" t="str">
        <f>_xlfn.CONCAT("PK_",C220)</f>
        <v>PK_TB_USER_ROLE_MAP</v>
      </c>
      <c r="D230" s="23"/>
      <c r="E230" s="23"/>
      <c r="F230" s="23" t="str">
        <f>C224</f>
        <v>ROLE_SEQ</v>
      </c>
      <c r="G230" s="23"/>
      <c r="H230" s="23"/>
      <c r="I230" s="23"/>
      <c r="J230" t="str">
        <f>_xlfn.CONCAT(IF(B230=1,"",", "),F230)</f>
        <v>, ROLE_SEQ</v>
      </c>
      <c r="K230" t="str">
        <f>_xlfn.CONCAT(IF(B230=1,"",", "),F230)</f>
        <v>, ROLE_SEQ</v>
      </c>
    </row>
    <row r="231" spans="2:11" x14ac:dyDescent="0.4">
      <c r="J231" t="str">
        <f>_xlfn.CONCAT(");")</f>
        <v>);</v>
      </c>
      <c r="K231" t="str">
        <f>_xlfn.CONCAT(");")</f>
        <v>);</v>
      </c>
    </row>
    <row r="232" spans="2:11" x14ac:dyDescent="0.4">
      <c r="B232" s="18" t="s">
        <v>28</v>
      </c>
      <c r="C232" s="19"/>
      <c r="D232" s="19"/>
      <c r="E232" s="19"/>
      <c r="F232" s="19"/>
      <c r="G232" s="19"/>
      <c r="H232" s="19"/>
      <c r="I232" s="20"/>
    </row>
    <row r="233" spans="2:11" x14ac:dyDescent="0.4">
      <c r="B233" s="6" t="s">
        <v>3</v>
      </c>
      <c r="C233" s="4" t="s">
        <v>345</v>
      </c>
      <c r="D233" s="6" t="s">
        <v>1</v>
      </c>
      <c r="E233" s="4" t="s">
        <v>346</v>
      </c>
      <c r="F233" s="6" t="s">
        <v>29</v>
      </c>
      <c r="G233" s="4" t="s">
        <v>39</v>
      </c>
      <c r="H233" s="6" t="s">
        <v>30</v>
      </c>
      <c r="I233" s="7">
        <v>44945</v>
      </c>
      <c r="J233" t="str">
        <f>_xlfn.CONCAT("DROP TABLE IF EXISTS ",C233,";")</f>
        <v>DROP TABLE IF EXISTS TB_AUTH;</v>
      </c>
      <c r="K233" t="str">
        <f>_xlfn.CONCAT("DROP TABLE IF EXISTS ",C233,";")</f>
        <v>DROP TABLE IF EXISTS TB_AUTH;</v>
      </c>
    </row>
    <row r="234" spans="2:11" x14ac:dyDescent="0.4">
      <c r="B234" s="6" t="s">
        <v>31</v>
      </c>
      <c r="C234" s="21" t="s">
        <v>347</v>
      </c>
      <c r="D234" s="21"/>
      <c r="E234" s="21"/>
      <c r="F234" s="21"/>
      <c r="G234" s="21"/>
      <c r="H234" s="21"/>
      <c r="I234" s="21"/>
      <c r="J234" t="str">
        <f>_xlfn.CONCAT("CREATE TABLE ",C233)</f>
        <v>CREATE TABLE TB_AUTH</v>
      </c>
      <c r="K234" t="str">
        <f>_xlfn.CONCAT("CREATE TABLE ",C233)</f>
        <v>CREATE TABLE TB_AUTH</v>
      </c>
    </row>
    <row r="235" spans="2:11" x14ac:dyDescent="0.4">
      <c r="B235" s="6" t="s">
        <v>32</v>
      </c>
      <c r="C235" s="6" t="s">
        <v>1</v>
      </c>
      <c r="D235" s="6" t="s">
        <v>3</v>
      </c>
      <c r="E235" s="6" t="s">
        <v>33</v>
      </c>
      <c r="F235" s="6" t="s">
        <v>34</v>
      </c>
      <c r="G235" s="6" t="s">
        <v>35</v>
      </c>
      <c r="H235" s="6" t="s">
        <v>22</v>
      </c>
      <c r="I235" s="6" t="s">
        <v>36</v>
      </c>
      <c r="J235" t="str">
        <f>_xlfn.CONCAT("(")</f>
        <v>(</v>
      </c>
      <c r="K235" t="str">
        <f>_xlfn.CONCAT("(")</f>
        <v>(</v>
      </c>
    </row>
    <row r="236" spans="2:11" x14ac:dyDescent="0.4">
      <c r="B236" s="4">
        <v>1</v>
      </c>
      <c r="C236" s="1" t="s">
        <v>298</v>
      </c>
      <c r="D236" s="1" t="s">
        <v>299</v>
      </c>
      <c r="E236" s="4" t="s">
        <v>104</v>
      </c>
      <c r="F236" s="4">
        <v>1</v>
      </c>
      <c r="G236" s="1" t="s">
        <v>41</v>
      </c>
      <c r="H236" s="1"/>
      <c r="I236" s="1" t="s">
        <v>299</v>
      </c>
      <c r="J236" t="str">
        <f>_xlfn.CONCAT(IF(B236=1,"",", "),C236," ",E236," ",G236,IF(H236="",""," DEFAULT "),H236, " COMMENT '",I236,"'")</f>
        <v>MNU_SEQ VARCHAR(10) NOT NULL COMMENT '메뉴일련번호'</v>
      </c>
      <c r="K236" t="str">
        <f>_xlfn.CONCAT(IF(B236=1,"",", "),C236," ",E236," ",G236,IF(H236="",""," DEFAULT "),H236, " COMMENT '",I236,"'")</f>
        <v>MNU_SEQ VARCHAR(10) NOT NULL COMMENT '메뉴일련번호'</v>
      </c>
    </row>
    <row r="237" spans="2:11" x14ac:dyDescent="0.4">
      <c r="B237" s="4">
        <v>2</v>
      </c>
      <c r="C237" s="1" t="s">
        <v>330</v>
      </c>
      <c r="D237" s="1" t="s">
        <v>332</v>
      </c>
      <c r="E237" s="4" t="s">
        <v>104</v>
      </c>
      <c r="F237" s="4">
        <v>2</v>
      </c>
      <c r="G237" s="1" t="s">
        <v>41</v>
      </c>
      <c r="H237" s="1" t="s">
        <v>91</v>
      </c>
      <c r="I237" s="1" t="s">
        <v>332</v>
      </c>
      <c r="J237" t="str">
        <f>_xlfn.CONCAT(IF(B237=1,"",", "),C237," ",E237," ",G237,IF(H237="",""," DEFAULT "),H237, " COMMENT '",I237,"'")</f>
        <v>, ROLE_SEQ VARCHAR(10) NOT NULL COMMENT '권한그룹일련번호'</v>
      </c>
      <c r="K237" t="str">
        <f>_xlfn.CONCAT(IF(B237=1,"",", "),C237," ",E237," ",G237,IF(H237="",""," DEFAULT "),H237, " COMMENT '",I237,"'")</f>
        <v>, ROLE_SEQ VARCHAR(10) NOT NULL COMMENT '권한그룹일련번호'</v>
      </c>
    </row>
    <row r="238" spans="2:11" x14ac:dyDescent="0.4">
      <c r="B238" s="4">
        <v>3</v>
      </c>
      <c r="C238" s="1" t="s">
        <v>362</v>
      </c>
      <c r="D238" s="1" t="s">
        <v>363</v>
      </c>
      <c r="E238" s="4" t="s">
        <v>275</v>
      </c>
      <c r="F238" s="4"/>
      <c r="G238" s="1" t="s">
        <v>43</v>
      </c>
      <c r="H238" s="1" t="s">
        <v>91</v>
      </c>
      <c r="I238" s="1" t="s">
        <v>370</v>
      </c>
      <c r="J238" t="str">
        <f t="shared" ref="J238" si="32">_xlfn.CONCAT(IF(B238=1,"",", "),C238," ",E238," ",G238,IF(H238="",""," DEFAULT "),H238, " COMMENT '",I238,"'")</f>
        <v>, AUTH_GRADE INT(1) NULL COMMENT '권한등급(1:읽기, 2:읽기/쓰기, 3:기타권한1, 4:기타권한2 ...)'</v>
      </c>
      <c r="K238" t="str">
        <f t="shared" ref="K238" si="33">_xlfn.CONCAT(IF(B238=1,"",", "),C238," ",E238," ",G238,IF(H238="",""," DEFAULT "),H238, " COMMENT '",I238,"'")</f>
        <v>, AUTH_GRADE INT(1) NULL COMMENT '권한등급(1:읽기, 2:읽기/쓰기, 3:기타권한1, 4:기타권한2 ...)'</v>
      </c>
    </row>
    <row r="239" spans="2:11" x14ac:dyDescent="0.4">
      <c r="B239" s="4">
        <v>4</v>
      </c>
      <c r="C239" s="1" t="s">
        <v>364</v>
      </c>
      <c r="D239" s="1" t="s">
        <v>365</v>
      </c>
      <c r="E239" s="4" t="s">
        <v>369</v>
      </c>
      <c r="F239" s="4"/>
      <c r="G239" s="1" t="s">
        <v>43</v>
      </c>
      <c r="H239" s="1" t="s">
        <v>91</v>
      </c>
      <c r="I239" s="1" t="s">
        <v>371</v>
      </c>
      <c r="J239" t="str">
        <f t="shared" ref="J239" si="34">_xlfn.CONCAT(IF(B239=1,"",", "),C239," ",E239," ",G239,IF(H239="",""," DEFAULT "),H239, " COMMENT '",I239,"'")</f>
        <v>, AUTH_NM VARCHAR(300) NULL COMMENT '권한명(1:읽기, 2:읽기/쓰기, 3:기타권한1, 4:기타권한2 ...)'</v>
      </c>
      <c r="K239" t="str">
        <f t="shared" ref="K239" si="35">_xlfn.CONCAT(IF(B239=1,"",", "),C239," ",E239," ",G239,IF(H239="",""," DEFAULT "),H239, " COMMENT '",I239,"'")</f>
        <v>, AUTH_NM VARCHAR(300) NULL COMMENT '권한명(1:읽기, 2:읽기/쓰기, 3:기타권한1, 4:기타권한2 ...)'</v>
      </c>
    </row>
    <row r="240" spans="2:11" x14ac:dyDescent="0.4">
      <c r="B240" s="4">
        <v>5</v>
      </c>
      <c r="C240" s="1" t="s">
        <v>64</v>
      </c>
      <c r="D240" s="1" t="s">
        <v>194</v>
      </c>
      <c r="E240" s="4" t="s">
        <v>48</v>
      </c>
      <c r="F240" s="4"/>
      <c r="G240" s="1" t="s">
        <v>41</v>
      </c>
      <c r="H240" s="1" t="s">
        <v>91</v>
      </c>
      <c r="I240" s="1" t="s">
        <v>296</v>
      </c>
      <c r="J240" t="str">
        <f t="shared" ref="J240:J243" si="36">_xlfn.CONCAT(IF(B240=1,"",", "),C240," ",E240," ",G240,IF(H240="",""," DEFAULT "),H240, " COMMENT '",I240,"'")</f>
        <v>, FST_REG_ID VARCHAR(20) NOT NULL COMMENT '최초등록자아이디'</v>
      </c>
      <c r="K240" t="str">
        <f t="shared" ref="K240:K243" si="37">_xlfn.CONCAT(IF(B240=1,"",", "),C240," ",E240," ",G240,IF(H240="",""," DEFAULT "),H240, " COMMENT '",I240,"'")</f>
        <v>, FST_REG_ID VARCHAR(20) NOT NULL COMMENT '최초등록자아이디'</v>
      </c>
    </row>
    <row r="241" spans="2:11" x14ac:dyDescent="0.4">
      <c r="B241" s="4">
        <v>6</v>
      </c>
      <c r="C241" s="1" t="s">
        <v>65</v>
      </c>
      <c r="D241" s="1" t="s">
        <v>87</v>
      </c>
      <c r="E241" s="4" t="s">
        <v>57</v>
      </c>
      <c r="F241" s="4"/>
      <c r="G241" s="1" t="s">
        <v>41</v>
      </c>
      <c r="H241" s="1" t="s">
        <v>93</v>
      </c>
      <c r="I241" s="1" t="s">
        <v>87</v>
      </c>
      <c r="J241" t="str">
        <f t="shared" si="36"/>
        <v>, FST_REG_DTTI TIMESTAMP NOT NULL DEFAULT NOW() COMMENT '최초등록일시'</v>
      </c>
      <c r="K241" t="str">
        <f t="shared" si="37"/>
        <v>, FST_REG_DTTI TIMESTAMP NOT NULL DEFAULT NOW() COMMENT '최초등록일시'</v>
      </c>
    </row>
    <row r="242" spans="2:11" x14ac:dyDescent="0.4">
      <c r="B242" s="4">
        <v>7</v>
      </c>
      <c r="C242" s="1" t="s">
        <v>66</v>
      </c>
      <c r="D242" s="1" t="s">
        <v>195</v>
      </c>
      <c r="E242" s="4" t="s">
        <v>48</v>
      </c>
      <c r="F242" s="4"/>
      <c r="G242" s="1" t="s">
        <v>41</v>
      </c>
      <c r="H242" s="1" t="s">
        <v>91</v>
      </c>
      <c r="I242" s="1" t="s">
        <v>195</v>
      </c>
      <c r="J242" t="str">
        <f t="shared" ref="J242" si="38">_xlfn.CONCAT(IF(B242=1,"",", "),C242," ",E242," ",G242,IF(H242="",""," DEFAULT "),H242, " COMMENT '",I242,"'")</f>
        <v>, LT_UPD_ID VARCHAR(20) NOT NULL COMMENT '최종수정자아이디'</v>
      </c>
      <c r="K242" t="str">
        <f t="shared" ref="K242" si="39">_xlfn.CONCAT(IF(B242=1,"",", "),C242," ",E242," ",G242,IF(H242="",""," DEFAULT "),H242, " COMMENT '",I242,"'")</f>
        <v>, LT_UPD_ID VARCHAR(20) NOT NULL COMMENT '최종수정자아이디'</v>
      </c>
    </row>
    <row r="243" spans="2:11" x14ac:dyDescent="0.4">
      <c r="B243" s="4">
        <v>8</v>
      </c>
      <c r="C243" s="1" t="s">
        <v>67</v>
      </c>
      <c r="D243" s="1" t="s">
        <v>88</v>
      </c>
      <c r="E243" s="4" t="s">
        <v>57</v>
      </c>
      <c r="F243" s="4"/>
      <c r="G243" s="1" t="s">
        <v>41</v>
      </c>
      <c r="H243" s="1" t="s">
        <v>93</v>
      </c>
      <c r="I243" s="1" t="s">
        <v>88</v>
      </c>
      <c r="J243" t="str">
        <f t="shared" si="36"/>
        <v>, LT_UPD_DTTI TIMESTAMP NOT NULL DEFAULT NOW() COMMENT '최종수정일시'</v>
      </c>
      <c r="K243" t="str">
        <f t="shared" si="37"/>
        <v>, LT_UPD_DTTI TIMESTAMP NOT NULL DEFAULT NOW() COMMENT '최종수정일시'</v>
      </c>
    </row>
    <row r="244" spans="2:11" x14ac:dyDescent="0.4">
      <c r="J244" t="str">
        <f>_xlfn.CONCAT(") COMMENT '",E233,"';")</f>
        <v>) COMMENT '권한';</v>
      </c>
      <c r="K244" t="str">
        <f>_xlfn.CONCAT(");")</f>
        <v>);</v>
      </c>
    </row>
    <row r="245" spans="2:11" x14ac:dyDescent="0.4">
      <c r="B245" s="6" t="s">
        <v>32</v>
      </c>
      <c r="C245" s="22" t="s">
        <v>45</v>
      </c>
      <c r="D245" s="22"/>
      <c r="E245" s="22"/>
      <c r="F245" s="22" t="s">
        <v>46</v>
      </c>
      <c r="G245" s="22"/>
      <c r="H245" s="22"/>
      <c r="I245" s="22"/>
      <c r="J245" t="str">
        <f>_xlfn.CONCAT("ALTER TABLE ",C233," ADD CONSTRAINT ",C247," PRIMARY KEY (")</f>
        <v>ALTER TABLE TB_AUTH ADD CONSTRAINT PK_TB_AUTH PRIMARY KEY (</v>
      </c>
      <c r="K245" t="str">
        <f>_xlfn.CONCAT("ALTER TABLE ",C233," ADD CONSTRAINT ",C247," PRIMARY KEY (")</f>
        <v>ALTER TABLE TB_AUTH ADD CONSTRAINT PK_TB_AUTH PRIMARY KEY (</v>
      </c>
    </row>
    <row r="246" spans="2:11" x14ac:dyDescent="0.4">
      <c r="B246" s="4">
        <v>1</v>
      </c>
      <c r="C246" s="23" t="str">
        <f>_xlfn.CONCAT("PK_",C233)</f>
        <v>PK_TB_AUTH</v>
      </c>
      <c r="D246" s="23"/>
      <c r="E246" s="23"/>
      <c r="F246" s="23" t="str">
        <f>C236</f>
        <v>MNU_SEQ</v>
      </c>
      <c r="G246" s="23"/>
      <c r="H246" s="23"/>
      <c r="I246" s="23"/>
      <c r="J246" t="str">
        <f>_xlfn.CONCAT(IF(B246=1,"",", "),F246)</f>
        <v>MNU_SEQ</v>
      </c>
      <c r="K246" t="str">
        <f>_xlfn.CONCAT(IF(B246=1,"",", "),F246)</f>
        <v>MNU_SEQ</v>
      </c>
    </row>
    <row r="247" spans="2:11" x14ac:dyDescent="0.4">
      <c r="B247" s="4">
        <v>2</v>
      </c>
      <c r="C247" s="23" t="str">
        <f>_xlfn.CONCAT("PK_",C233)</f>
        <v>PK_TB_AUTH</v>
      </c>
      <c r="D247" s="23"/>
      <c r="E247" s="23"/>
      <c r="F247" s="23" t="str">
        <f>C237</f>
        <v>ROLE_SEQ</v>
      </c>
      <c r="G247" s="23"/>
      <c r="H247" s="23"/>
      <c r="I247" s="23"/>
      <c r="J247" t="str">
        <f>_xlfn.CONCAT(IF(B247=1,"",", "),F247)</f>
        <v>, ROLE_SEQ</v>
      </c>
      <c r="K247" t="str">
        <f>_xlfn.CONCAT(IF(B247=1,"",", "),F247)</f>
        <v>, ROLE_SEQ</v>
      </c>
    </row>
    <row r="248" spans="2:11" x14ac:dyDescent="0.4">
      <c r="J248" t="str">
        <f>_xlfn.CONCAT(");")</f>
        <v>);</v>
      </c>
      <c r="K248" t="str">
        <f>_xlfn.CONCAT(");")</f>
        <v>);</v>
      </c>
    </row>
  </sheetData>
  <mergeCells count="92">
    <mergeCell ref="C247:E247"/>
    <mergeCell ref="F247:I247"/>
    <mergeCell ref="B232:I232"/>
    <mergeCell ref="C234:I234"/>
    <mergeCell ref="C245:E245"/>
    <mergeCell ref="F245:I245"/>
    <mergeCell ref="C246:E246"/>
    <mergeCell ref="F246:I246"/>
    <mergeCell ref="B219:I219"/>
    <mergeCell ref="C221:I221"/>
    <mergeCell ref="C228:E228"/>
    <mergeCell ref="F228:I228"/>
    <mergeCell ref="C230:E230"/>
    <mergeCell ref="F230:I230"/>
    <mergeCell ref="C229:E229"/>
    <mergeCell ref="F229:I229"/>
    <mergeCell ref="B203:I203"/>
    <mergeCell ref="C205:I205"/>
    <mergeCell ref="C216:E216"/>
    <mergeCell ref="F216:I216"/>
    <mergeCell ref="C217:E217"/>
    <mergeCell ref="F217:I217"/>
    <mergeCell ref="C177:E177"/>
    <mergeCell ref="F177:I177"/>
    <mergeCell ref="C178:E178"/>
    <mergeCell ref="F178:I178"/>
    <mergeCell ref="B81:I81"/>
    <mergeCell ref="C83:I83"/>
    <mergeCell ref="C93:E93"/>
    <mergeCell ref="F93:I93"/>
    <mergeCell ref="C94:E94"/>
    <mergeCell ref="F94:I94"/>
    <mergeCell ref="C160:E160"/>
    <mergeCell ref="F160:I160"/>
    <mergeCell ref="C161:E161"/>
    <mergeCell ref="F161:I161"/>
    <mergeCell ref="B163:I163"/>
    <mergeCell ref="C165:I165"/>
    <mergeCell ref="C155:I155"/>
    <mergeCell ref="C130:E130"/>
    <mergeCell ref="F130:I130"/>
    <mergeCell ref="B132:I132"/>
    <mergeCell ref="C134:I134"/>
    <mergeCell ref="C149:E149"/>
    <mergeCell ref="F149:I149"/>
    <mergeCell ref="C150:E150"/>
    <mergeCell ref="F150:I150"/>
    <mergeCell ref="C151:E151"/>
    <mergeCell ref="F151:I151"/>
    <mergeCell ref="B153:I153"/>
    <mergeCell ref="C111:E111"/>
    <mergeCell ref="F111:I111"/>
    <mergeCell ref="B113:I113"/>
    <mergeCell ref="C115:I115"/>
    <mergeCell ref="C129:E129"/>
    <mergeCell ref="F129:I129"/>
    <mergeCell ref="C79:E79"/>
    <mergeCell ref="F79:I79"/>
    <mergeCell ref="B96:I96"/>
    <mergeCell ref="C98:I98"/>
    <mergeCell ref="C110:E110"/>
    <mergeCell ref="F110:I110"/>
    <mergeCell ref="C66:E66"/>
    <mergeCell ref="F66:I66"/>
    <mergeCell ref="B68:I68"/>
    <mergeCell ref="C70:I70"/>
    <mergeCell ref="C78:E78"/>
    <mergeCell ref="F78:I78"/>
    <mergeCell ref="B50:I50"/>
    <mergeCell ref="C52:I52"/>
    <mergeCell ref="C64:E64"/>
    <mergeCell ref="F64:I64"/>
    <mergeCell ref="C65:E65"/>
    <mergeCell ref="F65:I65"/>
    <mergeCell ref="B35:I35"/>
    <mergeCell ref="C37:I37"/>
    <mergeCell ref="C47:E47"/>
    <mergeCell ref="F47:I47"/>
    <mergeCell ref="C48:E48"/>
    <mergeCell ref="F48:I48"/>
    <mergeCell ref="B2:I2"/>
    <mergeCell ref="C4:I4"/>
    <mergeCell ref="C32:E32"/>
    <mergeCell ref="F32:I32"/>
    <mergeCell ref="C33:E33"/>
    <mergeCell ref="F33:I33"/>
    <mergeCell ref="B180:I180"/>
    <mergeCell ref="C182:I182"/>
    <mergeCell ref="C200:E200"/>
    <mergeCell ref="F200:I200"/>
    <mergeCell ref="C201:E201"/>
    <mergeCell ref="F201:I20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140"/>
  <sheetViews>
    <sheetView tabSelected="1" topLeftCell="A78" zoomScale="85" zoomScaleNormal="85" workbookViewId="0">
      <selection activeCell="G97" sqref="G97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42.8984375" bestFit="1" customWidth="1"/>
    <col min="4" max="4" width="19.8984375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4" width="16.59765625" customWidth="1"/>
    <col min="15" max="26" width="12.5" hidden="1" customWidth="1"/>
    <col min="27" max="27" width="145.09765625" bestFit="1" customWidth="1"/>
  </cols>
  <sheetData>
    <row r="2" spans="2:27" x14ac:dyDescent="0.4">
      <c r="B2" s="10" t="s">
        <v>199</v>
      </c>
      <c r="C2" s="23" t="s">
        <v>169</v>
      </c>
      <c r="D2" s="23"/>
    </row>
    <row r="3" spans="2:27" x14ac:dyDescent="0.4">
      <c r="B3" s="10" t="s">
        <v>1</v>
      </c>
      <c r="C3" s="5" t="s">
        <v>237</v>
      </c>
      <c r="D3" s="5" t="s">
        <v>174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173</v>
      </c>
      <c r="D4" s="5" t="s">
        <v>175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238</v>
      </c>
      <c r="D5" s="8">
        <v>0</v>
      </c>
      <c r="K5" s="11"/>
      <c r="AA5" t="str">
        <f t="shared" ref="AA5:AA10" si="0">_xlfn.CONCAT(IF(B5=1,"",","),"(",_xlfn.TEXTJOIN(",",TRUE,C5:Z5),")")</f>
        <v>("POLI_SEQ",0)</v>
      </c>
    </row>
    <row r="6" spans="2:27" x14ac:dyDescent="0.4">
      <c r="B6" s="1">
        <v>2</v>
      </c>
      <c r="C6" s="1" t="s">
        <v>239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240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253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300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344</v>
      </c>
      <c r="D10" s="8">
        <v>0</v>
      </c>
      <c r="K10" s="11"/>
      <c r="AA10" t="str">
        <f t="shared" si="0"/>
        <v>,("ROLE_SEQ",0)</v>
      </c>
    </row>
    <row r="11" spans="2:27" x14ac:dyDescent="0.4">
      <c r="AA11" t="s">
        <v>209</v>
      </c>
    </row>
    <row r="12" spans="2:27" x14ac:dyDescent="0.4">
      <c r="B12" s="10" t="s">
        <v>199</v>
      </c>
      <c r="C12" s="23" t="s">
        <v>176</v>
      </c>
      <c r="D12" s="23"/>
      <c r="E12" s="23"/>
      <c r="F12" s="23"/>
      <c r="G12" s="23"/>
      <c r="H12" s="23"/>
      <c r="I12" s="23"/>
    </row>
    <row r="13" spans="2:27" x14ac:dyDescent="0.4">
      <c r="B13" s="10" t="s">
        <v>1</v>
      </c>
      <c r="C13" s="5" t="s">
        <v>183</v>
      </c>
      <c r="D13" s="5" t="s">
        <v>185</v>
      </c>
      <c r="E13" s="5" t="s">
        <v>180</v>
      </c>
      <c r="F13" s="5" t="s">
        <v>276</v>
      </c>
      <c r="G13" s="5" t="s">
        <v>383</v>
      </c>
      <c r="H13" s="5" t="s">
        <v>64</v>
      </c>
      <c r="I13" s="5" t="s">
        <v>66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_xlfn.CONCAT("TRUNCATE ",C12,";")</f>
        <v>TRUNCATE TB_POLI;</v>
      </c>
    </row>
    <row r="14" spans="2:27" x14ac:dyDescent="0.4">
      <c r="B14" s="10" t="s">
        <v>3</v>
      </c>
      <c r="C14" s="5" t="s">
        <v>184</v>
      </c>
      <c r="D14" s="5" t="s">
        <v>186</v>
      </c>
      <c r="E14" s="5" t="s">
        <v>181</v>
      </c>
      <c r="F14" s="5" t="s">
        <v>182</v>
      </c>
      <c r="G14" s="5" t="s">
        <v>82</v>
      </c>
      <c r="H14" s="5" t="s">
        <v>194</v>
      </c>
      <c r="I14" s="5" t="s">
        <v>195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TB_POLI(POLI_SEQ,POLI_CODE,POLI_NM,POLI_VAL,RMRK,FST_REG_ID,LT_UPD_ID) VALUES</v>
      </c>
    </row>
    <row r="15" spans="2:27" x14ac:dyDescent="0.4">
      <c r="B15" s="1">
        <v>1</v>
      </c>
      <c r="C15" s="1" t="s">
        <v>200</v>
      </c>
      <c r="D15" s="8" t="s">
        <v>201</v>
      </c>
      <c r="E15" s="1" t="s">
        <v>202</v>
      </c>
      <c r="F15" s="1">
        <v>5</v>
      </c>
      <c r="G15" s="8" t="s">
        <v>203</v>
      </c>
      <c r="H15" s="1" t="s">
        <v>204</v>
      </c>
      <c r="I15" s="1" t="s">
        <v>204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 x14ac:dyDescent="0.4">
      <c r="B16" s="1">
        <v>2</v>
      </c>
      <c r="C16" s="1" t="s">
        <v>200</v>
      </c>
      <c r="D16" s="8" t="s">
        <v>201</v>
      </c>
      <c r="E16" s="1" t="s">
        <v>205</v>
      </c>
      <c r="F16" s="1">
        <v>7200</v>
      </c>
      <c r="G16" s="1" t="s">
        <v>206</v>
      </c>
      <c r="H16" s="1" t="s">
        <v>204</v>
      </c>
      <c r="I16" s="1" t="s">
        <v>204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1">_xlfn.CONCAT(IF(B16=1,"",","),"(",_xlfn.TEXTJOIN(",",TRUE,C16:Z16),")")</f>
        <v>,((SELECT nextval('POLI_SEQ') FROM DUAL),"01","SESSION_TIME",7200,"세션유지시간(초단위)","SYSTEM","SYSTEM")</v>
      </c>
    </row>
    <row r="17" spans="2:27" x14ac:dyDescent="0.4">
      <c r="B17" s="1">
        <v>3</v>
      </c>
      <c r="C17" s="1" t="s">
        <v>200</v>
      </c>
      <c r="D17" s="8" t="s">
        <v>201</v>
      </c>
      <c r="E17" s="1" t="s">
        <v>207</v>
      </c>
      <c r="F17" s="1">
        <v>90</v>
      </c>
      <c r="G17" s="1" t="s">
        <v>208</v>
      </c>
      <c r="H17" s="1" t="s">
        <v>204</v>
      </c>
      <c r="I17" s="1" t="s">
        <v>204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1"/>
        <v>,((SELECT nextval('POLI_SEQ') FROM DUAL),"01","PSWD_LIM_DAYS",90,"비밀번호 변경 주기(일)","SYSTEM","SYSTEM")</v>
      </c>
    </row>
    <row r="18" spans="2:27" x14ac:dyDescent="0.4">
      <c r="AA18" t="s">
        <v>209</v>
      </c>
    </row>
    <row r="19" spans="2:27" x14ac:dyDescent="0.4">
      <c r="B19" s="15" t="s">
        <v>199</v>
      </c>
      <c r="C19" s="23" t="s">
        <v>96</v>
      </c>
      <c r="D19" s="23"/>
      <c r="E19" s="23"/>
      <c r="F19" s="23"/>
    </row>
    <row r="20" spans="2:27" x14ac:dyDescent="0.4">
      <c r="B20" s="10" t="s">
        <v>1</v>
      </c>
      <c r="C20" s="5" t="s">
        <v>103</v>
      </c>
      <c r="D20" s="5" t="s">
        <v>98</v>
      </c>
      <c r="E20" s="5" t="s">
        <v>64</v>
      </c>
      <c r="F20" s="5" t="s">
        <v>66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_xlfn.CONCAT("TRUNCATE ",C19,";")</f>
        <v>TRUNCATE TB_CODE_GROUP;</v>
      </c>
    </row>
    <row r="21" spans="2:27" x14ac:dyDescent="0.4">
      <c r="B21" s="10" t="s">
        <v>3</v>
      </c>
      <c r="C21" s="16" t="s">
        <v>120</v>
      </c>
      <c r="D21" s="16" t="s">
        <v>121</v>
      </c>
      <c r="E21" s="16" t="s">
        <v>194</v>
      </c>
      <c r="F21" s="16" t="s">
        <v>195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 x14ac:dyDescent="0.4">
      <c r="B22" s="1">
        <v>1</v>
      </c>
      <c r="C22" s="1" t="s">
        <v>210</v>
      </c>
      <c r="D22" s="8" t="s">
        <v>211</v>
      </c>
      <c r="E22" s="1" t="s">
        <v>204</v>
      </c>
      <c r="F22" s="1" t="s">
        <v>204</v>
      </c>
      <c r="I22" s="11"/>
      <c r="AA22" t="str">
        <f>_xlfn.CONCAT(IF(B22=1,"",","),"(",_xlfn.TEXTJOIN(",",TRUE,C22:Z22),")")</f>
        <v>("LOGIN_CODE","로그인 유형","SYSTEM","SYSTEM")</v>
      </c>
    </row>
    <row r="23" spans="2:27" x14ac:dyDescent="0.4">
      <c r="B23" s="1">
        <v>2</v>
      </c>
      <c r="C23" s="1" t="s">
        <v>212</v>
      </c>
      <c r="D23" s="8" t="s">
        <v>213</v>
      </c>
      <c r="E23" s="1" t="s">
        <v>204</v>
      </c>
      <c r="F23" s="1" t="s">
        <v>204</v>
      </c>
      <c r="I23" s="11"/>
      <c r="AA23" t="str">
        <f t="shared" ref="AA23:AA24" si="2">_xlfn.CONCAT(IF(B23=1,"",","),"(",_xlfn.TEXTJOIN(",",TRUE,C23:Z23),")")</f>
        <v>,("LOGIN_INFO_EXCEPT_URI","로그인 정보가 필요없는 URI","SYSTEM","SYSTEM")</v>
      </c>
    </row>
    <row r="24" spans="2:27" x14ac:dyDescent="0.4">
      <c r="B24" s="1">
        <v>3</v>
      </c>
      <c r="C24" s="1" t="s">
        <v>214</v>
      </c>
      <c r="D24" s="8" t="s">
        <v>215</v>
      </c>
      <c r="E24" s="1" t="s">
        <v>204</v>
      </c>
      <c r="F24" s="1" t="s">
        <v>204</v>
      </c>
      <c r="I24" s="11"/>
      <c r="AA24" t="str">
        <f t="shared" si="2"/>
        <v>,("POLI_CODE","정책분류코드","SYSTEM","SYSTEM")</v>
      </c>
    </row>
    <row r="25" spans="2:27" x14ac:dyDescent="0.4">
      <c r="AA25" t="s">
        <v>209</v>
      </c>
    </row>
    <row r="26" spans="2:27" x14ac:dyDescent="0.4">
      <c r="B26" s="10" t="s">
        <v>199</v>
      </c>
      <c r="C26" s="23" t="s">
        <v>101</v>
      </c>
      <c r="D26" s="23"/>
      <c r="E26" s="23"/>
      <c r="F26" s="23"/>
      <c r="G26" s="23"/>
      <c r="H26" s="23"/>
      <c r="I26" s="23"/>
    </row>
    <row r="27" spans="2:27" x14ac:dyDescent="0.4">
      <c r="B27" s="10" t="s">
        <v>1</v>
      </c>
      <c r="C27" s="5" t="s">
        <v>103</v>
      </c>
      <c r="D27" s="5" t="s">
        <v>105</v>
      </c>
      <c r="E27" s="5" t="s">
        <v>196</v>
      </c>
      <c r="F27" s="5" t="s">
        <v>384</v>
      </c>
      <c r="G27" s="5" t="s">
        <v>385</v>
      </c>
      <c r="H27" s="5" t="s">
        <v>64</v>
      </c>
      <c r="I27" s="5" t="s">
        <v>66</v>
      </c>
      <c r="R27" s="13"/>
      <c r="S27" s="13"/>
      <c r="T27" s="13"/>
      <c r="U27" s="13"/>
      <c r="V27" s="13"/>
      <c r="W27" s="13"/>
      <c r="X27" s="13"/>
      <c r="Y27" s="13"/>
      <c r="Z27" s="13"/>
      <c r="AA27" s="14" t="str">
        <f>_xlfn.CONCAT("TRUNCATE ",C26,";")</f>
        <v>TRUNCATE TB_CODE_DETAIL;</v>
      </c>
    </row>
    <row r="28" spans="2:27" x14ac:dyDescent="0.4">
      <c r="B28" s="10" t="s">
        <v>3</v>
      </c>
      <c r="C28" s="5" t="s">
        <v>120</v>
      </c>
      <c r="D28" s="5" t="s">
        <v>198</v>
      </c>
      <c r="E28" s="5" t="s">
        <v>197</v>
      </c>
      <c r="F28" s="5" t="s">
        <v>226</v>
      </c>
      <c r="G28" s="5" t="s">
        <v>124</v>
      </c>
      <c r="H28" s="5" t="s">
        <v>194</v>
      </c>
      <c r="I28" s="5" t="s">
        <v>195</v>
      </c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t="str">
        <f>_xlfn.CONCAT("INSERT INTO ",C26, "(", _xlfn.TEXTJOIN(",",TRUE,C27:Z27),") VALUES")</f>
        <v>INSERT INTO TB_CODE_DETAIL(CODE_GROUP,CODE_DETAIL,CODE_DETAIL_NM,MODIFY_YN,DETAIL_ORDER,FST_REG_ID,LT_UPD_ID) VALUES</v>
      </c>
    </row>
    <row r="29" spans="2:27" x14ac:dyDescent="0.4">
      <c r="B29" s="1">
        <v>1</v>
      </c>
      <c r="C29" s="1" t="s">
        <v>212</v>
      </c>
      <c r="D29" s="8" t="s">
        <v>201</v>
      </c>
      <c r="E29" s="1" t="s">
        <v>216</v>
      </c>
      <c r="F29" s="1" t="s">
        <v>228</v>
      </c>
      <c r="G29" s="1">
        <v>1</v>
      </c>
      <c r="H29" s="1" t="s">
        <v>204</v>
      </c>
      <c r="I29" s="1" t="s">
        <v>204</v>
      </c>
      <c r="K29" s="11"/>
      <c r="AA29" t="str">
        <f>_xlfn.CONCAT(IF(B29=1,"",","),"(",_xlfn.TEXTJOIN(",",TRUE,C29:Z29),")")</f>
        <v>("LOGIN_INFO_EXCEPT_URI","01","/user/signUp","N",1,"SYSTEM","SYSTEM")</v>
      </c>
    </row>
    <row r="30" spans="2:27" x14ac:dyDescent="0.4">
      <c r="B30" s="1">
        <v>2</v>
      </c>
      <c r="C30" s="1" t="s">
        <v>210</v>
      </c>
      <c r="D30" s="8" t="s">
        <v>201</v>
      </c>
      <c r="E30" s="1" t="s">
        <v>217</v>
      </c>
      <c r="F30" s="1" t="s">
        <v>228</v>
      </c>
      <c r="G30" s="1">
        <v>1</v>
      </c>
      <c r="H30" s="1" t="s">
        <v>204</v>
      </c>
      <c r="I30" s="1" t="s">
        <v>204</v>
      </c>
      <c r="K30" s="11"/>
      <c r="AA30" t="str">
        <f t="shared" ref="AA30:AA46" si="3">_xlfn.CONCAT(IF(B30=1,"",","),"(",_xlfn.TEXTJOIN(",",TRUE,C30:Z30),")")</f>
        <v>,("LOGIN_CODE","01","로그인","N",1,"SYSTEM","SYSTEM")</v>
      </c>
    </row>
    <row r="31" spans="2:27" x14ac:dyDescent="0.4">
      <c r="B31" s="1">
        <v>3</v>
      </c>
      <c r="C31" s="1" t="s">
        <v>210</v>
      </c>
      <c r="D31" s="8" t="s">
        <v>218</v>
      </c>
      <c r="E31" s="1" t="s">
        <v>225</v>
      </c>
      <c r="F31" s="1" t="s">
        <v>228</v>
      </c>
      <c r="G31" s="1">
        <v>2</v>
      </c>
      <c r="H31" s="1" t="s">
        <v>204</v>
      </c>
      <c r="I31" s="1" t="s">
        <v>204</v>
      </c>
      <c r="K31" s="11"/>
      <c r="AA31" t="str">
        <f t="shared" si="3"/>
        <v>,("LOGIN_CODE","02","로그아웃","N",2,"SYSTEM","SYSTEM")</v>
      </c>
    </row>
    <row r="32" spans="2:27" x14ac:dyDescent="0.4">
      <c r="B32" s="1">
        <v>4</v>
      </c>
      <c r="C32" s="1" t="s">
        <v>210</v>
      </c>
      <c r="D32" s="8" t="s">
        <v>219</v>
      </c>
      <c r="E32" s="1" t="s">
        <v>224</v>
      </c>
      <c r="F32" s="1" t="s">
        <v>228</v>
      </c>
      <c r="G32" s="1">
        <v>3</v>
      </c>
      <c r="H32" s="1" t="s">
        <v>204</v>
      </c>
      <c r="I32" s="1" t="s">
        <v>204</v>
      </c>
      <c r="K32" s="11"/>
      <c r="AA32" t="str">
        <f t="shared" si="3"/>
        <v>,("LOGIN_CODE","03","존재하지 않는 아이디","N",3,"SYSTEM","SYSTEM")</v>
      </c>
    </row>
    <row r="33" spans="2:27" x14ac:dyDescent="0.4">
      <c r="B33" s="1">
        <v>5</v>
      </c>
      <c r="C33" s="1" t="s">
        <v>210</v>
      </c>
      <c r="D33" s="8" t="s">
        <v>220</v>
      </c>
      <c r="E33" s="1" t="s">
        <v>223</v>
      </c>
      <c r="F33" s="1" t="s">
        <v>228</v>
      </c>
      <c r="G33" s="1">
        <v>4</v>
      </c>
      <c r="H33" s="1" t="s">
        <v>204</v>
      </c>
      <c r="I33" s="1" t="s">
        <v>204</v>
      </c>
      <c r="K33" s="11"/>
      <c r="AA33" t="str">
        <f t="shared" si="3"/>
        <v>,("LOGIN_CODE","04","비밀번호 오입력","N",4,"SYSTEM","SYSTEM")</v>
      </c>
    </row>
    <row r="34" spans="2:27" x14ac:dyDescent="0.4">
      <c r="B34" s="1">
        <v>6</v>
      </c>
      <c r="C34" s="1" t="s">
        <v>210</v>
      </c>
      <c r="D34" s="8" t="s">
        <v>221</v>
      </c>
      <c r="E34" s="1" t="s">
        <v>222</v>
      </c>
      <c r="F34" s="1" t="s">
        <v>228</v>
      </c>
      <c r="G34" s="1">
        <v>5</v>
      </c>
      <c r="H34" s="1" t="s">
        <v>204</v>
      </c>
      <c r="I34" s="1" t="s">
        <v>204</v>
      </c>
      <c r="K34" s="11"/>
      <c r="AA34" t="str">
        <f t="shared" si="3"/>
        <v>,("LOGIN_CODE","05","비밀번호 오입력 횟수 초과","N",5,"SYSTEM","SYSTEM")</v>
      </c>
    </row>
    <row r="35" spans="2:27" x14ac:dyDescent="0.4">
      <c r="B35" s="1">
        <v>7</v>
      </c>
      <c r="C35" s="1" t="s">
        <v>229</v>
      </c>
      <c r="D35" s="8" t="s">
        <v>201</v>
      </c>
      <c r="E35" s="1" t="s">
        <v>230</v>
      </c>
      <c r="F35" s="1" t="s">
        <v>228</v>
      </c>
      <c r="G35" s="1">
        <v>1</v>
      </c>
      <c r="H35" s="1" t="s">
        <v>204</v>
      </c>
      <c r="I35" s="1" t="s">
        <v>204</v>
      </c>
      <c r="K35" s="11"/>
      <c r="AA35" t="str">
        <f t="shared" si="3"/>
        <v>,("BOARD_CODE","01","공지사항","N",1,"SYSTEM","SYSTEM")</v>
      </c>
    </row>
    <row r="36" spans="2:27" x14ac:dyDescent="0.4">
      <c r="B36" s="1">
        <v>8</v>
      </c>
      <c r="C36" s="1" t="s">
        <v>229</v>
      </c>
      <c r="D36" s="8" t="s">
        <v>218</v>
      </c>
      <c r="E36" s="1" t="s">
        <v>231</v>
      </c>
      <c r="F36" s="1" t="s">
        <v>228</v>
      </c>
      <c r="G36" s="1">
        <v>2</v>
      </c>
      <c r="H36" s="1" t="s">
        <v>204</v>
      </c>
      <c r="I36" s="1" t="s">
        <v>204</v>
      </c>
      <c r="K36" s="11"/>
      <c r="AA36" t="str">
        <f t="shared" si="3"/>
        <v>,("BOARD_CODE","02","자유게시판","N",2,"SYSTEM","SYSTEM")</v>
      </c>
    </row>
    <row r="37" spans="2:27" x14ac:dyDescent="0.4">
      <c r="B37" s="1">
        <v>9</v>
      </c>
      <c r="C37" s="1" t="s">
        <v>229</v>
      </c>
      <c r="D37" s="8" t="s">
        <v>219</v>
      </c>
      <c r="E37" s="1" t="s">
        <v>232</v>
      </c>
      <c r="F37" s="1" t="s">
        <v>228</v>
      </c>
      <c r="G37" s="1">
        <v>3</v>
      </c>
      <c r="H37" s="1" t="s">
        <v>204</v>
      </c>
      <c r="I37" s="1" t="s">
        <v>204</v>
      </c>
      <c r="K37" s="11"/>
      <c r="AA37" t="str">
        <f t="shared" si="3"/>
        <v>,("BOARD_CODE","03","질문게시판","N",3,"SYSTEM","SYSTEM")</v>
      </c>
    </row>
    <row r="38" spans="2:27" x14ac:dyDescent="0.4">
      <c r="B38" s="1">
        <v>10</v>
      </c>
      <c r="C38" s="1" t="s">
        <v>229</v>
      </c>
      <c r="D38" s="8" t="s">
        <v>220</v>
      </c>
      <c r="E38" s="1" t="s">
        <v>233</v>
      </c>
      <c r="F38" s="1" t="s">
        <v>228</v>
      </c>
      <c r="G38" s="1">
        <v>4</v>
      </c>
      <c r="H38" s="1" t="s">
        <v>204</v>
      </c>
      <c r="I38" s="1" t="s">
        <v>204</v>
      </c>
      <c r="K38" s="11"/>
      <c r="AA38" t="str">
        <f t="shared" si="3"/>
        <v>,("BOARD_CODE","04","지역게시판","N",4,"SYSTEM","SYSTEM")</v>
      </c>
    </row>
    <row r="39" spans="2:27" x14ac:dyDescent="0.4">
      <c r="B39" s="1">
        <v>11</v>
      </c>
      <c r="C39" s="1" t="s">
        <v>359</v>
      </c>
      <c r="D39" s="8" t="s">
        <v>235</v>
      </c>
      <c r="E39" s="1" t="s">
        <v>311</v>
      </c>
      <c r="F39" s="1" t="s">
        <v>228</v>
      </c>
      <c r="G39" s="1">
        <v>1</v>
      </c>
      <c r="H39" s="1" t="s">
        <v>204</v>
      </c>
      <c r="I39" s="1" t="s">
        <v>204</v>
      </c>
      <c r="K39" s="11"/>
      <c r="AA39" t="str">
        <f t="shared" ref="AA39" si="4">_xlfn.CONCAT(IF(B39=1,"",","),"(",_xlfn.TEXTJOIN(",",TRUE,C39:Z39),")")</f>
        <v>,("REQ_TYPE_CODE","admin","관리자","N",1,"SYSTEM","SYSTEM")</v>
      </c>
    </row>
    <row r="40" spans="2:27" x14ac:dyDescent="0.4">
      <c r="B40" s="1">
        <v>12</v>
      </c>
      <c r="C40" s="1" t="s">
        <v>359</v>
      </c>
      <c r="D40" s="8" t="s">
        <v>302</v>
      </c>
      <c r="E40" s="1" t="s">
        <v>303</v>
      </c>
      <c r="F40" s="1" t="s">
        <v>228</v>
      </c>
      <c r="G40" s="1">
        <v>2</v>
      </c>
      <c r="H40" s="1" t="s">
        <v>204</v>
      </c>
      <c r="I40" s="1" t="s">
        <v>204</v>
      </c>
      <c r="K40" s="11"/>
      <c r="AA40" t="str">
        <f t="shared" ref="AA40:AA45" si="5">_xlfn.CONCAT(IF(B40=1,"",","),"(",_xlfn.TEXTJOIN(",",TRUE,C40:Z40),")")</f>
        <v>,("REQ_TYPE_CODE","info","정보","N",2,"SYSTEM","SYSTEM")</v>
      </c>
    </row>
    <row r="41" spans="2:27" x14ac:dyDescent="0.4">
      <c r="B41" s="1">
        <v>13</v>
      </c>
      <c r="C41" s="1" t="s">
        <v>359</v>
      </c>
      <c r="D41" s="8" t="s">
        <v>323</v>
      </c>
      <c r="E41" s="1" t="s">
        <v>324</v>
      </c>
      <c r="F41" s="1" t="s">
        <v>228</v>
      </c>
      <c r="G41" s="1">
        <v>3</v>
      </c>
      <c r="H41" s="1" t="s">
        <v>204</v>
      </c>
      <c r="I41" s="1" t="s">
        <v>204</v>
      </c>
      <c r="K41" s="11"/>
      <c r="AA41" t="str">
        <f t="shared" ref="AA41" si="6">_xlfn.CONCAT(IF(B41=1,"",","),"(",_xlfn.TEXTJOIN(",",TRUE,C41:Z41),")")</f>
        <v>,("REQ_TYPE_CODE","user","사용자","N",3,"SYSTEM","SYSTEM")</v>
      </c>
    </row>
    <row r="42" spans="2:27" x14ac:dyDescent="0.4">
      <c r="B42" s="1">
        <v>14</v>
      </c>
      <c r="C42" s="1" t="s">
        <v>359</v>
      </c>
      <c r="D42" s="8" t="s">
        <v>305</v>
      </c>
      <c r="E42" s="1" t="s">
        <v>309</v>
      </c>
      <c r="F42" s="1" t="s">
        <v>228</v>
      </c>
      <c r="G42" s="1">
        <v>4</v>
      </c>
      <c r="H42" s="1" t="s">
        <v>204</v>
      </c>
      <c r="I42" s="1" t="s">
        <v>204</v>
      </c>
      <c r="K42" s="11"/>
      <c r="AA42" t="str">
        <f t="shared" si="5"/>
        <v>,("REQ_TYPE_CODE","board","게시판","N",4,"SYSTEM","SYSTEM")</v>
      </c>
    </row>
    <row r="43" spans="2:27" x14ac:dyDescent="0.4">
      <c r="B43" s="1">
        <v>15</v>
      </c>
      <c r="C43" s="1" t="s">
        <v>359</v>
      </c>
      <c r="D43" s="8" t="s">
        <v>306</v>
      </c>
      <c r="E43" s="1" t="s">
        <v>310</v>
      </c>
      <c r="F43" s="1" t="s">
        <v>228</v>
      </c>
      <c r="G43" s="1">
        <v>5</v>
      </c>
      <c r="H43" s="1" t="s">
        <v>204</v>
      </c>
      <c r="I43" s="1" t="s">
        <v>204</v>
      </c>
      <c r="K43" s="11"/>
      <c r="AA43" t="str">
        <f t="shared" ref="AA43" si="7">_xlfn.CONCAT(IF(B43=1,"",","),"(",_xlfn.TEXTJOIN(",",TRUE,C43:Z43),")")</f>
        <v>,("REQ_TYPE_CODE","market","장터","N",5,"SYSTEM","SYSTEM")</v>
      </c>
    </row>
    <row r="44" spans="2:27" x14ac:dyDescent="0.4">
      <c r="B44" s="1">
        <v>16</v>
      </c>
      <c r="C44" s="1" t="s">
        <v>359</v>
      </c>
      <c r="D44" s="8" t="s">
        <v>307</v>
      </c>
      <c r="E44" s="1" t="s">
        <v>313</v>
      </c>
      <c r="F44" s="1" t="s">
        <v>228</v>
      </c>
      <c r="G44" s="1">
        <v>6</v>
      </c>
      <c r="H44" s="1" t="s">
        <v>204</v>
      </c>
      <c r="I44" s="1" t="s">
        <v>204</v>
      </c>
      <c r="K44" s="11"/>
      <c r="AA44" t="str">
        <f t="shared" si="5"/>
        <v>,("REQ_TYPE_CODE","active","활동","N",6,"SYSTEM","SYSTEM")</v>
      </c>
    </row>
    <row r="45" spans="2:27" x14ac:dyDescent="0.4">
      <c r="B45" s="1">
        <v>17</v>
      </c>
      <c r="C45" s="1" t="s">
        <v>359</v>
      </c>
      <c r="D45" s="8" t="s">
        <v>308</v>
      </c>
      <c r="E45" s="1" t="s">
        <v>312</v>
      </c>
      <c r="F45" s="1" t="s">
        <v>228</v>
      </c>
      <c r="G45" s="1">
        <v>7</v>
      </c>
      <c r="H45" s="1" t="s">
        <v>204</v>
      </c>
      <c r="I45" s="1" t="s">
        <v>204</v>
      </c>
      <c r="K45" s="11"/>
      <c r="AA45" t="str">
        <f t="shared" si="5"/>
        <v>,("REQ_TYPE_CODE","sitter","베이비시터","N",7,"SYSTEM","SYSTEM")</v>
      </c>
    </row>
    <row r="46" spans="2:27" x14ac:dyDescent="0.4">
      <c r="B46" s="1">
        <v>18</v>
      </c>
      <c r="C46" s="1" t="s">
        <v>359</v>
      </c>
      <c r="D46" s="8" t="s">
        <v>360</v>
      </c>
      <c r="E46" s="1" t="s">
        <v>361</v>
      </c>
      <c r="F46" s="1" t="s">
        <v>228</v>
      </c>
      <c r="G46" s="1">
        <v>8</v>
      </c>
      <c r="H46" s="1" t="s">
        <v>204</v>
      </c>
      <c r="I46" s="1" t="s">
        <v>204</v>
      </c>
      <c r="K46" s="11"/>
      <c r="AA46" t="str">
        <f t="shared" si="3"/>
        <v>,("REQ_TYPE_CODE","error","오류","N",8,"SYSTEM","SYSTEM")</v>
      </c>
    </row>
    <row r="47" spans="2:27" x14ac:dyDescent="0.4">
      <c r="AA47" t="s">
        <v>209</v>
      </c>
    </row>
    <row r="48" spans="2:27" x14ac:dyDescent="0.4">
      <c r="B48" s="10" t="s">
        <v>199</v>
      </c>
      <c r="C48" s="23" t="s">
        <v>37</v>
      </c>
      <c r="D48" s="23"/>
      <c r="E48" s="23"/>
      <c r="F48" s="23"/>
      <c r="G48" s="23"/>
    </row>
    <row r="49" spans="2:27" x14ac:dyDescent="0.4">
      <c r="B49" s="10" t="s">
        <v>1</v>
      </c>
      <c r="C49" s="5" t="s">
        <v>401</v>
      </c>
      <c r="D49" s="5" t="s">
        <v>403</v>
      </c>
      <c r="E49" s="5" t="s">
        <v>405</v>
      </c>
      <c r="F49" s="5" t="s">
        <v>64</v>
      </c>
      <c r="G49" s="5" t="s">
        <v>66</v>
      </c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 t="str">
        <f>_xlfn.CONCAT("TRUNCATE ",C48,";")</f>
        <v>TRUNCATE TB_USER;</v>
      </c>
    </row>
    <row r="50" spans="2:27" x14ac:dyDescent="0.4">
      <c r="B50" s="10" t="s">
        <v>3</v>
      </c>
      <c r="C50" s="5" t="s">
        <v>117</v>
      </c>
      <c r="D50" s="5" t="s">
        <v>118</v>
      </c>
      <c r="E50" s="5" t="s">
        <v>279</v>
      </c>
      <c r="F50" s="5" t="s">
        <v>194</v>
      </c>
      <c r="G50" s="5" t="s">
        <v>195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t="str">
        <f>_xlfn.CONCAT("INSERT INTO ",C48, "(", _xlfn.TEXTJOIN(",",TRUE,C49:Z49),") VALUES")</f>
        <v>INSERT INTO TB_USER(USER_ID,USER_PW,USER_NAME,FST_REG_ID,LT_UPD_ID) VALUES</v>
      </c>
    </row>
    <row r="51" spans="2:27" x14ac:dyDescent="0.4">
      <c r="B51" s="1">
        <v>1</v>
      </c>
      <c r="C51" s="1" t="s">
        <v>235</v>
      </c>
      <c r="D51" s="8" t="s">
        <v>236</v>
      </c>
      <c r="E51" s="1" t="s">
        <v>311</v>
      </c>
      <c r="F51" s="1" t="s">
        <v>204</v>
      </c>
      <c r="G51" s="1" t="s">
        <v>204</v>
      </c>
      <c r="K51" s="11"/>
      <c r="AA51" t="str">
        <f t="shared" ref="AA51:AA71" si="8">_xlfn.CONCAT(IF(B51=1,"",","),"(",_xlfn.TEXTJOIN(",",TRUE,C51:Z51),")")</f>
        <v>("admin","SXRLcrGA1f5nK8A5cvZICY86tW2d/Rekkm3lrWEgqJU=","관리자","SYSTEM","SYSTEM")</v>
      </c>
    </row>
    <row r="52" spans="2:27" x14ac:dyDescent="0.4">
      <c r="B52" s="1">
        <v>2</v>
      </c>
      <c r="C52" s="1" t="s">
        <v>418</v>
      </c>
      <c r="D52" s="8" t="s">
        <v>236</v>
      </c>
      <c r="E52" s="1" t="s">
        <v>419</v>
      </c>
      <c r="F52" s="1" t="s">
        <v>204</v>
      </c>
      <c r="G52" s="1" t="s">
        <v>204</v>
      </c>
      <c r="K52" s="11"/>
      <c r="AA52" t="str">
        <f t="shared" si="8"/>
        <v>,("user1","SXRLcrGA1f5nK8A5cvZICY86tW2d/Rekkm3lrWEgqJU=","사용자1","SYSTEM","SYSTEM")</v>
      </c>
    </row>
    <row r="53" spans="2:27" x14ac:dyDescent="0.4">
      <c r="B53" s="1">
        <v>3</v>
      </c>
      <c r="C53" s="1" t="s">
        <v>420</v>
      </c>
      <c r="D53" s="8" t="s">
        <v>236</v>
      </c>
      <c r="E53" s="1" t="s">
        <v>427</v>
      </c>
      <c r="F53" s="1" t="s">
        <v>204</v>
      </c>
      <c r="G53" s="1" t="s">
        <v>204</v>
      </c>
      <c r="K53" s="11"/>
      <c r="AA53" t="str">
        <f t="shared" si="8"/>
        <v>,("user2","SXRLcrGA1f5nK8A5cvZICY86tW2d/Rekkm3lrWEgqJU=","사용자2","SYSTEM","SYSTEM")</v>
      </c>
    </row>
    <row r="54" spans="2:27" x14ac:dyDescent="0.4">
      <c r="B54" s="1">
        <v>4</v>
      </c>
      <c r="C54" s="1" t="s">
        <v>421</v>
      </c>
      <c r="D54" s="8" t="s">
        <v>236</v>
      </c>
      <c r="E54" s="1" t="s">
        <v>428</v>
      </c>
      <c r="F54" s="1" t="s">
        <v>204</v>
      </c>
      <c r="G54" s="1" t="s">
        <v>204</v>
      </c>
      <c r="K54" s="11"/>
      <c r="AA54" t="str">
        <f t="shared" si="8"/>
        <v>,("user3","SXRLcrGA1f5nK8A5cvZICY86tW2d/Rekkm3lrWEgqJU=","사용자3","SYSTEM","SYSTEM")</v>
      </c>
    </row>
    <row r="55" spans="2:27" x14ac:dyDescent="0.4">
      <c r="B55" s="1">
        <v>5</v>
      </c>
      <c r="C55" s="1" t="s">
        <v>422</v>
      </c>
      <c r="D55" s="8" t="s">
        <v>236</v>
      </c>
      <c r="E55" s="1" t="s">
        <v>429</v>
      </c>
      <c r="F55" s="1" t="s">
        <v>204</v>
      </c>
      <c r="G55" s="1" t="s">
        <v>204</v>
      </c>
      <c r="K55" s="11"/>
      <c r="AA55" t="str">
        <f t="shared" si="8"/>
        <v>,("user4","SXRLcrGA1f5nK8A5cvZICY86tW2d/Rekkm3lrWEgqJU=","사용자4","SYSTEM","SYSTEM")</v>
      </c>
    </row>
    <row r="56" spans="2:27" x14ac:dyDescent="0.4">
      <c r="B56" s="1">
        <v>6</v>
      </c>
      <c r="C56" s="1" t="s">
        <v>423</v>
      </c>
      <c r="D56" s="8" t="s">
        <v>236</v>
      </c>
      <c r="E56" s="1" t="s">
        <v>430</v>
      </c>
      <c r="F56" s="1" t="s">
        <v>204</v>
      </c>
      <c r="G56" s="1" t="s">
        <v>204</v>
      </c>
      <c r="K56" s="11"/>
      <c r="AA56" t="str">
        <f t="shared" si="8"/>
        <v>,("user5","SXRLcrGA1f5nK8A5cvZICY86tW2d/Rekkm3lrWEgqJU=","사용자5","SYSTEM","SYSTEM")</v>
      </c>
    </row>
    <row r="57" spans="2:27" x14ac:dyDescent="0.4">
      <c r="B57" s="1">
        <v>7</v>
      </c>
      <c r="C57" s="1" t="s">
        <v>424</v>
      </c>
      <c r="D57" s="8" t="s">
        <v>236</v>
      </c>
      <c r="E57" s="1" t="s">
        <v>431</v>
      </c>
      <c r="F57" s="1" t="s">
        <v>204</v>
      </c>
      <c r="G57" s="1" t="s">
        <v>204</v>
      </c>
      <c r="K57" s="11"/>
      <c r="AA57" t="str">
        <f t="shared" si="8"/>
        <v>,("user6","SXRLcrGA1f5nK8A5cvZICY86tW2d/Rekkm3lrWEgqJU=","사용자6","SYSTEM","SYSTEM")</v>
      </c>
    </row>
    <row r="58" spans="2:27" x14ac:dyDescent="0.4">
      <c r="B58" s="1">
        <v>8</v>
      </c>
      <c r="C58" s="1" t="s">
        <v>425</v>
      </c>
      <c r="D58" s="8" t="s">
        <v>236</v>
      </c>
      <c r="E58" s="1" t="s">
        <v>432</v>
      </c>
      <c r="F58" s="1" t="s">
        <v>204</v>
      </c>
      <c r="G58" s="1" t="s">
        <v>204</v>
      </c>
      <c r="K58" s="11"/>
      <c r="AA58" t="str">
        <f t="shared" si="8"/>
        <v>,("user7","SXRLcrGA1f5nK8A5cvZICY86tW2d/Rekkm3lrWEgqJU=","사용자7","SYSTEM","SYSTEM")</v>
      </c>
    </row>
    <row r="59" spans="2:27" x14ac:dyDescent="0.4">
      <c r="B59" s="1">
        <v>9</v>
      </c>
      <c r="C59" s="1" t="s">
        <v>426</v>
      </c>
      <c r="D59" s="8" t="s">
        <v>236</v>
      </c>
      <c r="E59" s="1" t="s">
        <v>433</v>
      </c>
      <c r="F59" s="1" t="s">
        <v>204</v>
      </c>
      <c r="G59" s="1" t="s">
        <v>204</v>
      </c>
      <c r="K59" s="11"/>
      <c r="AA59" t="str">
        <f t="shared" si="8"/>
        <v>,("user8","SXRLcrGA1f5nK8A5cvZICY86tW2d/Rekkm3lrWEgqJU=","사용자8","SYSTEM","SYSTEM")</v>
      </c>
    </row>
    <row r="60" spans="2:27" x14ac:dyDescent="0.4">
      <c r="B60" s="1">
        <v>10</v>
      </c>
      <c r="C60" s="1" t="s">
        <v>434</v>
      </c>
      <c r="D60" s="8" t="s">
        <v>236</v>
      </c>
      <c r="E60" s="1" t="s">
        <v>445</v>
      </c>
      <c r="F60" s="1" t="s">
        <v>204</v>
      </c>
      <c r="G60" s="1" t="s">
        <v>204</v>
      </c>
      <c r="K60" s="11"/>
      <c r="AA60" t="str">
        <f t="shared" si="8"/>
        <v>,("user9","SXRLcrGA1f5nK8A5cvZICY86tW2d/Rekkm3lrWEgqJU=","사용자9","SYSTEM","SYSTEM")</v>
      </c>
    </row>
    <row r="61" spans="2:27" x14ac:dyDescent="0.4">
      <c r="B61" s="1">
        <v>11</v>
      </c>
      <c r="C61" s="1" t="s">
        <v>435</v>
      </c>
      <c r="D61" s="8" t="s">
        <v>236</v>
      </c>
      <c r="E61" s="1" t="s">
        <v>446</v>
      </c>
      <c r="F61" s="1" t="s">
        <v>204</v>
      </c>
      <c r="G61" s="1" t="s">
        <v>204</v>
      </c>
      <c r="K61" s="11"/>
      <c r="AA61" t="str">
        <f t="shared" si="8"/>
        <v>,("user10","SXRLcrGA1f5nK8A5cvZICY86tW2d/Rekkm3lrWEgqJU=","사용자10","SYSTEM","SYSTEM")</v>
      </c>
    </row>
    <row r="62" spans="2:27" x14ac:dyDescent="0.4">
      <c r="B62" s="1">
        <v>12</v>
      </c>
      <c r="C62" s="1" t="s">
        <v>436</v>
      </c>
      <c r="D62" s="8" t="s">
        <v>236</v>
      </c>
      <c r="E62" s="1" t="s">
        <v>447</v>
      </c>
      <c r="F62" s="1" t="s">
        <v>204</v>
      </c>
      <c r="G62" s="1" t="s">
        <v>204</v>
      </c>
      <c r="K62" s="11"/>
      <c r="AA62" t="str">
        <f t="shared" si="8"/>
        <v>,("user11","SXRLcrGA1f5nK8A5cvZICY86tW2d/Rekkm3lrWEgqJU=","사용자11","SYSTEM","SYSTEM")</v>
      </c>
    </row>
    <row r="63" spans="2:27" x14ac:dyDescent="0.4">
      <c r="B63" s="1">
        <v>13</v>
      </c>
      <c r="C63" s="1" t="s">
        <v>437</v>
      </c>
      <c r="D63" s="8" t="s">
        <v>236</v>
      </c>
      <c r="E63" s="1" t="s">
        <v>448</v>
      </c>
      <c r="F63" s="1" t="s">
        <v>204</v>
      </c>
      <c r="G63" s="1" t="s">
        <v>204</v>
      </c>
      <c r="K63" s="11"/>
      <c r="AA63" t="str">
        <f t="shared" si="8"/>
        <v>,("user12","SXRLcrGA1f5nK8A5cvZICY86tW2d/Rekkm3lrWEgqJU=","사용자12","SYSTEM","SYSTEM")</v>
      </c>
    </row>
    <row r="64" spans="2:27" x14ac:dyDescent="0.4">
      <c r="B64" s="1">
        <v>14</v>
      </c>
      <c r="C64" s="1" t="s">
        <v>438</v>
      </c>
      <c r="D64" s="8" t="s">
        <v>236</v>
      </c>
      <c r="E64" s="1" t="s">
        <v>449</v>
      </c>
      <c r="F64" s="1" t="s">
        <v>204</v>
      </c>
      <c r="G64" s="1" t="s">
        <v>204</v>
      </c>
      <c r="K64" s="11"/>
      <c r="AA64" t="str">
        <f t="shared" si="8"/>
        <v>,("user13","SXRLcrGA1f5nK8A5cvZICY86tW2d/Rekkm3lrWEgqJU=","사용자13","SYSTEM","SYSTEM")</v>
      </c>
    </row>
    <row r="65" spans="2:27" x14ac:dyDescent="0.4">
      <c r="B65" s="1">
        <v>15</v>
      </c>
      <c r="C65" s="1" t="s">
        <v>439</v>
      </c>
      <c r="D65" s="8" t="s">
        <v>236</v>
      </c>
      <c r="E65" s="1" t="s">
        <v>450</v>
      </c>
      <c r="F65" s="1" t="s">
        <v>204</v>
      </c>
      <c r="G65" s="1" t="s">
        <v>204</v>
      </c>
      <c r="K65" s="11"/>
      <c r="AA65" t="str">
        <f t="shared" si="8"/>
        <v>,("user14","SXRLcrGA1f5nK8A5cvZICY86tW2d/Rekkm3lrWEgqJU=","사용자14","SYSTEM","SYSTEM")</v>
      </c>
    </row>
    <row r="66" spans="2:27" x14ac:dyDescent="0.4">
      <c r="B66" s="1">
        <v>16</v>
      </c>
      <c r="C66" s="1" t="s">
        <v>440</v>
      </c>
      <c r="D66" s="8" t="s">
        <v>236</v>
      </c>
      <c r="E66" s="1" t="s">
        <v>451</v>
      </c>
      <c r="F66" s="1" t="s">
        <v>204</v>
      </c>
      <c r="G66" s="1" t="s">
        <v>204</v>
      </c>
      <c r="K66" s="11"/>
      <c r="AA66" t="str">
        <f t="shared" si="8"/>
        <v>,("user15","SXRLcrGA1f5nK8A5cvZICY86tW2d/Rekkm3lrWEgqJU=","사용자15","SYSTEM","SYSTEM")</v>
      </c>
    </row>
    <row r="67" spans="2:27" x14ac:dyDescent="0.4">
      <c r="B67" s="1">
        <v>17</v>
      </c>
      <c r="C67" s="1" t="s">
        <v>441</v>
      </c>
      <c r="D67" s="8" t="s">
        <v>236</v>
      </c>
      <c r="E67" s="1" t="s">
        <v>452</v>
      </c>
      <c r="F67" s="1" t="s">
        <v>204</v>
      </c>
      <c r="G67" s="1" t="s">
        <v>204</v>
      </c>
      <c r="K67" s="11"/>
      <c r="AA67" t="str">
        <f t="shared" si="8"/>
        <v>,("user16","SXRLcrGA1f5nK8A5cvZICY86tW2d/Rekkm3lrWEgqJU=","사용자16","SYSTEM","SYSTEM")</v>
      </c>
    </row>
    <row r="68" spans="2:27" x14ac:dyDescent="0.4">
      <c r="B68" s="1">
        <v>18</v>
      </c>
      <c r="C68" s="1" t="s">
        <v>442</v>
      </c>
      <c r="D68" s="8" t="s">
        <v>236</v>
      </c>
      <c r="E68" s="1" t="s">
        <v>453</v>
      </c>
      <c r="F68" s="1" t="s">
        <v>204</v>
      </c>
      <c r="G68" s="1" t="s">
        <v>204</v>
      </c>
      <c r="K68" s="11"/>
      <c r="AA68" t="str">
        <f t="shared" si="8"/>
        <v>,("user17","SXRLcrGA1f5nK8A5cvZICY86tW2d/Rekkm3lrWEgqJU=","사용자17","SYSTEM","SYSTEM")</v>
      </c>
    </row>
    <row r="69" spans="2:27" x14ac:dyDescent="0.4">
      <c r="B69" s="1">
        <v>19</v>
      </c>
      <c r="C69" s="1" t="s">
        <v>443</v>
      </c>
      <c r="D69" s="8" t="s">
        <v>236</v>
      </c>
      <c r="E69" s="1" t="s">
        <v>454</v>
      </c>
      <c r="F69" s="1" t="s">
        <v>204</v>
      </c>
      <c r="G69" s="1" t="s">
        <v>204</v>
      </c>
      <c r="K69" s="11"/>
      <c r="AA69" t="str">
        <f t="shared" si="8"/>
        <v>,("user18","SXRLcrGA1f5nK8A5cvZICY86tW2d/Rekkm3lrWEgqJU=","사용자18","SYSTEM","SYSTEM")</v>
      </c>
    </row>
    <row r="70" spans="2:27" x14ac:dyDescent="0.4">
      <c r="B70" s="1">
        <v>20</v>
      </c>
      <c r="C70" s="1" t="s">
        <v>444</v>
      </c>
      <c r="D70" s="8" t="s">
        <v>236</v>
      </c>
      <c r="E70" s="1" t="s">
        <v>455</v>
      </c>
      <c r="F70" s="1" t="s">
        <v>204</v>
      </c>
      <c r="G70" s="1" t="s">
        <v>204</v>
      </c>
      <c r="K70" s="11"/>
      <c r="AA70" t="str">
        <f t="shared" si="8"/>
        <v>,("user19","SXRLcrGA1f5nK8A5cvZICY86tW2d/Rekkm3lrWEgqJU=","사용자19","SYSTEM","SYSTEM")</v>
      </c>
    </row>
    <row r="71" spans="2:27" x14ac:dyDescent="0.4">
      <c r="B71" s="1">
        <v>20</v>
      </c>
      <c r="C71" s="1" t="s">
        <v>456</v>
      </c>
      <c r="D71" s="8" t="s">
        <v>236</v>
      </c>
      <c r="E71" s="1" t="s">
        <v>457</v>
      </c>
      <c r="F71" s="1" t="s">
        <v>204</v>
      </c>
      <c r="G71" s="1" t="s">
        <v>204</v>
      </c>
      <c r="K71" s="11"/>
      <c r="AA71" t="str">
        <f t="shared" si="8"/>
        <v>,("user20","SXRLcrGA1f5nK8A5cvZICY86tW2d/Rekkm3lrWEgqJU=","사용자20","SYSTEM","SYSTEM")</v>
      </c>
    </row>
    <row r="72" spans="2:27" x14ac:dyDescent="0.4">
      <c r="AA72" t="s">
        <v>209</v>
      </c>
    </row>
    <row r="73" spans="2:27" x14ac:dyDescent="0.4">
      <c r="B73" s="10" t="s">
        <v>199</v>
      </c>
      <c r="C73" s="23" t="s">
        <v>256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2:27" x14ac:dyDescent="0.4">
      <c r="B74" s="10" t="s">
        <v>1</v>
      </c>
      <c r="C74" s="5" t="s">
        <v>298</v>
      </c>
      <c r="D74" s="5" t="s">
        <v>387</v>
      </c>
      <c r="E74" s="5" t="s">
        <v>260</v>
      </c>
      <c r="F74" s="5" t="s">
        <v>388</v>
      </c>
      <c r="G74" s="5" t="s">
        <v>389</v>
      </c>
      <c r="H74" s="5" t="s">
        <v>390</v>
      </c>
      <c r="I74" s="5" t="s">
        <v>391</v>
      </c>
      <c r="J74" s="5" t="s">
        <v>407</v>
      </c>
      <c r="K74" s="5" t="s">
        <v>392</v>
      </c>
      <c r="L74" s="5" t="s">
        <v>409</v>
      </c>
      <c r="M74" s="5" t="s">
        <v>294</v>
      </c>
      <c r="N74" s="5" t="s">
        <v>295</v>
      </c>
      <c r="R74" s="13"/>
      <c r="S74" s="13"/>
      <c r="T74" s="13"/>
      <c r="U74" s="13"/>
      <c r="V74" s="13"/>
      <c r="W74" s="13"/>
      <c r="X74" s="13"/>
      <c r="Y74" s="13"/>
      <c r="Z74" s="13"/>
      <c r="AA74" s="14" t="str">
        <f>_xlfn.CONCAT("TRUNCATE ",C73,";")</f>
        <v>TRUNCATE TB_MNU;</v>
      </c>
    </row>
    <row r="75" spans="2:27" x14ac:dyDescent="0.4">
      <c r="B75" s="10" t="s">
        <v>3</v>
      </c>
      <c r="C75" s="5" t="s">
        <v>299</v>
      </c>
      <c r="D75" s="5" t="s">
        <v>259</v>
      </c>
      <c r="E75" s="5" t="s">
        <v>261</v>
      </c>
      <c r="F75" s="5" t="s">
        <v>263</v>
      </c>
      <c r="G75" s="5" t="s">
        <v>264</v>
      </c>
      <c r="H75" s="5" t="s">
        <v>265</v>
      </c>
      <c r="I75" s="5" t="s">
        <v>462</v>
      </c>
      <c r="J75" s="5" t="s">
        <v>267</v>
      </c>
      <c r="K75" s="5" t="s">
        <v>268</v>
      </c>
      <c r="L75" s="5" t="s">
        <v>269</v>
      </c>
      <c r="M75" s="5" t="s">
        <v>296</v>
      </c>
      <c r="N75" s="5" t="s">
        <v>297</v>
      </c>
      <c r="R75" s="13"/>
      <c r="S75" s="13"/>
      <c r="T75" s="13"/>
      <c r="U75" s="13"/>
      <c r="V75" s="13"/>
      <c r="W75" s="13"/>
      <c r="X75" s="13"/>
      <c r="Y75" s="13"/>
      <c r="Z75" s="13"/>
      <c r="AA75" t="str">
        <f>_xlfn.CONCAT("INSERT INTO ",C73, "(", _xlfn.TEXTJOIN(",",TRUE,C74:Z74),") VALUES")</f>
        <v>INSERT INTO TB_MNU(MNU_SEQ,URL,MNU_NM,TOP_URL,UPPER_URL,OPEN_YN,AUTH_YN,MNU_LV,INFO,MNU_ORDER,FST_REG_ID,LT_UPD_ID) VALUES</v>
      </c>
    </row>
    <row r="76" spans="2:27" x14ac:dyDescent="0.4">
      <c r="B76" s="1">
        <v>1</v>
      </c>
      <c r="C76" s="1" t="s">
        <v>301</v>
      </c>
      <c r="D76" s="8" t="s">
        <v>235</v>
      </c>
      <c r="E76" s="1" t="s">
        <v>311</v>
      </c>
      <c r="F76" s="8" t="s">
        <v>319</v>
      </c>
      <c r="G76" s="8" t="s">
        <v>490</v>
      </c>
      <c r="H76" s="1" t="s">
        <v>266</v>
      </c>
      <c r="I76" s="1" t="s">
        <v>266</v>
      </c>
      <c r="J76" s="1">
        <v>1</v>
      </c>
      <c r="K76" s="1" t="s">
        <v>318</v>
      </c>
      <c r="L76" s="1">
        <v>1</v>
      </c>
      <c r="M76" s="1" t="s">
        <v>204</v>
      </c>
      <c r="N76" s="1" t="s">
        <v>204</v>
      </c>
      <c r="AA76" t="str">
        <f t="shared" ref="AA76:AA96" si="9">_xlfn.CONCAT(IF(B76=1,"",","),"(",_xlfn.TEXTJOIN(",",TRUE,C76:Z76),")")</f>
        <v>((SELECT nextval('MNU_SEQ') FROM DUAL),"admin","관리자","admin/adminHome","#","Y","Y",1,"관리자 관련 대메뉴",1,"SYSTEM","SYSTEM")</v>
      </c>
    </row>
    <row r="77" spans="2:27" x14ac:dyDescent="0.4">
      <c r="B77" s="1">
        <v>2</v>
      </c>
      <c r="C77" s="1" t="s">
        <v>301</v>
      </c>
      <c r="D77" s="8" t="s">
        <v>319</v>
      </c>
      <c r="E77" s="1" t="s">
        <v>320</v>
      </c>
      <c r="F77" s="8" t="s">
        <v>319</v>
      </c>
      <c r="G77" s="8" t="s">
        <v>235</v>
      </c>
      <c r="H77" s="1" t="s">
        <v>266</v>
      </c>
      <c r="I77" s="1" t="s">
        <v>266</v>
      </c>
      <c r="J77" s="1">
        <v>2</v>
      </c>
      <c r="K77" s="1" t="s">
        <v>352</v>
      </c>
      <c r="L77" s="1">
        <v>1</v>
      </c>
      <c r="M77" s="1" t="s">
        <v>204</v>
      </c>
      <c r="N77" s="1" t="s">
        <v>204</v>
      </c>
      <c r="AA77" t="str">
        <f t="shared" si="9"/>
        <v>,((SELECT nextval('MNU_SEQ') FROM DUAL),"admin/adminHome","관리자홈","admin/adminHome","admin","Y","Y",2,"관리자가 사이트 환황을 조회할 수 있는 메뉴입니다.",1,"SYSTEM","SYSTEM")</v>
      </c>
    </row>
    <row r="78" spans="2:27" x14ac:dyDescent="0.4">
      <c r="B78" s="1">
        <v>3</v>
      </c>
      <c r="C78" s="1" t="s">
        <v>301</v>
      </c>
      <c r="D78" s="8" t="s">
        <v>321</v>
      </c>
      <c r="E78" s="1" t="s">
        <v>322</v>
      </c>
      <c r="F78" s="8" t="s">
        <v>319</v>
      </c>
      <c r="G78" s="8" t="s">
        <v>235</v>
      </c>
      <c r="H78" s="1" t="s">
        <v>266</v>
      </c>
      <c r="I78" s="1" t="s">
        <v>266</v>
      </c>
      <c r="J78" s="1">
        <v>2</v>
      </c>
      <c r="K78" s="1" t="s">
        <v>353</v>
      </c>
      <c r="L78" s="1">
        <v>2</v>
      </c>
      <c r="M78" s="1" t="s">
        <v>204</v>
      </c>
      <c r="N78" s="1" t="s">
        <v>204</v>
      </c>
      <c r="AA78" t="str">
        <f t="shared" ref="AA78:AA80" si="10">_xlfn.CONCAT(IF(B78=1,"",","),"(",_xlfn.TEXTJOIN(",",TRUE,C78:Z78),")")</f>
        <v>,((SELECT nextval('MNU_SEQ') FROM DUAL),"admin/loginLog","접속기록조회","admin/adminHome","admin","Y","Y",2,"관리자가 사용자의 접속 기록을 조회할 수 있는 메뉴입니다.",2,"SYSTEM","SYSTEM")</v>
      </c>
    </row>
    <row r="79" spans="2:27" x14ac:dyDescent="0.4">
      <c r="B79" s="1">
        <v>4</v>
      </c>
      <c r="C79" s="1" t="s">
        <v>301</v>
      </c>
      <c r="D79" s="8" t="s">
        <v>356</v>
      </c>
      <c r="E79" s="1" t="s">
        <v>357</v>
      </c>
      <c r="F79" s="8" t="s">
        <v>319</v>
      </c>
      <c r="G79" s="8" t="s">
        <v>235</v>
      </c>
      <c r="H79" s="1" t="s">
        <v>266</v>
      </c>
      <c r="I79" s="1" t="s">
        <v>266</v>
      </c>
      <c r="J79" s="1">
        <v>2</v>
      </c>
      <c r="K79" s="1" t="s">
        <v>358</v>
      </c>
      <c r="L79" s="1">
        <v>3</v>
      </c>
      <c r="M79" s="1" t="s">
        <v>204</v>
      </c>
      <c r="N79" s="1" t="s">
        <v>204</v>
      </c>
      <c r="AA79" t="str">
        <f>_xlfn.CONCAT(IF(B79=1,"",","),"(",_xlfn.TEXTJOIN(",",TRUE,C79:Z79),")")</f>
        <v>,((SELECT nextval('MNU_SEQ') FROM DUAL),"admin/requestLog","요청기록조회","admin/adminHome","admin","Y","Y",2,"관리자가 서버에 발생한 요청 기록을 조회할 수 있는 메뉴입니다.",3,"SYSTEM","SYSTEM")</v>
      </c>
    </row>
    <row r="80" spans="2:27" x14ac:dyDescent="0.4">
      <c r="B80" s="1">
        <v>5</v>
      </c>
      <c r="C80" s="1" t="s">
        <v>301</v>
      </c>
      <c r="D80" s="8" t="s">
        <v>410</v>
      </c>
      <c r="E80" s="1" t="s">
        <v>411</v>
      </c>
      <c r="F80" s="8" t="s">
        <v>319</v>
      </c>
      <c r="G80" s="8" t="s">
        <v>235</v>
      </c>
      <c r="H80" s="1" t="s">
        <v>266</v>
      </c>
      <c r="I80" s="1" t="s">
        <v>266</v>
      </c>
      <c r="J80" s="1">
        <v>2</v>
      </c>
      <c r="K80" s="1" t="s">
        <v>460</v>
      </c>
      <c r="L80" s="1">
        <v>4</v>
      </c>
      <c r="M80" s="1" t="s">
        <v>204</v>
      </c>
      <c r="N80" s="1" t="s">
        <v>204</v>
      </c>
      <c r="AA80" t="str">
        <f t="shared" si="10"/>
        <v>,((SELECT nextval('MNU_SEQ') FROM DUAL),"admin/manageRole","권한그룹 관리","admin/adminHome","admin","Y","Y",2,"관리자가 권한그룹 정보를 조회 및 관리할 수 있는 메뉴입니다.",4,"SYSTEM","SYSTEM")</v>
      </c>
    </row>
    <row r="81" spans="2:27" x14ac:dyDescent="0.4">
      <c r="B81" s="1">
        <v>6</v>
      </c>
      <c r="C81" s="1" t="s">
        <v>301</v>
      </c>
      <c r="D81" s="8" t="s">
        <v>458</v>
      </c>
      <c r="E81" s="1" t="s">
        <v>459</v>
      </c>
      <c r="F81" s="8" t="s">
        <v>319</v>
      </c>
      <c r="G81" s="8" t="s">
        <v>235</v>
      </c>
      <c r="H81" s="1" t="s">
        <v>266</v>
      </c>
      <c r="I81" s="1" t="s">
        <v>266</v>
      </c>
      <c r="J81" s="1">
        <v>2</v>
      </c>
      <c r="K81" s="1" t="s">
        <v>461</v>
      </c>
      <c r="L81" s="1">
        <v>5</v>
      </c>
      <c r="M81" s="1" t="s">
        <v>204</v>
      </c>
      <c r="N81" s="1" t="s">
        <v>204</v>
      </c>
      <c r="AA81" t="str">
        <f t="shared" ref="AA81" si="11">_xlfn.CONCAT(IF(B81=1,"",","),"(",_xlfn.TEXTJOIN(",",TRUE,C81:Z81),")")</f>
        <v>,((SELECT nextval('MNU_SEQ') FROM DUAL),"admin/manageMnu","메뉴 관리","admin/adminHome","admin","Y","Y",2,"관리자가 메뉴 정보를 조회 및 관리할 수 있는 메뉴입니다.",5,"SYSTEM","SYSTEM")</v>
      </c>
    </row>
    <row r="82" spans="2:27" x14ac:dyDescent="0.4">
      <c r="B82" s="1">
        <v>7</v>
      </c>
      <c r="C82" s="1" t="s">
        <v>301</v>
      </c>
      <c r="D82" s="8" t="s">
        <v>305</v>
      </c>
      <c r="E82" s="1" t="s">
        <v>309</v>
      </c>
      <c r="F82" s="8" t="s">
        <v>464</v>
      </c>
      <c r="G82" s="8" t="s">
        <v>490</v>
      </c>
      <c r="H82" s="1" t="s">
        <v>266</v>
      </c>
      <c r="I82" s="1" t="s">
        <v>266</v>
      </c>
      <c r="J82" s="1">
        <v>1</v>
      </c>
      <c r="K82" s="1" t="s">
        <v>314</v>
      </c>
      <c r="L82" s="1">
        <v>2</v>
      </c>
      <c r="M82" s="1" t="s">
        <v>204</v>
      </c>
      <c r="N82" s="1" t="s">
        <v>204</v>
      </c>
      <c r="AA82" t="str">
        <f t="shared" si="9"/>
        <v>,((SELECT nextval('MNU_SEQ') FROM DUAL),"board","게시판","board/free","#","Y","Y",1,"게시판 관련 대메뉴",2,"SYSTEM","SYSTEM")</v>
      </c>
    </row>
    <row r="83" spans="2:27" s="28" customFormat="1" x14ac:dyDescent="0.4">
      <c r="B83" s="1">
        <v>8</v>
      </c>
      <c r="C83" s="26" t="s">
        <v>301</v>
      </c>
      <c r="D83" s="27" t="s">
        <v>464</v>
      </c>
      <c r="E83" s="26" t="s">
        <v>231</v>
      </c>
      <c r="F83" s="8" t="s">
        <v>464</v>
      </c>
      <c r="G83" s="27" t="s">
        <v>305</v>
      </c>
      <c r="H83" s="26" t="s">
        <v>266</v>
      </c>
      <c r="I83" s="26" t="s">
        <v>266</v>
      </c>
      <c r="J83" s="26">
        <v>2</v>
      </c>
      <c r="K83" s="26" t="s">
        <v>466</v>
      </c>
      <c r="L83" s="26">
        <v>1</v>
      </c>
      <c r="M83" s="26" t="s">
        <v>204</v>
      </c>
      <c r="N83" s="26" t="s">
        <v>204</v>
      </c>
      <c r="AA83" s="28" t="str">
        <f t="shared" si="9"/>
        <v>,((SELECT nextval('MNU_SEQ') FROM DUAL),"board/free","자유게시판","board/free","board","Y","Y",2,"자유롭운 주제로 이야기를 나눌 수 있는 게시판입니다.",1,"SYSTEM","SYSTEM")</v>
      </c>
    </row>
    <row r="84" spans="2:27" s="28" customFormat="1" x14ac:dyDescent="0.4">
      <c r="B84" s="1">
        <v>9</v>
      </c>
      <c r="C84" s="26" t="s">
        <v>301</v>
      </c>
      <c r="D84" s="27" t="s">
        <v>463</v>
      </c>
      <c r="E84" s="26" t="s">
        <v>232</v>
      </c>
      <c r="F84" s="8" t="s">
        <v>464</v>
      </c>
      <c r="G84" s="27" t="s">
        <v>305</v>
      </c>
      <c r="H84" s="26" t="s">
        <v>266</v>
      </c>
      <c r="I84" s="26" t="s">
        <v>266</v>
      </c>
      <c r="J84" s="26">
        <v>2</v>
      </c>
      <c r="K84" s="26" t="s">
        <v>467</v>
      </c>
      <c r="L84" s="26">
        <v>2</v>
      </c>
      <c r="M84" s="26" t="s">
        <v>204</v>
      </c>
      <c r="N84" s="26" t="s">
        <v>204</v>
      </c>
      <c r="AA84" s="28" t="str">
        <f t="shared" si="9"/>
        <v>,((SELECT nextval('MNU_SEQ') FROM DUAL),"board/QnA","질문게시판","board/free","board","Y","Y",2,"육아 관련 질문 혹은 팁을 나눌 수 있는 게시판입니다.",2,"SYSTEM","SYSTEM")</v>
      </c>
    </row>
    <row r="85" spans="2:27" s="28" customFormat="1" x14ac:dyDescent="0.4">
      <c r="B85" s="1">
        <v>10</v>
      </c>
      <c r="C85" s="26" t="s">
        <v>301</v>
      </c>
      <c r="D85" s="27" t="s">
        <v>465</v>
      </c>
      <c r="E85" s="26" t="s">
        <v>233</v>
      </c>
      <c r="F85" s="8" t="s">
        <v>464</v>
      </c>
      <c r="G85" s="27" t="s">
        <v>305</v>
      </c>
      <c r="H85" s="26" t="s">
        <v>266</v>
      </c>
      <c r="I85" s="26" t="s">
        <v>266</v>
      </c>
      <c r="J85" s="26">
        <v>2</v>
      </c>
      <c r="K85" s="26" t="s">
        <v>468</v>
      </c>
      <c r="L85" s="26">
        <v>3</v>
      </c>
      <c r="M85" s="26" t="s">
        <v>204</v>
      </c>
      <c r="N85" s="26" t="s">
        <v>204</v>
      </c>
      <c r="AA85" s="28" t="str">
        <f t="shared" ref="AA85:AA87" si="12">_xlfn.CONCAT(IF(B85=1,"",","),"(",_xlfn.TEXTJOIN(",",TRUE,C85:Z85),")")</f>
        <v>,((SELECT nextval('MNU_SEQ') FROM DUAL),"board/village","지역게시판","board/free","board","Y","Y",2,"지역 주민들 끼리 교류할 수 있는 게시판입니다.",3,"SYSTEM","SYSTEM")</v>
      </c>
    </row>
    <row r="86" spans="2:27" x14ac:dyDescent="0.4">
      <c r="B86" s="1">
        <v>11</v>
      </c>
      <c r="C86" s="1" t="s">
        <v>301</v>
      </c>
      <c r="D86" s="8" t="s">
        <v>306</v>
      </c>
      <c r="E86" s="1" t="s">
        <v>310</v>
      </c>
      <c r="F86" s="8" t="s">
        <v>306</v>
      </c>
      <c r="G86" s="8" t="s">
        <v>490</v>
      </c>
      <c r="H86" s="1" t="s">
        <v>266</v>
      </c>
      <c r="I86" s="1" t="s">
        <v>266</v>
      </c>
      <c r="J86" s="1">
        <v>1</v>
      </c>
      <c r="K86" s="1" t="s">
        <v>315</v>
      </c>
      <c r="L86" s="1">
        <v>3</v>
      </c>
      <c r="M86" s="1" t="s">
        <v>204</v>
      </c>
      <c r="N86" s="1" t="s">
        <v>204</v>
      </c>
      <c r="AA86" t="str">
        <f t="shared" si="12"/>
        <v>,((SELECT nextval('MNU_SEQ') FROM DUAL),"market","장터","market","#","Y","Y",1,"장터 관련 대메뉴",3,"SYSTEM","SYSTEM")</v>
      </c>
    </row>
    <row r="87" spans="2:27" x14ac:dyDescent="0.4">
      <c r="B87" s="1">
        <v>12</v>
      </c>
      <c r="C87" s="1" t="s">
        <v>301</v>
      </c>
      <c r="D87" s="8" t="s">
        <v>469</v>
      </c>
      <c r="E87" s="1" t="s">
        <v>470</v>
      </c>
      <c r="F87" s="8" t="s">
        <v>469</v>
      </c>
      <c r="G87" s="8" t="s">
        <v>306</v>
      </c>
      <c r="H87" s="1" t="s">
        <v>266</v>
      </c>
      <c r="I87" s="1" t="s">
        <v>266</v>
      </c>
      <c r="J87" s="1">
        <v>2</v>
      </c>
      <c r="K87" s="1" t="s">
        <v>473</v>
      </c>
      <c r="L87" s="1">
        <v>1</v>
      </c>
      <c r="M87" s="1" t="s">
        <v>204</v>
      </c>
      <c r="N87" s="1" t="s">
        <v>204</v>
      </c>
      <c r="AA87" t="str">
        <f t="shared" si="12"/>
        <v>,((SELECT nextval('MNU_SEQ') FROM DUAL),"market/used"," 중고장터","market/used","market","Y","Y",2,"중고 물품을 사고 팔 수 있는 메뉴입니다.",1,"SYSTEM","SYSTEM")</v>
      </c>
    </row>
    <row r="88" spans="2:27" x14ac:dyDescent="0.4">
      <c r="B88" s="1">
        <v>13</v>
      </c>
      <c r="C88" s="1" t="s">
        <v>301</v>
      </c>
      <c r="D88" s="8" t="s">
        <v>471</v>
      </c>
      <c r="E88" s="1" t="s">
        <v>472</v>
      </c>
      <c r="F88" s="8" t="s">
        <v>469</v>
      </c>
      <c r="G88" s="8" t="s">
        <v>306</v>
      </c>
      <c r="H88" s="1" t="s">
        <v>266</v>
      </c>
      <c r="I88" s="1" t="s">
        <v>266</v>
      </c>
      <c r="J88" s="1">
        <v>2</v>
      </c>
      <c r="K88" s="1" t="s">
        <v>474</v>
      </c>
      <c r="L88" s="1">
        <v>2</v>
      </c>
      <c r="M88" s="1" t="s">
        <v>204</v>
      </c>
      <c r="N88" s="1" t="s">
        <v>204</v>
      </c>
      <c r="AA88" t="str">
        <f t="shared" si="9"/>
        <v>,((SELECT nextval('MNU_SEQ') FROM DUAL),"market/company"," 기업장터","market/used","market","Y","Y",2,"기업에서 생산한 물품을 사고 팔 수 있는 메뉴입니다.",2,"SYSTEM","SYSTEM")</v>
      </c>
    </row>
    <row r="89" spans="2:27" x14ac:dyDescent="0.4">
      <c r="B89" s="1">
        <v>14</v>
      </c>
      <c r="C89" s="1" t="s">
        <v>301</v>
      </c>
      <c r="D89" s="8" t="s">
        <v>307</v>
      </c>
      <c r="E89" s="1" t="s">
        <v>313</v>
      </c>
      <c r="F89" s="8" t="s">
        <v>307</v>
      </c>
      <c r="G89" s="8" t="s">
        <v>490</v>
      </c>
      <c r="H89" s="1" t="s">
        <v>266</v>
      </c>
      <c r="I89" s="1" t="s">
        <v>266</v>
      </c>
      <c r="J89" s="1">
        <v>1</v>
      </c>
      <c r="K89" s="1" t="s">
        <v>316</v>
      </c>
      <c r="L89" s="1">
        <v>4</v>
      </c>
      <c r="M89" s="1" t="s">
        <v>204</v>
      </c>
      <c r="N89" s="1" t="s">
        <v>204</v>
      </c>
      <c r="AA89" t="str">
        <f t="shared" ref="AA89:AA91" si="13">_xlfn.CONCAT(IF(B89=1,"",","),"(",_xlfn.TEXTJOIN(",",TRUE,C89:Z89),")")</f>
        <v>,((SELECT nextval('MNU_SEQ') FROM DUAL),"active","활동","active","#","Y","Y",1,"활동 관련 대메뉴",4,"SYSTEM","SYSTEM")</v>
      </c>
    </row>
    <row r="90" spans="2:27" x14ac:dyDescent="0.4">
      <c r="B90" s="1">
        <v>15</v>
      </c>
      <c r="C90" s="1" t="s">
        <v>301</v>
      </c>
      <c r="D90" s="8" t="s">
        <v>475</v>
      </c>
      <c r="E90" s="1" t="s">
        <v>476</v>
      </c>
      <c r="F90" s="8" t="s">
        <v>475</v>
      </c>
      <c r="G90" s="8" t="s">
        <v>307</v>
      </c>
      <c r="H90" s="1" t="s">
        <v>266</v>
      </c>
      <c r="I90" s="1" t="s">
        <v>266</v>
      </c>
      <c r="J90" s="1">
        <v>2</v>
      </c>
      <c r="K90" s="1" t="s">
        <v>477</v>
      </c>
      <c r="L90" s="1">
        <v>1</v>
      </c>
      <c r="M90" s="1" t="s">
        <v>204</v>
      </c>
      <c r="N90" s="1" t="s">
        <v>204</v>
      </c>
      <c r="AA90" t="str">
        <f t="shared" ref="AA90" si="14">_xlfn.CONCAT(IF(B90=1,"",","),"(",_xlfn.TEXTJOIN(",",TRUE,C90:Z90),")")</f>
        <v>,((SELECT nextval('MNU_SEQ') FROM DUAL),"active/play","놀이","active/play","active","Y","Y",2,"아이와 함께할 수 있는 놀이 정보를 나누는 메뉴입니다.",1,"SYSTEM","SYSTEM")</v>
      </c>
    </row>
    <row r="91" spans="2:27" x14ac:dyDescent="0.4">
      <c r="B91" s="1">
        <v>16</v>
      </c>
      <c r="C91" s="1" t="s">
        <v>301</v>
      </c>
      <c r="D91" s="8" t="s">
        <v>478</v>
      </c>
      <c r="E91" s="1" t="s">
        <v>480</v>
      </c>
      <c r="F91" s="8" t="s">
        <v>475</v>
      </c>
      <c r="G91" s="8" t="s">
        <v>307</v>
      </c>
      <c r="H91" s="1" t="s">
        <v>266</v>
      </c>
      <c r="I91" s="1" t="s">
        <v>266</v>
      </c>
      <c r="J91" s="1">
        <v>2</v>
      </c>
      <c r="K91" s="1" t="s">
        <v>482</v>
      </c>
      <c r="L91" s="1">
        <v>2</v>
      </c>
      <c r="M91" s="1" t="s">
        <v>204</v>
      </c>
      <c r="N91" s="1" t="s">
        <v>204</v>
      </c>
      <c r="AA91" t="str">
        <f t="shared" si="13"/>
        <v>,((SELECT nextval('MNU_SEQ') FROM DUAL),"active/cook","요리","active/play","active","Y","Y",2,"아이와 함께할 수 있는 요리 정보를 나누는 메뉴입니다.",2,"SYSTEM","SYSTEM")</v>
      </c>
    </row>
    <row r="92" spans="2:27" x14ac:dyDescent="0.4">
      <c r="B92" s="1">
        <v>17</v>
      </c>
      <c r="C92" s="1" t="s">
        <v>301</v>
      </c>
      <c r="D92" s="8" t="s">
        <v>479</v>
      </c>
      <c r="E92" s="1" t="s">
        <v>481</v>
      </c>
      <c r="F92" s="8" t="s">
        <v>475</v>
      </c>
      <c r="G92" s="8" t="s">
        <v>307</v>
      </c>
      <c r="H92" s="1" t="s">
        <v>266</v>
      </c>
      <c r="I92" s="1" t="s">
        <v>266</v>
      </c>
      <c r="J92" s="1">
        <v>2</v>
      </c>
      <c r="K92" s="1" t="s">
        <v>483</v>
      </c>
      <c r="L92" s="1">
        <v>3</v>
      </c>
      <c r="M92" s="1" t="s">
        <v>204</v>
      </c>
      <c r="N92" s="1" t="s">
        <v>204</v>
      </c>
      <c r="AA92" t="str">
        <f t="shared" si="9"/>
        <v>,((SELECT nextval('MNU_SEQ') FROM DUAL),"active/picnic","소풍","active/play","active","Y","Y",2,"아이와 함께할 수 있는 관광 정보를 나누는 메뉴입니다.",3,"SYSTEM","SYSTEM")</v>
      </c>
    </row>
    <row r="93" spans="2:27" x14ac:dyDescent="0.4">
      <c r="B93" s="1">
        <v>18</v>
      </c>
      <c r="C93" s="1" t="s">
        <v>301</v>
      </c>
      <c r="D93" s="8" t="s">
        <v>308</v>
      </c>
      <c r="E93" s="1" t="s">
        <v>312</v>
      </c>
      <c r="F93" s="8" t="s">
        <v>308</v>
      </c>
      <c r="G93" s="8" t="s">
        <v>490</v>
      </c>
      <c r="H93" s="1" t="s">
        <v>266</v>
      </c>
      <c r="I93" s="1" t="s">
        <v>266</v>
      </c>
      <c r="J93" s="1">
        <v>1</v>
      </c>
      <c r="K93" s="1" t="s">
        <v>317</v>
      </c>
      <c r="L93" s="1">
        <v>5</v>
      </c>
      <c r="M93" s="1" t="s">
        <v>204</v>
      </c>
      <c r="N93" s="1" t="s">
        <v>204</v>
      </c>
      <c r="AA93" t="str">
        <f t="shared" ref="AA93:AA94" si="15">_xlfn.CONCAT(IF(B93=1,"",","),"(",_xlfn.TEXTJOIN(",",TRUE,C93:Z93),")")</f>
        <v>,((SELECT nextval('MNU_SEQ') FROM DUAL),"sitter","베이비시터","sitter","#","Y","Y",1,"베이비시터 관련 대메뉴",5,"SYSTEM","SYSTEM")</v>
      </c>
    </row>
    <row r="94" spans="2:27" x14ac:dyDescent="0.4">
      <c r="B94" s="1">
        <v>19</v>
      </c>
      <c r="C94" s="1" t="s">
        <v>301</v>
      </c>
      <c r="D94" s="8" t="s">
        <v>484</v>
      </c>
      <c r="E94" s="1" t="s">
        <v>485</v>
      </c>
      <c r="F94" s="8" t="s">
        <v>484</v>
      </c>
      <c r="G94" s="8" t="s">
        <v>308</v>
      </c>
      <c r="H94" s="1" t="s">
        <v>266</v>
      </c>
      <c r="I94" s="1" t="s">
        <v>266</v>
      </c>
      <c r="J94" s="1">
        <v>2</v>
      </c>
      <c r="K94" s="1" t="s">
        <v>486</v>
      </c>
      <c r="L94" s="1">
        <v>1</v>
      </c>
      <c r="M94" s="1" t="s">
        <v>204</v>
      </c>
      <c r="N94" s="1" t="s">
        <v>204</v>
      </c>
      <c r="AA94" t="str">
        <f t="shared" si="15"/>
        <v>,((SELECT nextval('MNU_SEQ') FROM DUAL),"sitter/customer","돌봐주세요","sitter/customer","sitter","Y","Y",2,"돌봄 서비스를 요청할 수 있는 메뉴입니다.",1,"SYSTEM","SYSTEM")</v>
      </c>
    </row>
    <row r="95" spans="2:27" x14ac:dyDescent="0.4">
      <c r="B95" s="1">
        <v>20</v>
      </c>
      <c r="C95" s="1" t="s">
        <v>301</v>
      </c>
      <c r="D95" s="8" t="s">
        <v>487</v>
      </c>
      <c r="E95" s="1" t="s">
        <v>488</v>
      </c>
      <c r="F95" s="8" t="s">
        <v>484</v>
      </c>
      <c r="G95" s="8" t="s">
        <v>308</v>
      </c>
      <c r="H95" s="1" t="s">
        <v>266</v>
      </c>
      <c r="I95" s="1" t="s">
        <v>266</v>
      </c>
      <c r="J95" s="1">
        <v>2</v>
      </c>
      <c r="K95" s="1" t="s">
        <v>489</v>
      </c>
      <c r="L95" s="1">
        <v>2</v>
      </c>
      <c r="M95" s="1" t="s">
        <v>204</v>
      </c>
      <c r="N95" s="1" t="s">
        <v>204</v>
      </c>
      <c r="AA95" t="str">
        <f t="shared" si="9"/>
        <v>,((SELECT nextval('MNU_SEQ') FROM DUAL),"sitter/service","돌봐줄게요","sitter/customer","sitter","Y","Y",2,"돌봄 서비스를 제공할 수 있는 메뉴입니다.",2,"SYSTEM","SYSTEM")</v>
      </c>
    </row>
    <row r="96" spans="2:27" x14ac:dyDescent="0.4">
      <c r="B96" s="1">
        <v>21</v>
      </c>
      <c r="C96" s="1" t="s">
        <v>301</v>
      </c>
      <c r="D96" s="8" t="s">
        <v>302</v>
      </c>
      <c r="E96" s="1" t="s">
        <v>303</v>
      </c>
      <c r="F96" s="8" t="s">
        <v>328</v>
      </c>
      <c r="G96" s="8" t="s">
        <v>490</v>
      </c>
      <c r="H96" s="1" t="s">
        <v>266</v>
      </c>
      <c r="I96" s="1" t="s">
        <v>266</v>
      </c>
      <c r="J96" s="1">
        <v>1</v>
      </c>
      <c r="K96" s="1" t="s">
        <v>304</v>
      </c>
      <c r="L96" s="1">
        <v>6</v>
      </c>
      <c r="M96" s="1" t="s">
        <v>204</v>
      </c>
      <c r="N96" s="1" t="s">
        <v>204</v>
      </c>
      <c r="AA96" t="str">
        <f t="shared" si="9"/>
        <v>,((SELECT nextval('MNU_SEQ') FROM DUAL),"info","정보","info/notice","#","Y","Y",1,"정보 관련 대메뉴",6,"SYSTEM","SYSTEM")</v>
      </c>
    </row>
    <row r="97" spans="2:27" x14ac:dyDescent="0.4">
      <c r="B97" s="1">
        <v>22</v>
      </c>
      <c r="C97" s="1" t="s">
        <v>301</v>
      </c>
      <c r="D97" s="8" t="s">
        <v>328</v>
      </c>
      <c r="E97" s="1" t="s">
        <v>230</v>
      </c>
      <c r="F97" s="8" t="s">
        <v>328</v>
      </c>
      <c r="G97" s="8" t="s">
        <v>302</v>
      </c>
      <c r="H97" s="1" t="s">
        <v>266</v>
      </c>
      <c r="I97" s="1" t="s">
        <v>228</v>
      </c>
      <c r="J97" s="1">
        <v>2</v>
      </c>
      <c r="K97" s="1" t="s">
        <v>354</v>
      </c>
      <c r="L97" s="1">
        <v>1</v>
      </c>
      <c r="M97" s="1" t="s">
        <v>204</v>
      </c>
      <c r="N97" s="1" t="s">
        <v>204</v>
      </c>
      <c r="AA97" t="str">
        <f t="shared" ref="AA97:AA99" si="16">_xlfn.CONCAT(IF(B97=1,"",","),"(",_xlfn.TEXTJOIN(",",TRUE,C97:Z97),")")</f>
        <v>,((SELECT nextval('MNU_SEQ') FROM DUAL),"info/notice","공지사항","info/notice","info","Y","N",2,"공지사항 목록을 조회하는 메뉴입니다.",1,"SYSTEM","SYSTEM")</v>
      </c>
    </row>
    <row r="98" spans="2:27" x14ac:dyDescent="0.4">
      <c r="B98" s="1">
        <v>23</v>
      </c>
      <c r="C98" s="1" t="s">
        <v>301</v>
      </c>
      <c r="D98" s="8" t="s">
        <v>323</v>
      </c>
      <c r="E98" s="1" t="s">
        <v>324</v>
      </c>
      <c r="F98" s="8" t="s">
        <v>325</v>
      </c>
      <c r="G98" s="8" t="s">
        <v>490</v>
      </c>
      <c r="H98" s="1" t="s">
        <v>228</v>
      </c>
      <c r="I98" s="1" t="s">
        <v>266</v>
      </c>
      <c r="J98" s="1">
        <v>1</v>
      </c>
      <c r="K98" s="1" t="s">
        <v>327</v>
      </c>
      <c r="L98" s="1">
        <v>7</v>
      </c>
      <c r="M98" s="1" t="s">
        <v>204</v>
      </c>
      <c r="N98" s="1" t="s">
        <v>204</v>
      </c>
      <c r="AA98" t="str">
        <f t="shared" si="16"/>
        <v>,((SELECT nextval('MNU_SEQ') FROM DUAL),"user","사용자","user/signUp","#","N","Y",1,"사용자 관련 대메뉴",7,"SYSTEM","SYSTEM")</v>
      </c>
    </row>
    <row r="99" spans="2:27" x14ac:dyDescent="0.4">
      <c r="B99" s="1">
        <v>24</v>
      </c>
      <c r="C99" s="1" t="s">
        <v>301</v>
      </c>
      <c r="D99" s="8" t="s">
        <v>325</v>
      </c>
      <c r="E99" s="1" t="s">
        <v>326</v>
      </c>
      <c r="F99" s="8" t="s">
        <v>325</v>
      </c>
      <c r="G99" s="8" t="s">
        <v>323</v>
      </c>
      <c r="H99" s="1" t="s">
        <v>228</v>
      </c>
      <c r="I99" s="1" t="s">
        <v>228</v>
      </c>
      <c r="J99" s="1">
        <v>2</v>
      </c>
      <c r="K99" s="1" t="s">
        <v>355</v>
      </c>
      <c r="L99" s="1">
        <v>1</v>
      </c>
      <c r="M99" s="1" t="s">
        <v>204</v>
      </c>
      <c r="N99" s="1" t="s">
        <v>204</v>
      </c>
      <c r="AA99" t="str">
        <f t="shared" si="16"/>
        <v>,((SELECT nextval('MNU_SEQ') FROM DUAL),"user/signUp","회원가입","user/signUp","user","N","N",2,"신규 사용자의 회원가입을 위한  메뉴입니다.",1,"SYSTEM","SYSTEM")</v>
      </c>
    </row>
    <row r="100" spans="2:27" x14ac:dyDescent="0.4">
      <c r="AA100" t="s">
        <v>209</v>
      </c>
    </row>
    <row r="101" spans="2:27" x14ac:dyDescent="0.4">
      <c r="B101" s="10" t="s">
        <v>199</v>
      </c>
      <c r="C101" s="23" t="s">
        <v>329</v>
      </c>
      <c r="D101" s="23"/>
      <c r="E101" s="23"/>
      <c r="F101" s="23"/>
      <c r="G101" s="23"/>
      <c r="H101" s="23"/>
    </row>
    <row r="102" spans="2:27" x14ac:dyDescent="0.4">
      <c r="B102" s="10" t="s">
        <v>1</v>
      </c>
      <c r="C102" s="10" t="s">
        <v>330</v>
      </c>
      <c r="D102" s="10" t="s">
        <v>331</v>
      </c>
      <c r="E102" s="10" t="s">
        <v>408</v>
      </c>
      <c r="F102" s="10" t="s">
        <v>412</v>
      </c>
      <c r="G102" s="10" t="s">
        <v>294</v>
      </c>
      <c r="H102" s="5" t="s">
        <v>295</v>
      </c>
      <c r="K102" s="13"/>
      <c r="L102" s="13"/>
      <c r="M102" s="13"/>
      <c r="N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4" t="str">
        <f>_xlfn.CONCAT("TRUNCATE ",C101,";")</f>
        <v>TRUNCATE TB_ROLE;</v>
      </c>
    </row>
    <row r="103" spans="2:27" x14ac:dyDescent="0.4">
      <c r="B103" s="10" t="s">
        <v>3</v>
      </c>
      <c r="C103" s="10" t="s">
        <v>332</v>
      </c>
      <c r="D103" s="10" t="s">
        <v>333</v>
      </c>
      <c r="E103" s="10" t="s">
        <v>335</v>
      </c>
      <c r="F103" s="10" t="s">
        <v>336</v>
      </c>
      <c r="G103" s="10" t="s">
        <v>296</v>
      </c>
      <c r="H103" s="5" t="s">
        <v>297</v>
      </c>
      <c r="K103" s="13"/>
      <c r="L103" s="13"/>
      <c r="M103" s="13"/>
      <c r="N103" s="13"/>
      <c r="R103" s="13"/>
      <c r="S103" s="13"/>
      <c r="T103" s="13"/>
      <c r="U103" s="13"/>
      <c r="V103" s="13"/>
      <c r="W103" s="13"/>
      <c r="X103" s="13"/>
      <c r="Y103" s="13"/>
      <c r="Z103" s="13"/>
      <c r="AA103" t="str">
        <f>_xlfn.CONCAT("INSERT INTO ",C101, "(", _xlfn.TEXTJOIN(",",TRUE,C102:Z102),") VALUES")</f>
        <v>INSERT INTO TB_ROLE(ROLE_SEQ,ROLE_NM,ROLE_ORDER,RMRK,FST_REG_ID,LT_UPD_ID) VALUES</v>
      </c>
    </row>
    <row r="104" spans="2:27" x14ac:dyDescent="0.4">
      <c r="B104" s="1">
        <v>1</v>
      </c>
      <c r="C104" s="1" t="s">
        <v>341</v>
      </c>
      <c r="D104" s="8" t="s">
        <v>324</v>
      </c>
      <c r="E104" s="1">
        <v>1</v>
      </c>
      <c r="F104" s="1" t="s">
        <v>413</v>
      </c>
      <c r="G104" s="1" t="s">
        <v>204</v>
      </c>
      <c r="H104" s="1" t="s">
        <v>204</v>
      </c>
      <c r="AA104" t="str">
        <f t="shared" ref="AA104:AA108" si="17">_xlfn.CONCAT(IF(B104=1,"",","),"(",_xlfn.TEXTJOIN(",",TRUE,C104:Z104),")")</f>
        <v>((SELECT nextval('ROLE_SEQ') FROM DUAL),"사용자",1,"시스템 사용자의 기본 권한","SYSTEM","SYSTEM")</v>
      </c>
    </row>
    <row r="105" spans="2:27" x14ac:dyDescent="0.4">
      <c r="B105" s="1">
        <v>2</v>
      </c>
      <c r="C105" s="1" t="s">
        <v>341</v>
      </c>
      <c r="D105" s="8" t="s">
        <v>350</v>
      </c>
      <c r="E105" s="1">
        <v>2</v>
      </c>
      <c r="F105" s="1" t="s">
        <v>414</v>
      </c>
      <c r="G105" s="1" t="s">
        <v>204</v>
      </c>
      <c r="H105" s="1" t="s">
        <v>204</v>
      </c>
      <c r="AA105" t="str">
        <f t="shared" ref="AA105" si="18">_xlfn.CONCAT(IF(B105=1,"",","),"(",_xlfn.TEXTJOIN(",",TRUE,C105:Z105),")")</f>
        <v>,((SELECT nextval('ROLE_SEQ') FROM DUAL),"게스트",2,"프로젝트 열람을 위한 권한","SYSTEM","SYSTEM")</v>
      </c>
    </row>
    <row r="106" spans="2:27" x14ac:dyDescent="0.4">
      <c r="B106" s="1">
        <v>2</v>
      </c>
      <c r="C106" s="1" t="s">
        <v>341</v>
      </c>
      <c r="D106" s="8" t="s">
        <v>311</v>
      </c>
      <c r="E106" s="1">
        <v>3</v>
      </c>
      <c r="F106" s="1" t="s">
        <v>415</v>
      </c>
      <c r="G106" s="1" t="s">
        <v>204</v>
      </c>
      <c r="H106" s="1" t="s">
        <v>204</v>
      </c>
      <c r="AA106" t="str">
        <f t="shared" si="17"/>
        <v>,((SELECT nextval('ROLE_SEQ') FROM DUAL),"관리자",3,"시스템 관리자 권한","SYSTEM","SYSTEM")</v>
      </c>
    </row>
    <row r="107" spans="2:27" x14ac:dyDescent="0.4">
      <c r="B107" s="1">
        <v>3</v>
      </c>
      <c r="C107" s="1" t="s">
        <v>341</v>
      </c>
      <c r="D107" s="8" t="s">
        <v>342</v>
      </c>
      <c r="E107" s="1">
        <v>4</v>
      </c>
      <c r="F107" s="1" t="s">
        <v>416</v>
      </c>
      <c r="G107" s="1" t="s">
        <v>204</v>
      </c>
      <c r="H107" s="1" t="s">
        <v>204</v>
      </c>
      <c r="AA107" t="str">
        <f t="shared" si="17"/>
        <v>,((SELECT nextval('ROLE_SEQ') FROM DUAL),"시터",4,"사용자 중 시터로 활동하기 위한 권한","SYSTEM","SYSTEM")</v>
      </c>
    </row>
    <row r="108" spans="2:27" x14ac:dyDescent="0.4">
      <c r="B108" s="1">
        <v>4</v>
      </c>
      <c r="C108" s="1" t="s">
        <v>341</v>
      </c>
      <c r="D108" s="8" t="s">
        <v>343</v>
      </c>
      <c r="E108" s="1">
        <v>5</v>
      </c>
      <c r="F108" s="1" t="s">
        <v>417</v>
      </c>
      <c r="G108" s="1" t="s">
        <v>204</v>
      </c>
      <c r="H108" s="1" t="s">
        <v>204</v>
      </c>
      <c r="AA108" t="str">
        <f t="shared" si="17"/>
        <v>,((SELECT nextval('ROLE_SEQ') FROM DUAL),"판매기업",5,"중고 장터 기업 권한","SYSTEM","SYSTEM")</v>
      </c>
    </row>
    <row r="109" spans="2:27" x14ac:dyDescent="0.4">
      <c r="AA109" t="s">
        <v>209</v>
      </c>
    </row>
    <row r="110" spans="2:27" x14ac:dyDescent="0.4">
      <c r="B110" s="10" t="s">
        <v>199</v>
      </c>
      <c r="C110" s="23" t="s">
        <v>337</v>
      </c>
      <c r="D110" s="23"/>
      <c r="E110" s="23"/>
      <c r="F110" s="23"/>
    </row>
    <row r="111" spans="2:27" x14ac:dyDescent="0.4">
      <c r="B111" s="10" t="s">
        <v>1</v>
      </c>
      <c r="C111" s="10" t="s">
        <v>401</v>
      </c>
      <c r="D111" s="10" t="s">
        <v>330</v>
      </c>
      <c r="E111" s="10" t="s">
        <v>294</v>
      </c>
      <c r="F111" s="5" t="s">
        <v>295</v>
      </c>
      <c r="K111" s="13"/>
      <c r="L111" s="13"/>
      <c r="M111" s="13"/>
      <c r="N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4" t="str">
        <f>_xlfn.CONCAT("TRUNCATE ",C110,";")</f>
        <v>TRUNCATE TB_USER_ROLE_MAP;</v>
      </c>
    </row>
    <row r="112" spans="2:27" x14ac:dyDescent="0.4">
      <c r="B112" s="10" t="s">
        <v>3</v>
      </c>
      <c r="C112" s="10" t="s">
        <v>117</v>
      </c>
      <c r="D112" s="10" t="s">
        <v>332</v>
      </c>
      <c r="E112" s="10" t="s">
        <v>296</v>
      </c>
      <c r="F112" s="5" t="s">
        <v>297</v>
      </c>
      <c r="K112" s="13"/>
      <c r="L112" s="13"/>
      <c r="M112" s="13"/>
      <c r="N112" s="13"/>
      <c r="R112" s="13"/>
      <c r="S112" s="13"/>
      <c r="T112" s="13"/>
      <c r="U112" s="13"/>
      <c r="V112" s="13"/>
      <c r="W112" s="13"/>
      <c r="X112" s="13"/>
      <c r="Y112" s="13"/>
      <c r="Z112" s="13"/>
      <c r="AA112" t="str">
        <f>_xlfn.CONCAT("INSERT INTO ",C110, "(", _xlfn.TEXTJOIN(",",TRUE,C111:Z111),") VALUES")</f>
        <v>INSERT INTO TB_USER_ROLE_MAP(USER_ID,ROLE_SEQ,FST_REG_ID,LT_UPD_ID) VALUES</v>
      </c>
    </row>
    <row r="113" spans="2:27" x14ac:dyDescent="0.4">
      <c r="B113" s="1">
        <v>1</v>
      </c>
      <c r="C113" s="1" t="s">
        <v>235</v>
      </c>
      <c r="D113" s="8">
        <v>3</v>
      </c>
      <c r="E113" s="1" t="s">
        <v>204</v>
      </c>
      <c r="F113" s="1" t="s">
        <v>204</v>
      </c>
      <c r="AA113" t="str">
        <f t="shared" ref="AA113:AA132" si="19">_xlfn.CONCAT(IF(B113=1,"",","),"(",_xlfn.TEXTJOIN(",",TRUE,C113:Z113),")")</f>
        <v>("admin",3,"SYSTEM","SYSTEM")</v>
      </c>
    </row>
    <row r="114" spans="2:27" x14ac:dyDescent="0.4">
      <c r="B114" s="1">
        <v>2</v>
      </c>
      <c r="C114" s="1" t="s">
        <v>418</v>
      </c>
      <c r="D114" s="8">
        <v>1</v>
      </c>
      <c r="E114" s="1" t="s">
        <v>204</v>
      </c>
      <c r="F114" s="1" t="s">
        <v>204</v>
      </c>
      <c r="AA114" t="str">
        <f t="shared" si="19"/>
        <v>,("user1",1,"SYSTEM","SYSTEM")</v>
      </c>
    </row>
    <row r="115" spans="2:27" x14ac:dyDescent="0.4">
      <c r="B115" s="1">
        <v>3</v>
      </c>
      <c r="C115" s="1" t="s">
        <v>420</v>
      </c>
      <c r="D115" s="8">
        <v>1</v>
      </c>
      <c r="E115" s="1" t="s">
        <v>204</v>
      </c>
      <c r="F115" s="1" t="s">
        <v>204</v>
      </c>
      <c r="AA115" t="str">
        <f t="shared" si="19"/>
        <v>,("user2",1,"SYSTEM","SYSTEM")</v>
      </c>
    </row>
    <row r="116" spans="2:27" x14ac:dyDescent="0.4">
      <c r="B116" s="1">
        <v>4</v>
      </c>
      <c r="C116" s="1" t="s">
        <v>421</v>
      </c>
      <c r="D116" s="8">
        <v>1</v>
      </c>
      <c r="E116" s="1" t="s">
        <v>204</v>
      </c>
      <c r="F116" s="1" t="s">
        <v>204</v>
      </c>
      <c r="AA116" t="str">
        <f t="shared" si="19"/>
        <v>,("user3",1,"SYSTEM","SYSTEM")</v>
      </c>
    </row>
    <row r="117" spans="2:27" x14ac:dyDescent="0.4">
      <c r="B117" s="1">
        <v>5</v>
      </c>
      <c r="C117" s="1" t="s">
        <v>422</v>
      </c>
      <c r="D117" s="8">
        <v>1</v>
      </c>
      <c r="E117" s="1" t="s">
        <v>204</v>
      </c>
      <c r="F117" s="1" t="s">
        <v>204</v>
      </c>
      <c r="AA117" t="str">
        <f t="shared" si="19"/>
        <v>,("user4",1,"SYSTEM","SYSTEM")</v>
      </c>
    </row>
    <row r="118" spans="2:27" x14ac:dyDescent="0.4">
      <c r="B118" s="1">
        <v>6</v>
      </c>
      <c r="C118" s="1" t="s">
        <v>423</v>
      </c>
      <c r="D118" s="8">
        <v>1</v>
      </c>
      <c r="E118" s="1" t="s">
        <v>204</v>
      </c>
      <c r="F118" s="1" t="s">
        <v>204</v>
      </c>
      <c r="AA118" t="str">
        <f t="shared" si="19"/>
        <v>,("user5",1,"SYSTEM","SYSTEM")</v>
      </c>
    </row>
    <row r="119" spans="2:27" x14ac:dyDescent="0.4">
      <c r="B119" s="1">
        <v>7</v>
      </c>
      <c r="C119" s="1" t="s">
        <v>424</v>
      </c>
      <c r="D119" s="8">
        <v>1</v>
      </c>
      <c r="E119" s="1" t="s">
        <v>204</v>
      </c>
      <c r="F119" s="1" t="s">
        <v>204</v>
      </c>
      <c r="AA119" t="str">
        <f t="shared" si="19"/>
        <v>,("user6",1,"SYSTEM","SYSTEM")</v>
      </c>
    </row>
    <row r="120" spans="2:27" x14ac:dyDescent="0.4">
      <c r="B120" s="1">
        <v>8</v>
      </c>
      <c r="C120" s="1" t="s">
        <v>425</v>
      </c>
      <c r="D120" s="8">
        <v>1</v>
      </c>
      <c r="E120" s="1" t="s">
        <v>204</v>
      </c>
      <c r="F120" s="1" t="s">
        <v>204</v>
      </c>
      <c r="AA120" t="str">
        <f t="shared" si="19"/>
        <v>,("user7",1,"SYSTEM","SYSTEM")</v>
      </c>
    </row>
    <row r="121" spans="2:27" x14ac:dyDescent="0.4">
      <c r="B121" s="1">
        <v>9</v>
      </c>
      <c r="C121" s="1" t="s">
        <v>426</v>
      </c>
      <c r="D121" s="8">
        <v>1</v>
      </c>
      <c r="E121" s="1" t="s">
        <v>204</v>
      </c>
      <c r="F121" s="1" t="s">
        <v>204</v>
      </c>
      <c r="AA121" t="str">
        <f t="shared" si="19"/>
        <v>,("user8",1,"SYSTEM","SYSTEM")</v>
      </c>
    </row>
    <row r="122" spans="2:27" x14ac:dyDescent="0.4">
      <c r="B122" s="1">
        <v>10</v>
      </c>
      <c r="C122" s="1" t="s">
        <v>434</v>
      </c>
      <c r="D122" s="8">
        <v>1</v>
      </c>
      <c r="E122" s="1" t="s">
        <v>204</v>
      </c>
      <c r="F122" s="1" t="s">
        <v>204</v>
      </c>
      <c r="AA122" t="str">
        <f t="shared" ref="AA122:AA129" si="20">_xlfn.CONCAT(IF(B122=1,"",","),"(",_xlfn.TEXTJOIN(",",TRUE,C122:Z122),")")</f>
        <v>,("user9",1,"SYSTEM","SYSTEM")</v>
      </c>
    </row>
    <row r="123" spans="2:27" x14ac:dyDescent="0.4">
      <c r="B123" s="1">
        <v>11</v>
      </c>
      <c r="C123" s="1" t="s">
        <v>435</v>
      </c>
      <c r="D123" s="8">
        <v>1</v>
      </c>
      <c r="E123" s="1" t="s">
        <v>204</v>
      </c>
      <c r="F123" s="1" t="s">
        <v>204</v>
      </c>
      <c r="AA123" t="str">
        <f t="shared" si="20"/>
        <v>,("user10",1,"SYSTEM","SYSTEM")</v>
      </c>
    </row>
    <row r="124" spans="2:27" x14ac:dyDescent="0.4">
      <c r="B124" s="1">
        <v>12</v>
      </c>
      <c r="C124" s="1" t="s">
        <v>436</v>
      </c>
      <c r="D124" s="8">
        <v>1</v>
      </c>
      <c r="E124" s="1" t="s">
        <v>204</v>
      </c>
      <c r="F124" s="1" t="s">
        <v>204</v>
      </c>
      <c r="AA124" t="str">
        <f t="shared" si="20"/>
        <v>,("user11",1,"SYSTEM","SYSTEM")</v>
      </c>
    </row>
    <row r="125" spans="2:27" x14ac:dyDescent="0.4">
      <c r="B125" s="1">
        <v>13</v>
      </c>
      <c r="C125" s="1" t="s">
        <v>437</v>
      </c>
      <c r="D125" s="8">
        <v>1</v>
      </c>
      <c r="E125" s="1" t="s">
        <v>204</v>
      </c>
      <c r="F125" s="1" t="s">
        <v>204</v>
      </c>
      <c r="AA125" t="str">
        <f t="shared" si="20"/>
        <v>,("user12",1,"SYSTEM","SYSTEM")</v>
      </c>
    </row>
    <row r="126" spans="2:27" x14ac:dyDescent="0.4">
      <c r="B126" s="1">
        <v>14</v>
      </c>
      <c r="C126" s="1" t="s">
        <v>438</v>
      </c>
      <c r="D126" s="8">
        <v>1</v>
      </c>
      <c r="E126" s="1" t="s">
        <v>204</v>
      </c>
      <c r="F126" s="1" t="s">
        <v>204</v>
      </c>
      <c r="AA126" t="str">
        <f t="shared" si="20"/>
        <v>,("user13",1,"SYSTEM","SYSTEM")</v>
      </c>
    </row>
    <row r="127" spans="2:27" x14ac:dyDescent="0.4">
      <c r="B127" s="1">
        <v>15</v>
      </c>
      <c r="C127" s="1" t="s">
        <v>439</v>
      </c>
      <c r="D127" s="8">
        <v>1</v>
      </c>
      <c r="E127" s="1" t="s">
        <v>204</v>
      </c>
      <c r="F127" s="1" t="s">
        <v>204</v>
      </c>
      <c r="AA127" t="str">
        <f t="shared" si="20"/>
        <v>,("user14",1,"SYSTEM","SYSTEM")</v>
      </c>
    </row>
    <row r="128" spans="2:27" x14ac:dyDescent="0.4">
      <c r="B128" s="1">
        <v>16</v>
      </c>
      <c r="C128" s="1" t="s">
        <v>440</v>
      </c>
      <c r="D128" s="8">
        <v>1</v>
      </c>
      <c r="E128" s="1" t="s">
        <v>204</v>
      </c>
      <c r="F128" s="1" t="s">
        <v>204</v>
      </c>
      <c r="AA128" t="str">
        <f t="shared" si="20"/>
        <v>,("user15",1,"SYSTEM","SYSTEM")</v>
      </c>
    </row>
    <row r="129" spans="2:27" x14ac:dyDescent="0.4">
      <c r="B129" s="1">
        <v>17</v>
      </c>
      <c r="C129" s="1" t="s">
        <v>441</v>
      </c>
      <c r="D129" s="8">
        <v>1</v>
      </c>
      <c r="E129" s="1" t="s">
        <v>204</v>
      </c>
      <c r="F129" s="1" t="s">
        <v>204</v>
      </c>
      <c r="AA129" t="str">
        <f t="shared" si="20"/>
        <v>,("user16",1,"SYSTEM","SYSTEM")</v>
      </c>
    </row>
    <row r="130" spans="2:27" x14ac:dyDescent="0.4">
      <c r="B130" s="1">
        <v>18</v>
      </c>
      <c r="C130" s="1" t="s">
        <v>442</v>
      </c>
      <c r="D130" s="8">
        <v>1</v>
      </c>
      <c r="E130" s="1" t="s">
        <v>204</v>
      </c>
      <c r="F130" s="1" t="s">
        <v>204</v>
      </c>
      <c r="AA130" t="str">
        <f t="shared" si="19"/>
        <v>,("user17",1,"SYSTEM","SYSTEM")</v>
      </c>
    </row>
    <row r="131" spans="2:27" x14ac:dyDescent="0.4">
      <c r="B131" s="1">
        <v>19</v>
      </c>
      <c r="C131" s="1" t="s">
        <v>443</v>
      </c>
      <c r="D131" s="8">
        <v>1</v>
      </c>
      <c r="E131" s="1" t="s">
        <v>204</v>
      </c>
      <c r="F131" s="1" t="s">
        <v>204</v>
      </c>
      <c r="AA131" t="str">
        <f t="shared" si="19"/>
        <v>,("user18",1,"SYSTEM","SYSTEM")</v>
      </c>
    </row>
    <row r="132" spans="2:27" x14ac:dyDescent="0.4">
      <c r="B132" s="1">
        <v>20</v>
      </c>
      <c r="C132" s="1" t="s">
        <v>444</v>
      </c>
      <c r="D132" s="8">
        <v>1</v>
      </c>
      <c r="E132" s="1" t="s">
        <v>204</v>
      </c>
      <c r="F132" s="1" t="s">
        <v>204</v>
      </c>
      <c r="AA132" t="str">
        <f t="shared" si="19"/>
        <v>,("user19",1,"SYSTEM","SYSTEM")</v>
      </c>
    </row>
    <row r="133" spans="2:27" x14ac:dyDescent="0.4">
      <c r="B133" s="1">
        <v>21</v>
      </c>
      <c r="C133" s="1" t="s">
        <v>456</v>
      </c>
      <c r="D133" s="8">
        <v>1</v>
      </c>
      <c r="E133" s="1" t="s">
        <v>204</v>
      </c>
      <c r="F133" s="1" t="s">
        <v>204</v>
      </c>
      <c r="AA133" t="str">
        <f t="shared" ref="AA133" si="21">_xlfn.CONCAT(IF(B133=1,"",","),"(",_xlfn.TEXTJOIN(",",TRUE,C133:Z133),")")</f>
        <v>,("user20",1,"SYSTEM","SYSTEM")</v>
      </c>
    </row>
    <row r="134" spans="2:27" x14ac:dyDescent="0.4">
      <c r="AA134" t="s">
        <v>209</v>
      </c>
    </row>
    <row r="135" spans="2:27" x14ac:dyDescent="0.4">
      <c r="B135" s="17" t="s">
        <v>199</v>
      </c>
      <c r="C135" s="24" t="s">
        <v>345</v>
      </c>
      <c r="D135" s="25"/>
      <c r="E135" s="25"/>
      <c r="F135" s="25"/>
      <c r="G135" s="25"/>
      <c r="H135" s="25"/>
    </row>
    <row r="136" spans="2:27" x14ac:dyDescent="0.4">
      <c r="B136" s="17" t="s">
        <v>1</v>
      </c>
      <c r="C136" s="17" t="s">
        <v>298</v>
      </c>
      <c r="D136" s="17" t="s">
        <v>330</v>
      </c>
      <c r="E136" s="17" t="s">
        <v>362</v>
      </c>
      <c r="F136" s="17" t="s">
        <v>364</v>
      </c>
      <c r="G136" s="17" t="s">
        <v>294</v>
      </c>
      <c r="H136" s="17" t="s">
        <v>295</v>
      </c>
      <c r="K136" s="13"/>
      <c r="L136" s="13"/>
      <c r="M136" s="13"/>
      <c r="N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4" t="str">
        <f>_xlfn.CONCAT("TRUNCATE ",C135,";")</f>
        <v>TRUNCATE TB_AUTH;</v>
      </c>
    </row>
    <row r="137" spans="2:27" x14ac:dyDescent="0.4">
      <c r="B137" s="17" t="s">
        <v>3</v>
      </c>
      <c r="C137" s="17" t="s">
        <v>299</v>
      </c>
      <c r="D137" s="17" t="s">
        <v>332</v>
      </c>
      <c r="E137" s="17" t="s">
        <v>363</v>
      </c>
      <c r="F137" s="17" t="s">
        <v>365</v>
      </c>
      <c r="G137" s="17" t="s">
        <v>296</v>
      </c>
      <c r="H137" s="17" t="s">
        <v>297</v>
      </c>
      <c r="K137" s="13"/>
      <c r="L137" s="13"/>
      <c r="M137" s="13"/>
      <c r="N137" s="13"/>
      <c r="R137" s="13"/>
      <c r="S137" s="13"/>
      <c r="T137" s="13"/>
      <c r="U137" s="13"/>
      <c r="V137" s="13"/>
      <c r="W137" s="13"/>
      <c r="X137" s="13"/>
      <c r="Y137" s="13"/>
      <c r="Z137" s="13"/>
      <c r="AA137" t="str">
        <f>_xlfn.CONCAT("INSERT INTO ",C135, "(", _xlfn.TEXTJOIN(",",TRUE,C136:Z136),")")</f>
        <v>INSERT INTO TB_AUTH(MNU_SEQ,ROLE_SEQ,AUTH_GRADE,AUTH_NM,FST_REG_ID,LT_UPD_ID)</v>
      </c>
    </row>
    <row r="138" spans="2:27" x14ac:dyDescent="0.4">
      <c r="B138" s="1">
        <v>1</v>
      </c>
      <c r="C138" s="1" t="s">
        <v>298</v>
      </c>
      <c r="D138" s="8">
        <v>3</v>
      </c>
      <c r="E138" s="1">
        <v>2</v>
      </c>
      <c r="F138" s="1" t="s">
        <v>349</v>
      </c>
      <c r="G138" s="1" t="s">
        <v>204</v>
      </c>
      <c r="H138" s="1" t="s">
        <v>204</v>
      </c>
      <c r="AA138" t="str">
        <f>_xlfn.CONCAT(IF(B138&lt;&gt;1,"UNION ALL ",""),"SELECT ",_xlfn.TEXTJOIN(",",TRUE,C138:Z138)," FROM ", $C$140)</f>
        <v>SELECT MNU_SEQ,3,2,"읽기/쓰기","SYSTEM","SYSTEM" FROM TB_MNU</v>
      </c>
    </row>
    <row r="139" spans="2:27" x14ac:dyDescent="0.4">
      <c r="B139" s="1">
        <v>2</v>
      </c>
      <c r="C139" s="1" t="s">
        <v>298</v>
      </c>
      <c r="D139" s="8">
        <v>1</v>
      </c>
      <c r="E139" s="1">
        <v>1</v>
      </c>
      <c r="F139" s="1" t="s">
        <v>348</v>
      </c>
      <c r="G139" s="1" t="s">
        <v>204</v>
      </c>
      <c r="H139" s="1" t="s">
        <v>204</v>
      </c>
      <c r="AA139" t="str">
        <f>_xlfn.CONCAT(IF(B139&lt;&gt;1,"UNION ALL ",""),"SELECT ",_xlfn.TEXTJOIN(",",TRUE,C139:Z139)," FROM ", $C$140)</f>
        <v>UNION ALL SELECT MNU_SEQ,1,1,"읽기","SYSTEM","SYSTEM" FROM TB_MNU</v>
      </c>
    </row>
    <row r="140" spans="2:27" x14ac:dyDescent="0.4">
      <c r="B140" s="17" t="s">
        <v>351</v>
      </c>
      <c r="C140" s="23" t="s">
        <v>256</v>
      </c>
      <c r="D140" s="23"/>
      <c r="E140" s="23"/>
      <c r="F140" s="23"/>
      <c r="G140" s="23"/>
      <c r="H140" s="23"/>
      <c r="AA140" t="str">
        <f>_xlfn.CONCAT(";")</f>
        <v>;</v>
      </c>
    </row>
  </sheetData>
  <mergeCells count="10">
    <mergeCell ref="C135:H135"/>
    <mergeCell ref="C140:H140"/>
    <mergeCell ref="C48:G48"/>
    <mergeCell ref="C110:F110"/>
    <mergeCell ref="C101:H101"/>
    <mergeCell ref="C2:D2"/>
    <mergeCell ref="C12:I12"/>
    <mergeCell ref="C26:I26"/>
    <mergeCell ref="C73:N73"/>
    <mergeCell ref="C19:F19"/>
  </mergeCells>
  <phoneticPr fontId="1" type="noConversion"/>
  <conditionalFormatting sqref="B76:N99">
    <cfRule type="expression" dxfId="2" priority="7">
      <formula>$J76 = 1</formula>
    </cfRule>
  </conditionalFormatting>
  <conditionalFormatting sqref="H104:H108">
    <cfRule type="expression" dxfId="1" priority="2">
      <formula>$J104 = 1</formula>
    </cfRule>
  </conditionalFormatting>
  <conditionalFormatting sqref="F113:F133">
    <cfRule type="expression" dxfId="0" priority="1">
      <formula>$J113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106</v>
      </c>
      <c r="D9" s="1" t="s">
        <v>140</v>
      </c>
      <c r="E9" s="1" t="s">
        <v>107</v>
      </c>
      <c r="F9" s="4" t="s">
        <v>163</v>
      </c>
      <c r="G9" s="1"/>
    </row>
    <row r="10" spans="2:7" x14ac:dyDescent="0.4">
      <c r="B10" s="1" t="s">
        <v>26</v>
      </c>
      <c r="C10" s="1" t="s">
        <v>270</v>
      </c>
      <c r="D10" s="1" t="s">
        <v>271</v>
      </c>
      <c r="E10" s="1" t="s">
        <v>272</v>
      </c>
      <c r="F10" s="4" t="s">
        <v>273</v>
      </c>
      <c r="G10" s="1"/>
    </row>
    <row r="11" spans="2:7" x14ac:dyDescent="0.4">
      <c r="B11" s="1" t="s">
        <v>26</v>
      </c>
      <c r="C11" s="1" t="s">
        <v>366</v>
      </c>
      <c r="D11" s="1" t="s">
        <v>367</v>
      </c>
      <c r="E11" s="1" t="s">
        <v>368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2023-01-12T01:27:32Z</dcterms:created>
  <dcterms:modified xsi:type="dcterms:W3CDTF">2023-05-18T11:58:46Z</dcterms:modified>
</cp:coreProperties>
</file>