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SangMin\git\miniPX\산출물\테이블 명세서\"/>
    </mc:Choice>
  </mc:AlternateContent>
  <xr:revisionPtr revIDLastSave="0" documentId="13_ncr:1_{51F41823-0C1E-4CB5-86C2-DDCF984E32C0}" xr6:coauthVersionLast="47" xr6:coauthVersionMax="47" xr10:uidLastSave="{00000000-0000-0000-0000-000000000000}"/>
  <bookViews>
    <workbookView xWindow="-120" yWindow="-120" windowWidth="29040" windowHeight="15840" tabRatio="571" activeTab="3" xr2:uid="{C65CB968-5333-48BF-B9BC-AA4409770CFC}"/>
  </bookViews>
  <sheets>
    <sheet name="개정이력" sheetId="7" r:id="rId1"/>
    <sheet name="테이블 정의" sheetId="4" r:id="rId2"/>
    <sheet name="이행 데이터" sheetId="2" r:id="rId3"/>
    <sheet name="이행 데이터 (메뉴 관련)" sheetId="5" r:id="rId4"/>
    <sheet name="용어 사전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" i="5" l="1"/>
  <c r="AA5" i="5"/>
  <c r="F269" i="4"/>
  <c r="J269" i="4" s="1"/>
  <c r="F251" i="4"/>
  <c r="J270" i="4"/>
  <c r="C269" i="4"/>
  <c r="J268" i="4" s="1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141" i="4" l="1"/>
  <c r="AA41" i="5"/>
  <c r="AA40" i="5"/>
  <c r="AA39" i="5"/>
  <c r="AA38" i="5"/>
  <c r="AA37" i="5"/>
  <c r="AA36" i="5"/>
  <c r="AA35" i="5"/>
  <c r="AA34" i="5"/>
  <c r="AA33" i="5"/>
  <c r="AA32" i="5"/>
  <c r="AA31" i="5"/>
  <c r="AA30" i="5"/>
  <c r="AA29" i="5"/>
  <c r="AA28" i="5"/>
  <c r="AA27" i="5"/>
  <c r="AA26" i="5"/>
  <c r="AA25" i="5"/>
  <c r="AA24" i="5"/>
  <c r="J139" i="4"/>
  <c r="J18" i="4"/>
  <c r="J211" i="4"/>
  <c r="J241" i="4"/>
  <c r="J253" i="4"/>
  <c r="F252" i="4"/>
  <c r="J252" i="4" s="1"/>
  <c r="C252" i="4"/>
  <c r="J250" i="4" s="1"/>
  <c r="J251" i="4"/>
  <c r="C251" i="4"/>
  <c r="J249" i="4"/>
  <c r="J248" i="4"/>
  <c r="J247" i="4"/>
  <c r="J246" i="4"/>
  <c r="J245" i="4"/>
  <c r="J244" i="4"/>
  <c r="J243" i="4"/>
  <c r="J242" i="4"/>
  <c r="J240" i="4"/>
  <c r="J239" i="4"/>
  <c r="J238" i="4"/>
  <c r="J237" i="4"/>
  <c r="J236" i="4"/>
  <c r="J225" i="4"/>
  <c r="J74" i="4"/>
  <c r="J63" i="4"/>
  <c r="J64" i="4"/>
  <c r="AA62" i="2"/>
  <c r="AA63" i="2"/>
  <c r="AA64" i="2"/>
  <c r="AA61" i="2"/>
  <c r="AA17" i="2"/>
  <c r="AA209" i="2"/>
  <c r="AA208" i="2"/>
  <c r="AA200" i="2"/>
  <c r="AA193" i="2"/>
  <c r="AA192" i="2"/>
  <c r="AA185" i="2"/>
  <c r="AA184" i="2"/>
  <c r="AA177" i="2"/>
  <c r="AA176" i="2"/>
  <c r="AA169" i="2"/>
  <c r="AA168" i="2"/>
  <c r="AA210" i="2"/>
  <c r="AA202" i="2"/>
  <c r="AA194" i="2"/>
  <c r="AA170" i="2"/>
  <c r="AA186" i="2"/>
  <c r="AA178" i="2"/>
  <c r="AA211" i="2"/>
  <c r="AA203" i="2"/>
  <c r="AA195" i="2"/>
  <c r="AA187" i="2"/>
  <c r="AA179" i="2"/>
  <c r="AA171" i="2"/>
  <c r="AA59" i="2"/>
  <c r="AA60" i="2"/>
  <c r="AA65" i="2"/>
  <c r="AA58" i="2"/>
  <c r="AA57" i="2"/>
  <c r="AA56" i="2"/>
  <c r="AA55" i="2"/>
  <c r="AA54" i="2"/>
  <c r="AA53" i="2"/>
  <c r="AA215" i="2"/>
  <c r="AA214" i="2"/>
  <c r="AA213" i="2"/>
  <c r="AA212" i="2"/>
  <c r="AA207" i="2"/>
  <c r="AA206" i="2"/>
  <c r="AA205" i="2"/>
  <c r="AA204" i="2"/>
  <c r="AA201" i="2"/>
  <c r="AA199" i="2"/>
  <c r="AA198" i="2"/>
  <c r="AA197" i="2"/>
  <c r="AA196" i="2"/>
  <c r="AA191" i="2"/>
  <c r="AA190" i="2"/>
  <c r="AA189" i="2"/>
  <c r="AA188" i="2"/>
  <c r="AA183" i="2"/>
  <c r="AA182" i="2"/>
  <c r="AA181" i="2"/>
  <c r="AA180" i="2"/>
  <c r="AA175" i="2"/>
  <c r="AA174" i="2"/>
  <c r="AA173" i="2"/>
  <c r="AA172" i="2"/>
  <c r="AA51" i="2"/>
  <c r="AA52" i="2"/>
  <c r="AA50" i="2"/>
  <c r="AA49" i="2"/>
  <c r="AA48" i="2"/>
  <c r="AA47" i="2"/>
  <c r="AA46" i="2"/>
  <c r="AA45" i="2"/>
  <c r="AA44" i="2"/>
  <c r="AA43" i="2"/>
  <c r="AA42" i="2"/>
  <c r="AA41" i="2"/>
  <c r="AA18" i="2"/>
  <c r="AA15" i="2"/>
  <c r="J207" i="4"/>
  <c r="J206" i="4"/>
  <c r="J210" i="4"/>
  <c r="J209" i="4"/>
  <c r="AA167" i="2"/>
  <c r="AA166" i="2"/>
  <c r="AA165" i="2"/>
  <c r="F233" i="4"/>
  <c r="F232" i="4"/>
  <c r="J232" i="4" s="1"/>
  <c r="C233" i="4"/>
  <c r="C232" i="4"/>
  <c r="F117" i="4"/>
  <c r="F116" i="4"/>
  <c r="J116" i="4" s="1"/>
  <c r="C116" i="4"/>
  <c r="J103" i="4"/>
  <c r="J223" i="4"/>
  <c r="J224" i="4"/>
  <c r="J226" i="4"/>
  <c r="J227" i="4"/>
  <c r="J228" i="4"/>
  <c r="J229" i="4"/>
  <c r="J222" i="4"/>
  <c r="J204" i="4"/>
  <c r="J205" i="4"/>
  <c r="J208" i="4"/>
  <c r="J212" i="4"/>
  <c r="J213" i="4"/>
  <c r="J214" i="4"/>
  <c r="J215" i="4"/>
  <c r="J216" i="4"/>
  <c r="J203" i="4"/>
  <c r="J187" i="4"/>
  <c r="J188" i="4"/>
  <c r="J189" i="4"/>
  <c r="J190" i="4"/>
  <c r="J191" i="4"/>
  <c r="J192" i="4"/>
  <c r="J193" i="4"/>
  <c r="J186" i="4"/>
  <c r="J172" i="4"/>
  <c r="J173" i="4"/>
  <c r="J174" i="4"/>
  <c r="J175" i="4"/>
  <c r="J176" i="4"/>
  <c r="J171" i="4"/>
  <c r="J159" i="4"/>
  <c r="J160" i="4"/>
  <c r="J161" i="4"/>
  <c r="J162" i="4"/>
  <c r="J163" i="4"/>
  <c r="J164" i="4"/>
  <c r="J165" i="4"/>
  <c r="J158" i="4"/>
  <c r="J138" i="4"/>
  <c r="J140" i="4"/>
  <c r="J142" i="4"/>
  <c r="J143" i="4"/>
  <c r="J144" i="4"/>
  <c r="J145" i="4"/>
  <c r="J147" i="4"/>
  <c r="J146" i="4"/>
  <c r="J148" i="4"/>
  <c r="J149" i="4"/>
  <c r="J150" i="4"/>
  <c r="J151" i="4"/>
  <c r="J152" i="4"/>
  <c r="J137" i="4"/>
  <c r="J124" i="4"/>
  <c r="J125" i="4"/>
  <c r="J126" i="4"/>
  <c r="J127" i="4"/>
  <c r="J128" i="4"/>
  <c r="J129" i="4"/>
  <c r="J130" i="4"/>
  <c r="J131" i="4"/>
  <c r="J123" i="4"/>
  <c r="J102" i="4"/>
  <c r="J104" i="4"/>
  <c r="J105" i="4"/>
  <c r="J106" i="4"/>
  <c r="J107" i="4"/>
  <c r="J108" i="4"/>
  <c r="J109" i="4"/>
  <c r="J110" i="4"/>
  <c r="J111" i="4"/>
  <c r="J112" i="4"/>
  <c r="J101" i="4"/>
  <c r="J86" i="4"/>
  <c r="J87" i="4"/>
  <c r="J88" i="4"/>
  <c r="J89" i="4"/>
  <c r="J90" i="4"/>
  <c r="J91" i="4"/>
  <c r="J92" i="4"/>
  <c r="J93" i="4"/>
  <c r="J94" i="4"/>
  <c r="J95" i="4"/>
  <c r="J85" i="4"/>
  <c r="J73" i="4"/>
  <c r="J75" i="4"/>
  <c r="J76" i="4"/>
  <c r="J77" i="4"/>
  <c r="J78" i="4"/>
  <c r="J79" i="4"/>
  <c r="J72" i="4"/>
  <c r="J62" i="4"/>
  <c r="J65" i="4"/>
  <c r="J66" i="4"/>
  <c r="J61" i="4"/>
  <c r="J44" i="4"/>
  <c r="J45" i="4"/>
  <c r="J46" i="4"/>
  <c r="J47" i="4"/>
  <c r="J48" i="4"/>
  <c r="J49" i="4"/>
  <c r="J50" i="4"/>
  <c r="J51" i="4"/>
  <c r="J43" i="4"/>
  <c r="J29" i="4"/>
  <c r="J30" i="4"/>
  <c r="J31" i="4"/>
  <c r="J32" i="4"/>
  <c r="J33" i="4"/>
  <c r="J34" i="4"/>
  <c r="J28" i="4"/>
  <c r="J7" i="4"/>
  <c r="J8" i="4"/>
  <c r="J9" i="4"/>
  <c r="J10" i="4"/>
  <c r="J11" i="4"/>
  <c r="J12" i="4"/>
  <c r="J13" i="4"/>
  <c r="J14" i="4"/>
  <c r="J15" i="4"/>
  <c r="J16" i="4"/>
  <c r="J17" i="4"/>
  <c r="J19" i="4"/>
  <c r="J20" i="4"/>
  <c r="J21" i="4"/>
  <c r="J22" i="4"/>
  <c r="J6" i="4"/>
  <c r="J234" i="4" l="1"/>
  <c r="J233" i="4"/>
  <c r="J231" i="4"/>
  <c r="J230" i="4"/>
  <c r="J221" i="4"/>
  <c r="J220" i="4"/>
  <c r="J219" i="4"/>
  <c r="J217" i="4"/>
  <c r="J202" i="4"/>
  <c r="J201" i="4"/>
  <c r="J200" i="4"/>
  <c r="AA17" i="5"/>
  <c r="AA3" i="5"/>
  <c r="AA4" i="5"/>
  <c r="AA7" i="5"/>
  <c r="AA8" i="5"/>
  <c r="AA15" i="5"/>
  <c r="AA14" i="5"/>
  <c r="AA13" i="5"/>
  <c r="AA12" i="5"/>
  <c r="AA11" i="5"/>
  <c r="AA39" i="2" l="1"/>
  <c r="AA38" i="2"/>
  <c r="AA142" i="2"/>
  <c r="AA141" i="2"/>
  <c r="AA140" i="2"/>
  <c r="AA139" i="2"/>
  <c r="AA138" i="2"/>
  <c r="AA137" i="2"/>
  <c r="AA136" i="2"/>
  <c r="AA135" i="2"/>
  <c r="AA134" i="2"/>
  <c r="AA133" i="2"/>
  <c r="AA132" i="2"/>
  <c r="AA131" i="2"/>
  <c r="AA130" i="2"/>
  <c r="AA129" i="2"/>
  <c r="AA128" i="2"/>
  <c r="AA127" i="2"/>
  <c r="AA126" i="2"/>
  <c r="AA125" i="2"/>
  <c r="AA124" i="2"/>
  <c r="AA123" i="2"/>
  <c r="AA110" i="2"/>
  <c r="AA109" i="2"/>
  <c r="AA108" i="2"/>
  <c r="AA107" i="2"/>
  <c r="AA106" i="2"/>
  <c r="AA105" i="2"/>
  <c r="AA104" i="2"/>
  <c r="AA103" i="2"/>
  <c r="AA102" i="2"/>
  <c r="AA101" i="2"/>
  <c r="AA100" i="2"/>
  <c r="AA99" i="2"/>
  <c r="AA98" i="2"/>
  <c r="AA97" i="2"/>
  <c r="AA96" i="2"/>
  <c r="AA95" i="2"/>
  <c r="AA94" i="2"/>
  <c r="AA93" i="2"/>
  <c r="AA92" i="2"/>
  <c r="AA91" i="2"/>
  <c r="AA90" i="2"/>
  <c r="AA40" i="2"/>
  <c r="AA14" i="2"/>
  <c r="AA161" i="2"/>
  <c r="AA150" i="2"/>
  <c r="AA149" i="2"/>
  <c r="AA148" i="2"/>
  <c r="AA147" i="2"/>
  <c r="AA146" i="2"/>
  <c r="AA145" i="2"/>
  <c r="AA144" i="2"/>
  <c r="AA143" i="2"/>
  <c r="AA158" i="2"/>
  <c r="AA157" i="2"/>
  <c r="AA156" i="2"/>
  <c r="AA155" i="2"/>
  <c r="AA154" i="2"/>
  <c r="AA153" i="2"/>
  <c r="AA152" i="2"/>
  <c r="AA151" i="2"/>
  <c r="AA162" i="2"/>
  <c r="AA160" i="2"/>
  <c r="AA159" i="2"/>
  <c r="AA89" i="2"/>
  <c r="AA86" i="2"/>
  <c r="AA85" i="2"/>
  <c r="AA84" i="2"/>
  <c r="AA78" i="2"/>
  <c r="AA77" i="2"/>
  <c r="AA76" i="2"/>
  <c r="AA75" i="2"/>
  <c r="AA74" i="2"/>
  <c r="AA73" i="2"/>
  <c r="AA72" i="2"/>
  <c r="AA71" i="2"/>
  <c r="AA82" i="2"/>
  <c r="AA81" i="2"/>
  <c r="AA80" i="2"/>
  <c r="AA79" i="2"/>
  <c r="AA83" i="2"/>
  <c r="AA87" i="2"/>
  <c r="AA88" i="2"/>
  <c r="AA36" i="2"/>
  <c r="AA34" i="2"/>
  <c r="AA35" i="2"/>
  <c r="AA30" i="2"/>
  <c r="AA31" i="2"/>
  <c r="AA32" i="2"/>
  <c r="AA33" i="2"/>
  <c r="AA122" i="2"/>
  <c r="AA120" i="2"/>
  <c r="AA113" i="2"/>
  <c r="AA68" i="2"/>
  <c r="AA21" i="2"/>
  <c r="AA10" i="2"/>
  <c r="AA3" i="2"/>
  <c r="AA70" i="2"/>
  <c r="J194" i="4"/>
  <c r="J177" i="4"/>
  <c r="J166" i="4"/>
  <c r="J153" i="4"/>
  <c r="J132" i="4"/>
  <c r="J113" i="4"/>
  <c r="J80" i="4"/>
  <c r="J67" i="4"/>
  <c r="J52" i="4"/>
  <c r="J35" i="4"/>
  <c r="AA116" i="2"/>
  <c r="J198" i="4"/>
  <c r="F197" i="4"/>
  <c r="C197" i="4"/>
  <c r="F196" i="4"/>
  <c r="C196" i="4"/>
  <c r="J185" i="4"/>
  <c r="J184" i="4"/>
  <c r="J183" i="4"/>
  <c r="AA121" i="2"/>
  <c r="AA114" i="2"/>
  <c r="AA69" i="2"/>
  <c r="AA22" i="2"/>
  <c r="AA11" i="2"/>
  <c r="AA4" i="2"/>
  <c r="AA117" i="2"/>
  <c r="AA115" i="2"/>
  <c r="F180" i="4"/>
  <c r="F179" i="4"/>
  <c r="C179" i="4"/>
  <c r="J181" i="4"/>
  <c r="C180" i="4"/>
  <c r="J170" i="4"/>
  <c r="J169" i="4"/>
  <c r="J168" i="4"/>
  <c r="J157" i="4"/>
  <c r="J156" i="4"/>
  <c r="J155" i="4"/>
  <c r="J136" i="4"/>
  <c r="J135" i="4"/>
  <c r="J134" i="4"/>
  <c r="J71" i="4"/>
  <c r="J70" i="4"/>
  <c r="J69" i="4"/>
  <c r="J122" i="4"/>
  <c r="J121" i="4"/>
  <c r="J120" i="4"/>
  <c r="J118" i="4"/>
  <c r="J117" i="4"/>
  <c r="C117" i="4"/>
  <c r="F115" i="4"/>
  <c r="J115" i="4" s="1"/>
  <c r="C115" i="4"/>
  <c r="J114" i="4" s="1"/>
  <c r="J100" i="4"/>
  <c r="J99" i="4"/>
  <c r="J98" i="4"/>
  <c r="J96" i="4"/>
  <c r="J84" i="4"/>
  <c r="J83" i="4"/>
  <c r="J82" i="4"/>
  <c r="J60" i="4"/>
  <c r="J59" i="4"/>
  <c r="J58" i="4"/>
  <c r="J56" i="4"/>
  <c r="F55" i="4"/>
  <c r="J55" i="4" s="1"/>
  <c r="C55" i="4"/>
  <c r="F54" i="4"/>
  <c r="C54" i="4"/>
  <c r="J53" i="4" s="1"/>
  <c r="J42" i="4"/>
  <c r="J41" i="4"/>
  <c r="J40" i="4"/>
  <c r="J38" i="4"/>
  <c r="F37" i="4"/>
  <c r="J37" i="4" s="1"/>
  <c r="C37" i="4"/>
  <c r="J36" i="4" s="1"/>
  <c r="J27" i="4"/>
  <c r="J26" i="4"/>
  <c r="J25" i="4"/>
  <c r="J23" i="4"/>
  <c r="J5" i="4"/>
  <c r="J4" i="4"/>
  <c r="J3" i="4"/>
  <c r="AA24" i="2"/>
  <c r="AA25" i="2"/>
  <c r="AA26" i="2"/>
  <c r="AA27" i="2"/>
  <c r="AA28" i="2"/>
  <c r="AA29" i="2"/>
  <c r="AA37" i="2"/>
  <c r="AA23" i="2"/>
  <c r="AA13" i="2"/>
  <c r="AA16" i="2"/>
  <c r="AA12" i="2"/>
  <c r="AA6" i="2"/>
  <c r="AA7" i="2"/>
  <c r="AA5" i="2"/>
  <c r="J197" i="4" l="1"/>
  <c r="J195" i="4"/>
  <c r="J196" i="4"/>
  <c r="J179" i="4"/>
  <c r="J178" i="4"/>
  <c r="J180" i="4"/>
  <c r="J54" i="4"/>
</calcChain>
</file>

<file path=xl/sharedStrings.xml><?xml version="1.0" encoding="utf-8"?>
<sst xmlns="http://schemas.openxmlformats.org/spreadsheetml/2006/main" count="2202" uniqueCount="715">
  <si>
    <t>의미</t>
    <phoneticPr fontId="1" type="noConversion"/>
  </si>
  <si>
    <t>물리명</t>
    <phoneticPr fontId="1" type="noConversion"/>
  </si>
  <si>
    <t>_DT</t>
    <phoneticPr fontId="1" type="noConversion"/>
  </si>
  <si>
    <t>논리명</t>
    <phoneticPr fontId="1" type="noConversion"/>
  </si>
  <si>
    <t>날짜(yyyymmdd)</t>
    <phoneticPr fontId="1" type="noConversion"/>
  </si>
  <si>
    <t>~일</t>
    <phoneticPr fontId="1" type="noConversion"/>
  </si>
  <si>
    <t>_DTTI</t>
    <phoneticPr fontId="1" type="noConversion"/>
  </si>
  <si>
    <t>~일시</t>
    <phoneticPr fontId="1" type="noConversion"/>
  </si>
  <si>
    <t>날짜 및 시간(yyyymmdd hh:MM:ss)</t>
    <phoneticPr fontId="1" type="noConversion"/>
  </si>
  <si>
    <t>_ID</t>
    <phoneticPr fontId="1" type="noConversion"/>
  </si>
  <si>
    <t>_SEQ</t>
    <phoneticPr fontId="1" type="noConversion"/>
  </si>
  <si>
    <t>시퀀스를 사용하지 않는 키 컬럼</t>
    <phoneticPr fontId="1" type="noConversion"/>
  </si>
  <si>
    <t>시퀀스를 사용하는 키 컬럼</t>
    <phoneticPr fontId="1" type="noConversion"/>
  </si>
  <si>
    <t>_CODE</t>
    <phoneticPr fontId="1" type="noConversion"/>
  </si>
  <si>
    <t>코드 테이블을 참조하는 컬럼</t>
    <phoneticPr fontId="1" type="noConversion"/>
  </si>
  <si>
    <t>_YN</t>
    <phoneticPr fontId="1" type="noConversion"/>
  </si>
  <si>
    <t>YN형식으로 관리되는 컬럼</t>
    <phoneticPr fontId="1" type="noConversion"/>
  </si>
  <si>
    <t>분류</t>
    <phoneticPr fontId="1" type="noConversion"/>
  </si>
  <si>
    <t>형식 지정</t>
    <phoneticPr fontId="1" type="noConversion"/>
  </si>
  <si>
    <t>타입</t>
    <phoneticPr fontId="1" type="noConversion"/>
  </si>
  <si>
    <t>VARCHAR(8)</t>
    <phoneticPr fontId="1" type="noConversion"/>
  </si>
  <si>
    <t>TIMESTAMP</t>
    <phoneticPr fontId="1" type="noConversion"/>
  </si>
  <si>
    <t>기본값</t>
    <phoneticPr fontId="1" type="noConversion"/>
  </si>
  <si>
    <t>CHAR(1)</t>
    <phoneticPr fontId="1" type="noConversion"/>
  </si>
  <si>
    <t>VARCHAR(10)</t>
    <phoneticPr fontId="1" type="noConversion"/>
  </si>
  <si>
    <t>VARCHAR(30)</t>
    <phoneticPr fontId="1" type="noConversion"/>
  </si>
  <si>
    <t>컬럼 정보</t>
    <phoneticPr fontId="1" type="noConversion"/>
  </si>
  <si>
    <t>NOW()</t>
    <phoneticPr fontId="1" type="noConversion"/>
  </si>
  <si>
    <t>테이블 정의서</t>
    <phoneticPr fontId="1" type="noConversion"/>
  </si>
  <si>
    <t>작성자</t>
    <phoneticPr fontId="1" type="noConversion"/>
  </si>
  <si>
    <t>작성일</t>
    <phoneticPr fontId="1" type="noConversion"/>
  </si>
  <si>
    <t>테이블 정의</t>
    <phoneticPr fontId="1" type="noConversion"/>
  </si>
  <si>
    <t>번호</t>
    <phoneticPr fontId="1" type="noConversion"/>
  </si>
  <si>
    <t>타입(길이)</t>
    <phoneticPr fontId="1" type="noConversion"/>
  </si>
  <si>
    <t>PK</t>
    <phoneticPr fontId="1" type="noConversion"/>
  </si>
  <si>
    <t>NULL 허용 여부</t>
    <phoneticPr fontId="1" type="noConversion"/>
  </si>
  <si>
    <t>코멘트</t>
    <phoneticPr fontId="1" type="noConversion"/>
  </si>
  <si>
    <t>TB_USER</t>
    <phoneticPr fontId="1" type="noConversion"/>
  </si>
  <si>
    <t>사용자</t>
    <phoneticPr fontId="1" type="noConversion"/>
  </si>
  <si>
    <t>김상민</t>
    <phoneticPr fontId="1" type="noConversion"/>
  </si>
  <si>
    <t>사용자 정보 관리</t>
    <phoneticPr fontId="1" type="noConversion"/>
  </si>
  <si>
    <t>NOT NULL</t>
  </si>
  <si>
    <t>NOT NULL</t>
    <phoneticPr fontId="1" type="noConversion"/>
  </si>
  <si>
    <t>NULL</t>
  </si>
  <si>
    <t>NULL</t>
    <phoneticPr fontId="1" type="noConversion"/>
  </si>
  <si>
    <t>인덱스명</t>
    <phoneticPr fontId="1" type="noConversion"/>
  </si>
  <si>
    <t>인덱스 컬럼</t>
    <phoneticPr fontId="1" type="noConversion"/>
  </si>
  <si>
    <t>VARCHAR(20)</t>
  </si>
  <si>
    <t>VARCHAR(20)</t>
    <phoneticPr fontId="1" type="noConversion"/>
  </si>
  <si>
    <t>VARCHAR(11)</t>
  </si>
  <si>
    <t>VARCHAR(300)</t>
  </si>
  <si>
    <t>VARCHAR(50)</t>
  </si>
  <si>
    <t>VARCHAR(2)</t>
  </si>
  <si>
    <t>VARCHAR(1)</t>
  </si>
  <si>
    <t>TIMESTAMP</t>
  </si>
  <si>
    <t>PW_CH_DTTI</t>
  </si>
  <si>
    <t>PW_BF</t>
  </si>
  <si>
    <t>PW_ERR_CNT</t>
  </si>
  <si>
    <t>PW_INIT_YN</t>
  </si>
  <si>
    <t>FST_REG_DTTI</t>
  </si>
  <si>
    <t>이름</t>
  </si>
  <si>
    <t>연락처_01000000000</t>
  </si>
  <si>
    <t>비고</t>
  </si>
  <si>
    <t>비밀번호 최종수정일시</t>
  </si>
  <si>
    <t>이전 비밀번호</t>
  </si>
  <si>
    <t>비밀번호 오입력 횟수</t>
  </si>
  <si>
    <t>최초등록일시</t>
  </si>
  <si>
    <t>최종수정일시</t>
  </si>
  <si>
    <t>최종수정일시</t>
    <phoneticPr fontId="1" type="noConversion"/>
  </si>
  <si>
    <t/>
  </si>
  <si>
    <t>NOW()</t>
  </si>
  <si>
    <t>'0'</t>
  </si>
  <si>
    <t>TB_CODE_GROUP</t>
    <phoneticPr fontId="1" type="noConversion"/>
  </si>
  <si>
    <t>코드 그룹 정보 관리</t>
    <phoneticPr fontId="1" type="noConversion"/>
  </si>
  <si>
    <t>CODE_GROUP_NM</t>
    <phoneticPr fontId="1" type="noConversion"/>
  </si>
  <si>
    <t>VARCHAR(150)</t>
  </si>
  <si>
    <t>VARCHAR(150)</t>
    <phoneticPr fontId="1" type="noConversion"/>
  </si>
  <si>
    <t>TB_CODE_DETAIL</t>
    <phoneticPr fontId="1" type="noConversion"/>
  </si>
  <si>
    <t>코드 상세 정보 관리</t>
    <phoneticPr fontId="1" type="noConversion"/>
  </si>
  <si>
    <t>CODE_GROUP</t>
    <phoneticPr fontId="1" type="noConversion"/>
  </si>
  <si>
    <t>VARCHAR(10)</t>
  </si>
  <si>
    <t>CODE_DETAIL</t>
    <phoneticPr fontId="1" type="noConversion"/>
  </si>
  <si>
    <t>_ORDER</t>
  </si>
  <si>
    <t>데이터 표시 순서</t>
    <phoneticPr fontId="1" type="noConversion"/>
  </si>
  <si>
    <t>TB_LOG_LOGIN</t>
    <phoneticPr fontId="1" type="noConversion"/>
  </si>
  <si>
    <t>로그인 로그 정보 관리</t>
    <phoneticPr fontId="1" type="noConversion"/>
  </si>
  <si>
    <t>VARCHAR(39)</t>
  </si>
  <si>
    <t>LOGIN_DTTI</t>
  </si>
  <si>
    <t>LOGIN_CODE</t>
  </si>
  <si>
    <t>로그인일시</t>
  </si>
  <si>
    <t>사용자아이디</t>
  </si>
  <si>
    <t>사용자아이피</t>
  </si>
  <si>
    <t>로그인코드</t>
  </si>
  <si>
    <t>사용자아이디</t>
    <phoneticPr fontId="1" type="noConversion"/>
  </si>
  <si>
    <t>사용자비밀번호</t>
    <phoneticPr fontId="1" type="noConversion"/>
  </si>
  <si>
    <t>비밀번호최종수정일시</t>
    <phoneticPr fontId="1" type="noConversion"/>
  </si>
  <si>
    <t>코드그룹</t>
    <phoneticPr fontId="1" type="noConversion"/>
  </si>
  <si>
    <t>코드그룹명</t>
    <phoneticPr fontId="1" type="noConversion"/>
  </si>
  <si>
    <t>비밀번호 오입력 횟수</t>
    <phoneticPr fontId="1" type="noConversion"/>
  </si>
  <si>
    <t>비밀번호 초기화 여부</t>
    <phoneticPr fontId="1" type="noConversion"/>
  </si>
  <si>
    <t>코드상세정렬순서</t>
    <phoneticPr fontId="1" type="noConversion"/>
  </si>
  <si>
    <t>로그인일련번호</t>
    <phoneticPr fontId="1" type="noConversion"/>
  </si>
  <si>
    <t>LONGTEXT</t>
  </si>
  <si>
    <t>INT</t>
  </si>
  <si>
    <t>게시글일련번호</t>
    <phoneticPr fontId="1" type="noConversion"/>
  </si>
  <si>
    <t>TB_BOARD_NOTICE</t>
    <phoneticPr fontId="1" type="noConversion"/>
  </si>
  <si>
    <t>공지사항</t>
    <phoneticPr fontId="1" type="noConversion"/>
  </si>
  <si>
    <t>공지사항 정보 관리</t>
    <phoneticPr fontId="1" type="noConversion"/>
  </si>
  <si>
    <t>BOARD_SEQ</t>
    <phoneticPr fontId="1" type="noConversion"/>
  </si>
  <si>
    <t>~여부</t>
    <phoneticPr fontId="1" type="noConversion"/>
  </si>
  <si>
    <t>~일련번호</t>
    <phoneticPr fontId="1" type="noConversion"/>
  </si>
  <si>
    <t>~식별자</t>
    <phoneticPr fontId="1" type="noConversion"/>
  </si>
  <si>
    <t>~코드</t>
    <phoneticPr fontId="1" type="noConversion"/>
  </si>
  <si>
    <t>~표시순서</t>
    <phoneticPr fontId="1" type="noConversion"/>
  </si>
  <si>
    <t>공지사항제목</t>
    <phoneticPr fontId="1" type="noConversion"/>
  </si>
  <si>
    <t>공지사항내용</t>
    <phoneticPr fontId="1" type="noConversion"/>
  </si>
  <si>
    <t>공지사항조회수</t>
    <phoneticPr fontId="1" type="noConversion"/>
  </si>
  <si>
    <t>공지사항팝업여부</t>
    <phoneticPr fontId="1" type="noConversion"/>
  </si>
  <si>
    <t>공지사항게시시작일</t>
    <phoneticPr fontId="1" type="noConversion"/>
  </si>
  <si>
    <t>공지사항게시종료일</t>
    <phoneticPr fontId="1" type="noConversion"/>
  </si>
  <si>
    <t>TB_ATCFILE</t>
    <phoneticPr fontId="1" type="noConversion"/>
  </si>
  <si>
    <t>첨부파일</t>
    <phoneticPr fontId="1" type="noConversion"/>
  </si>
  <si>
    <t>첨부파일 정보 관리</t>
    <phoneticPr fontId="1" type="noConversion"/>
  </si>
  <si>
    <t>VARCHAR(320)</t>
  </si>
  <si>
    <t>VARCHAR(600)</t>
  </si>
  <si>
    <t>BIGINT</t>
  </si>
  <si>
    <t>ATC_FILE_CAPA_VAL</t>
  </si>
  <si>
    <t>ATC_FILE_EXTS</t>
  </si>
  <si>
    <t>파일명</t>
  </si>
  <si>
    <t>BOARD_CODE</t>
    <phoneticPr fontId="1" type="noConversion"/>
  </si>
  <si>
    <t>게시판구분코드</t>
    <phoneticPr fontId="1" type="noConversion"/>
  </si>
  <si>
    <t>ATCFILE_NUM</t>
    <phoneticPr fontId="1" type="noConversion"/>
  </si>
  <si>
    <t>INT(2)</t>
    <phoneticPr fontId="1" type="noConversion"/>
  </si>
  <si>
    <t>파일저장명</t>
    <phoneticPr fontId="1" type="noConversion"/>
  </si>
  <si>
    <t>파일경로</t>
    <phoneticPr fontId="1" type="noConversion"/>
  </si>
  <si>
    <t>파일용량</t>
    <phoneticPr fontId="1" type="noConversion"/>
  </si>
  <si>
    <t>파일확장자</t>
    <phoneticPr fontId="1" type="noConversion"/>
  </si>
  <si>
    <t>TB_POLI</t>
    <phoneticPr fontId="1" type="noConversion"/>
  </si>
  <si>
    <t>정책</t>
    <phoneticPr fontId="1" type="noConversion"/>
  </si>
  <si>
    <t>시스템 정책 관리</t>
    <phoneticPr fontId="1" type="noConversion"/>
  </si>
  <si>
    <t>VARCHAR(3000)</t>
  </si>
  <si>
    <t>POLI_NM</t>
  </si>
  <si>
    <t>정책명</t>
  </si>
  <si>
    <t>정책값</t>
  </si>
  <si>
    <t>POLI_SEQ</t>
    <phoneticPr fontId="1" type="noConversion"/>
  </si>
  <si>
    <t>정책일련번호</t>
    <phoneticPr fontId="1" type="noConversion"/>
  </si>
  <si>
    <t>POLI_CODE</t>
    <phoneticPr fontId="1" type="noConversion"/>
  </si>
  <si>
    <t>정책분류코드</t>
    <phoneticPr fontId="1" type="noConversion"/>
  </si>
  <si>
    <t>정책분류코드(01:사용자)</t>
    <phoneticPr fontId="1" type="noConversion"/>
  </si>
  <si>
    <t>LOGIN_SEQ</t>
    <phoneticPr fontId="1" type="noConversion"/>
  </si>
  <si>
    <t>CODE_DETAIL_NM</t>
    <phoneticPr fontId="1" type="noConversion"/>
  </si>
  <si>
    <t>코드상세명</t>
    <phoneticPr fontId="1" type="noConversion"/>
  </si>
  <si>
    <t>코드상세</t>
    <phoneticPr fontId="1" type="noConversion"/>
  </si>
  <si>
    <t>테이블</t>
    <phoneticPr fontId="1" type="noConversion"/>
  </si>
  <si>
    <t>"01"</t>
    <phoneticPr fontId="1" type="noConversion"/>
  </si>
  <si>
    <t>"PW_ERR_CNT_LIM"</t>
    <phoneticPr fontId="1" type="noConversion"/>
  </si>
  <si>
    <t>"비밀번호 오입력 횟수 제한"</t>
    <phoneticPr fontId="1" type="noConversion"/>
  </si>
  <si>
    <t>"SESSION_TIME"</t>
    <phoneticPr fontId="1" type="noConversion"/>
  </si>
  <si>
    <t>"세션유지시간(초단위)"</t>
    <phoneticPr fontId="1" type="noConversion"/>
  </si>
  <si>
    <t>"PSWD_LIM_DAYS"</t>
    <phoneticPr fontId="1" type="noConversion"/>
  </si>
  <si>
    <t>"비밀번호 변경 주기(일)"</t>
    <phoneticPr fontId="1" type="noConversion"/>
  </si>
  <si>
    <t>;</t>
    <phoneticPr fontId="1" type="noConversion"/>
  </si>
  <si>
    <t>"LOGIN_CODE"</t>
    <phoneticPr fontId="1" type="noConversion"/>
  </si>
  <si>
    <t>"LOGIN_INFO_EXCEPT_URI"</t>
    <phoneticPr fontId="1" type="noConversion"/>
  </si>
  <si>
    <t>"POLI_CODE"</t>
    <phoneticPr fontId="1" type="noConversion"/>
  </si>
  <si>
    <t>"/user/signUp"</t>
    <phoneticPr fontId="1" type="noConversion"/>
  </si>
  <si>
    <t>"로그인"</t>
    <phoneticPr fontId="1" type="noConversion"/>
  </si>
  <si>
    <t>"02"</t>
    <phoneticPr fontId="1" type="noConversion"/>
  </si>
  <si>
    <t>"03"</t>
    <phoneticPr fontId="1" type="noConversion"/>
  </si>
  <si>
    <t>"04"</t>
    <phoneticPr fontId="1" type="noConversion"/>
  </si>
  <si>
    <t>"05"</t>
    <phoneticPr fontId="1" type="noConversion"/>
  </si>
  <si>
    <t>"비밀번호 오입력 횟수 초과"</t>
    <phoneticPr fontId="1" type="noConversion"/>
  </si>
  <si>
    <t>"비밀번호 오입력"</t>
    <phoneticPr fontId="1" type="noConversion"/>
  </si>
  <si>
    <t>"존재하지 않는 아이디"</t>
    <phoneticPr fontId="1" type="noConversion"/>
  </si>
  <si>
    <t>"로그아웃"</t>
    <phoneticPr fontId="1" type="noConversion"/>
  </si>
  <si>
    <t>코드수정가능여부</t>
  </si>
  <si>
    <t>코드수정가능여부</t>
    <phoneticPr fontId="1" type="noConversion"/>
  </si>
  <si>
    <t>"N"</t>
    <phoneticPr fontId="1" type="noConversion"/>
  </si>
  <si>
    <t>"BOARD_CODE"</t>
    <phoneticPr fontId="1" type="noConversion"/>
  </si>
  <si>
    <t>"공지사항"</t>
    <phoneticPr fontId="1" type="noConversion"/>
  </si>
  <si>
    <t>파일번호</t>
    <phoneticPr fontId="1" type="noConversion"/>
  </si>
  <si>
    <t>"admin"</t>
    <phoneticPr fontId="1" type="noConversion"/>
  </si>
  <si>
    <t>TB_LOG_REQ</t>
    <phoneticPr fontId="1" type="noConversion"/>
  </si>
  <si>
    <t>서버에 발생한 요청 기록 관리</t>
    <phoneticPr fontId="1" type="noConversion"/>
  </si>
  <si>
    <t>REQ_SEQ</t>
    <phoneticPr fontId="1" type="noConversion"/>
  </si>
  <si>
    <t>요청일련번호</t>
    <phoneticPr fontId="1" type="noConversion"/>
  </si>
  <si>
    <t>REQ_DTTI</t>
    <phoneticPr fontId="1" type="noConversion"/>
  </si>
  <si>
    <t>요청일시</t>
    <phoneticPr fontId="1" type="noConversion"/>
  </si>
  <si>
    <t>요청경로</t>
    <phoneticPr fontId="1" type="noConversion"/>
  </si>
  <si>
    <t>요청파라미터</t>
    <phoneticPr fontId="1" type="noConversion"/>
  </si>
  <si>
    <t>VARCHAR(100)</t>
    <phoneticPr fontId="1" type="noConversion"/>
  </si>
  <si>
    <t>LONGTEXT</t>
    <phoneticPr fontId="1" type="noConversion"/>
  </si>
  <si>
    <t>REQ_TYPE_CODE</t>
    <phoneticPr fontId="1" type="noConversion"/>
  </si>
  <si>
    <t>요청타입코드</t>
    <phoneticPr fontId="1" type="noConversion"/>
  </si>
  <si>
    <t>요청로그</t>
    <phoneticPr fontId="1" type="noConversion"/>
  </si>
  <si>
    <t>로그인로그</t>
    <phoneticPr fontId="1" type="noConversion"/>
  </si>
  <si>
    <t>TB_MNU</t>
    <phoneticPr fontId="1" type="noConversion"/>
  </si>
  <si>
    <t>메뉴</t>
    <phoneticPr fontId="1" type="noConversion"/>
  </si>
  <si>
    <t>시스템 메뉴 관리</t>
    <phoneticPr fontId="1" type="noConversion"/>
  </si>
  <si>
    <t>메뉴경로</t>
    <phoneticPr fontId="1" type="noConversion"/>
  </si>
  <si>
    <t>MNU_NM</t>
    <phoneticPr fontId="1" type="noConversion"/>
  </si>
  <si>
    <t>메뉴명</t>
    <phoneticPr fontId="1" type="noConversion"/>
  </si>
  <si>
    <t>정책값</t>
    <phoneticPr fontId="1" type="noConversion"/>
  </si>
  <si>
    <t>최상위메뉴경로</t>
    <phoneticPr fontId="1" type="noConversion"/>
  </si>
  <si>
    <t>상위메뉴경로</t>
    <phoneticPr fontId="1" type="noConversion"/>
  </si>
  <si>
    <t>메뉴노출여부</t>
    <phoneticPr fontId="1" type="noConversion"/>
  </si>
  <si>
    <t>"Y"</t>
    <phoneticPr fontId="1" type="noConversion"/>
  </si>
  <si>
    <t>메뉴레벨</t>
    <phoneticPr fontId="1" type="noConversion"/>
  </si>
  <si>
    <t>메뉴정보</t>
    <phoneticPr fontId="1" type="noConversion"/>
  </si>
  <si>
    <t>메뉴표시순서</t>
    <phoneticPr fontId="1" type="noConversion"/>
  </si>
  <si>
    <t>_RMRK</t>
    <phoneticPr fontId="1" type="noConversion"/>
  </si>
  <si>
    <t>~비고</t>
    <phoneticPr fontId="1" type="noConversion"/>
  </si>
  <si>
    <t>데이터 관련 비고내용</t>
    <phoneticPr fontId="1" type="noConversion"/>
  </si>
  <si>
    <t>VARCHAR(3000)</t>
    <phoneticPr fontId="1" type="noConversion"/>
  </si>
  <si>
    <t>메뉴비고</t>
    <phoneticPr fontId="1" type="noConversion"/>
  </si>
  <si>
    <t>INT(1)</t>
    <phoneticPr fontId="1" type="noConversion"/>
  </si>
  <si>
    <t>POLI_VAL</t>
    <phoneticPr fontId="1" type="noConversion"/>
  </si>
  <si>
    <t>정책비고</t>
    <phoneticPr fontId="1" type="noConversion"/>
  </si>
  <si>
    <t>사용자비고</t>
    <phoneticPr fontId="1" type="noConversion"/>
  </si>
  <si>
    <t>사용자이름</t>
    <phoneticPr fontId="1" type="noConversion"/>
  </si>
  <si>
    <t>최초등록자아이디</t>
    <phoneticPr fontId="1" type="noConversion"/>
  </si>
  <si>
    <t>최종수정자아이디</t>
    <phoneticPr fontId="1" type="noConversion"/>
  </si>
  <si>
    <t>MNU_SEQ</t>
    <phoneticPr fontId="1" type="noConversion"/>
  </si>
  <si>
    <t>메뉴일련번호</t>
    <phoneticPr fontId="1" type="noConversion"/>
  </si>
  <si>
    <t>"info"</t>
    <phoneticPr fontId="1" type="noConversion"/>
  </si>
  <si>
    <t>"정보"</t>
    <phoneticPr fontId="1" type="noConversion"/>
  </si>
  <si>
    <t>"정보 관련 대메뉴"</t>
    <phoneticPr fontId="1" type="noConversion"/>
  </si>
  <si>
    <t>"board"</t>
    <phoneticPr fontId="1" type="noConversion"/>
  </si>
  <si>
    <t>"market"</t>
    <phoneticPr fontId="1" type="noConversion"/>
  </si>
  <si>
    <t>"active"</t>
    <phoneticPr fontId="1" type="noConversion"/>
  </si>
  <si>
    <t>"sitter"</t>
    <phoneticPr fontId="1" type="noConversion"/>
  </si>
  <si>
    <t>"게시판"</t>
    <phoneticPr fontId="1" type="noConversion"/>
  </si>
  <si>
    <t>"장터"</t>
    <phoneticPr fontId="1" type="noConversion"/>
  </si>
  <si>
    <t>"관리자"</t>
    <phoneticPr fontId="1" type="noConversion"/>
  </si>
  <si>
    <t>"베이비시터"</t>
    <phoneticPr fontId="1" type="noConversion"/>
  </si>
  <si>
    <t>"활동"</t>
    <phoneticPr fontId="1" type="noConversion"/>
  </si>
  <si>
    <t>"관리자 관련 대메뉴"</t>
    <phoneticPr fontId="1" type="noConversion"/>
  </si>
  <si>
    <t>"admin/adminHome"</t>
    <phoneticPr fontId="1" type="noConversion"/>
  </si>
  <si>
    <t>"관리자홈"</t>
    <phoneticPr fontId="1" type="noConversion"/>
  </si>
  <si>
    <t>"admin/loginLog"</t>
    <phoneticPr fontId="1" type="noConversion"/>
  </si>
  <si>
    <t>"접속기록조회"</t>
    <phoneticPr fontId="1" type="noConversion"/>
  </si>
  <si>
    <t>"user"</t>
    <phoneticPr fontId="1" type="noConversion"/>
  </si>
  <si>
    <t>"사용자"</t>
    <phoneticPr fontId="1" type="noConversion"/>
  </si>
  <si>
    <t>"사용자 관련 대메뉴"</t>
    <phoneticPr fontId="1" type="noConversion"/>
  </si>
  <si>
    <t>"info/notice"</t>
    <phoneticPr fontId="1" type="noConversion"/>
  </si>
  <si>
    <t>TB_ROLE</t>
    <phoneticPr fontId="1" type="noConversion"/>
  </si>
  <si>
    <t>ROLE_SEQ</t>
    <phoneticPr fontId="1" type="noConversion"/>
  </si>
  <si>
    <t>ROLE_NM</t>
    <phoneticPr fontId="1" type="noConversion"/>
  </si>
  <si>
    <t>권한그룹일련번호</t>
    <phoneticPr fontId="1" type="noConversion"/>
  </si>
  <si>
    <t>권한그룹명</t>
    <phoneticPr fontId="1" type="noConversion"/>
  </si>
  <si>
    <t>권한그룹</t>
    <phoneticPr fontId="1" type="noConversion"/>
  </si>
  <si>
    <t>권한그룹표시순서</t>
    <phoneticPr fontId="1" type="noConversion"/>
  </si>
  <si>
    <t>권한그룹비고</t>
    <phoneticPr fontId="1" type="noConversion"/>
  </si>
  <si>
    <t>TB_USER_ROLE_MAP</t>
    <phoneticPr fontId="1" type="noConversion"/>
  </si>
  <si>
    <t>사용자_권한그룹_매핑</t>
    <phoneticPr fontId="1" type="noConversion"/>
  </si>
  <si>
    <t>시스템 권한그룹 관리</t>
    <phoneticPr fontId="1" type="noConversion"/>
  </si>
  <si>
    <t>시스템 사용자와 권한그룹 연결</t>
    <phoneticPr fontId="1" type="noConversion"/>
  </si>
  <si>
    <t>TB_AUTH</t>
    <phoneticPr fontId="1" type="noConversion"/>
  </si>
  <si>
    <t>권한</t>
    <phoneticPr fontId="1" type="noConversion"/>
  </si>
  <si>
    <t>메뉴에 대한 권한그룹의 읽기, 쓰기 권한 관리</t>
    <phoneticPr fontId="1" type="noConversion"/>
  </si>
  <si>
    <t>"읽기"</t>
    <phoneticPr fontId="1" type="noConversion"/>
  </si>
  <si>
    <t>"게스트"</t>
    <phoneticPr fontId="1" type="noConversion"/>
  </si>
  <si>
    <t>참조테이블</t>
    <phoneticPr fontId="1" type="noConversion"/>
  </si>
  <si>
    <t>"관리자가 사용자의 접속 기록을 조회할 수 있는 메뉴입니다."</t>
    <phoneticPr fontId="1" type="noConversion"/>
  </si>
  <si>
    <t>"공지사항 목록을 조회하는 메뉴입니다."</t>
    <phoneticPr fontId="1" type="noConversion"/>
  </si>
  <si>
    <t>"admin/requestLog"</t>
    <phoneticPr fontId="1" type="noConversion"/>
  </si>
  <si>
    <t>"요청기록조회"</t>
    <phoneticPr fontId="1" type="noConversion"/>
  </si>
  <si>
    <t>"관리자가 서버에 발생한 요청 기록을 조회할 수 있는 메뉴입니다."</t>
    <phoneticPr fontId="1" type="noConversion"/>
  </si>
  <si>
    <t>"REQ_TYPE_CODE"</t>
    <phoneticPr fontId="1" type="noConversion"/>
  </si>
  <si>
    <t>"error"</t>
    <phoneticPr fontId="1" type="noConversion"/>
  </si>
  <si>
    <t>"오류"</t>
    <phoneticPr fontId="1" type="noConversion"/>
  </si>
  <si>
    <t>AUTH_GRADE</t>
    <phoneticPr fontId="1" type="noConversion"/>
  </si>
  <si>
    <t>권한등급</t>
    <phoneticPr fontId="1" type="noConversion"/>
  </si>
  <si>
    <t>AUTH_NM</t>
    <phoneticPr fontId="1" type="noConversion"/>
  </si>
  <si>
    <t>권한명</t>
    <phoneticPr fontId="1" type="noConversion"/>
  </si>
  <si>
    <t>_NM</t>
    <phoneticPr fontId="1" type="noConversion"/>
  </si>
  <si>
    <t>~명</t>
    <phoneticPr fontId="1" type="noConversion"/>
  </si>
  <si>
    <t>값에 대한 한글 표기</t>
    <phoneticPr fontId="1" type="noConversion"/>
  </si>
  <si>
    <t>VARCHAR(300)</t>
    <phoneticPr fontId="1" type="noConversion"/>
  </si>
  <si>
    <t>권한등급(1:읽기, 2:읽기/쓰기, 3:기타권한1, 4:기타권한2 ...)</t>
    <phoneticPr fontId="1" type="noConversion"/>
  </si>
  <si>
    <t>권한명(1:읽기, 2:읽기/쓰기, 3:기타권한1, 4:기타권한2 ...)</t>
    <phoneticPr fontId="1" type="noConversion"/>
  </si>
  <si>
    <t>PHONE</t>
  </si>
  <si>
    <t>RMRK</t>
  </si>
  <si>
    <t>MODIFY_YN</t>
  </si>
  <si>
    <t>DETAIL_ORDER</t>
  </si>
  <si>
    <t>IP</t>
  </si>
  <si>
    <t>URL</t>
  </si>
  <si>
    <t>UPPER_URL</t>
  </si>
  <si>
    <t>OPEN_YN</t>
  </si>
  <si>
    <t>AUTH_YN</t>
  </si>
  <si>
    <t>TITLE</t>
  </si>
  <si>
    <t>CN</t>
  </si>
  <si>
    <t>STR_DT</t>
  </si>
  <si>
    <t>END_DT</t>
  </si>
  <si>
    <t>POP_YN</t>
  </si>
  <si>
    <t>HIT</t>
  </si>
  <si>
    <t>URI</t>
    <phoneticPr fontId="1" type="noConversion"/>
  </si>
  <si>
    <t>PARAM</t>
    <phoneticPr fontId="1" type="noConversion"/>
  </si>
  <si>
    <t>USER_ID</t>
  </si>
  <si>
    <t>USER_ID</t>
    <phoneticPr fontId="1" type="noConversion"/>
  </si>
  <si>
    <t>USER_PW</t>
    <phoneticPr fontId="1" type="noConversion"/>
  </si>
  <si>
    <t>MNU_LV</t>
    <phoneticPr fontId="1" type="noConversion"/>
  </si>
  <si>
    <t>ROLE_ORDER</t>
    <phoneticPr fontId="1" type="noConversion"/>
  </si>
  <si>
    <t>MNU_ORDER</t>
    <phoneticPr fontId="1" type="noConversion"/>
  </si>
  <si>
    <t>"admin/manageRole"</t>
    <phoneticPr fontId="1" type="noConversion"/>
  </si>
  <si>
    <t>RMRK</t>
    <phoneticPr fontId="1" type="noConversion"/>
  </si>
  <si>
    <t>"시스템 사용자의 기본 권한"</t>
    <phoneticPr fontId="1" type="noConversion"/>
  </si>
  <si>
    <t>"프로젝트 열람을 위한 권한"</t>
    <phoneticPr fontId="1" type="noConversion"/>
  </si>
  <si>
    <t>"시스템 관리자 권한"</t>
    <phoneticPr fontId="1" type="noConversion"/>
  </si>
  <si>
    <t>"user1"</t>
    <phoneticPr fontId="1" type="noConversion"/>
  </si>
  <si>
    <t>"사용자1"</t>
    <phoneticPr fontId="1" type="noConversion"/>
  </si>
  <si>
    <t>"user2"</t>
  </si>
  <si>
    <t>"user3"</t>
  </si>
  <si>
    <t>"user4"</t>
  </si>
  <si>
    <t>"user5"</t>
  </si>
  <si>
    <t>"user6"</t>
  </si>
  <si>
    <t>"user7"</t>
  </si>
  <si>
    <t>"user8"</t>
  </si>
  <si>
    <t>"사용자2"</t>
  </si>
  <si>
    <t>"사용자3"</t>
  </si>
  <si>
    <t>"사용자4"</t>
  </si>
  <si>
    <t>"사용자5"</t>
  </si>
  <si>
    <t>"사용자6"</t>
  </si>
  <si>
    <t>"사용자7"</t>
  </si>
  <si>
    <t>"사용자8"</t>
  </si>
  <si>
    <t>"user9"</t>
  </si>
  <si>
    <t>"user10"</t>
  </si>
  <si>
    <t>"user11"</t>
  </si>
  <si>
    <t>"user12"</t>
  </si>
  <si>
    <t>"user13"</t>
  </si>
  <si>
    <t>"user14"</t>
  </si>
  <si>
    <t>"user15"</t>
  </si>
  <si>
    <t>"user16"</t>
  </si>
  <si>
    <t>"user17"</t>
  </si>
  <si>
    <t>"user18"</t>
  </si>
  <si>
    <t>"user19"</t>
  </si>
  <si>
    <t>"사용자9"</t>
  </si>
  <si>
    <t>"사용자10"</t>
  </si>
  <si>
    <t>"사용자11"</t>
  </si>
  <si>
    <t>"사용자12"</t>
  </si>
  <si>
    <t>"사용자13"</t>
  </si>
  <si>
    <t>"사용자14"</t>
  </si>
  <si>
    <t>"사용자15"</t>
  </si>
  <si>
    <t>"사용자16"</t>
  </si>
  <si>
    <t>"사용자17"</t>
  </si>
  <si>
    <t>"사용자18"</t>
  </si>
  <si>
    <t>"사용자19"</t>
  </si>
  <si>
    <t>"user20"</t>
  </si>
  <si>
    <t>"사용자20"</t>
  </si>
  <si>
    <t>"admin/manageMnu"</t>
    <phoneticPr fontId="1" type="noConversion"/>
  </si>
  <si>
    <t>"관리자가 권한그룹 정보를 조회 및 관리할 수 있는 메뉴입니다."</t>
    <phoneticPr fontId="1" type="noConversion"/>
  </si>
  <si>
    <t>"관리자가 메뉴 정보를 조회 및 관리할 수 있는 메뉴입니다."</t>
    <phoneticPr fontId="1" type="noConversion"/>
  </si>
  <si>
    <t>권한검사여부</t>
    <phoneticPr fontId="1" type="noConversion"/>
  </si>
  <si>
    <t>"#"</t>
    <phoneticPr fontId="1" type="noConversion"/>
  </si>
  <si>
    <t>"admin/manageAuth"</t>
    <phoneticPr fontId="1" type="noConversion"/>
  </si>
  <si>
    <t>"관리자가 권한 정보를 조회 및 관리할 수 있는 메뉴입니다."</t>
    <phoneticPr fontId="1" type="noConversion"/>
  </si>
  <si>
    <t>USE_YN</t>
    <phoneticPr fontId="1" type="noConversion"/>
  </si>
  <si>
    <t>사용여부</t>
    <phoneticPr fontId="1" type="noConversion"/>
  </si>
  <si>
    <t>VARCHAR(1)</t>
    <phoneticPr fontId="1" type="noConversion"/>
  </si>
  <si>
    <t>'Y'</t>
    <phoneticPr fontId="1" type="noConversion"/>
  </si>
  <si>
    <t>"로그인 유형 코드"</t>
    <phoneticPr fontId="1" type="noConversion"/>
  </si>
  <si>
    <t>"로그인 정보가 필요없는 URI 코드"</t>
    <phoneticPr fontId="1" type="noConversion"/>
  </si>
  <si>
    <t>ATC_FILE_PATH</t>
    <phoneticPr fontId="1" type="noConversion"/>
  </si>
  <si>
    <t>ATC_FILE_NM</t>
    <phoneticPr fontId="1" type="noConversion"/>
  </si>
  <si>
    <t>SAVE_ATC_FILE_NM</t>
    <phoneticPr fontId="1" type="noConversion"/>
  </si>
  <si>
    <t>PRICE</t>
    <phoneticPr fontId="1" type="noConversion"/>
  </si>
  <si>
    <t>가격</t>
    <phoneticPr fontId="1" type="noConversion"/>
  </si>
  <si>
    <t>INT</t>
    <phoneticPr fontId="1" type="noConversion"/>
  </si>
  <si>
    <t>상품명</t>
    <phoneticPr fontId="1" type="noConversion"/>
  </si>
  <si>
    <t>CNT</t>
    <phoneticPr fontId="1" type="noConversion"/>
  </si>
  <si>
    <t>"guest1"</t>
    <phoneticPr fontId="1" type="noConversion"/>
  </si>
  <si>
    <t>"guest2"</t>
    <phoneticPr fontId="1" type="noConversion"/>
  </si>
  <si>
    <t>"guest3"</t>
  </si>
  <si>
    <t>"guest4"</t>
  </si>
  <si>
    <t>"guest5"</t>
  </si>
  <si>
    <t>"guest6"</t>
  </si>
  <si>
    <t>"guest7"</t>
  </si>
  <si>
    <t>"guest8"</t>
  </si>
  <si>
    <t>"guest9"</t>
  </si>
  <si>
    <t>"guest10"</t>
  </si>
  <si>
    <t>"guest11"</t>
  </si>
  <si>
    <t>"guest12"</t>
  </si>
  <si>
    <t>"guest13"</t>
  </si>
  <si>
    <t>"guest14"</t>
  </si>
  <si>
    <t>"guest15"</t>
  </si>
  <si>
    <t>"guest16"</t>
  </si>
  <si>
    <t>"guest17"</t>
  </si>
  <si>
    <t>"guest18"</t>
  </si>
  <si>
    <t>"guest19"</t>
  </si>
  <si>
    <t>"guest20"</t>
  </si>
  <si>
    <t>"게스트1"</t>
    <phoneticPr fontId="1" type="noConversion"/>
  </si>
  <si>
    <t>"게스트2"</t>
    <phoneticPr fontId="1" type="noConversion"/>
  </si>
  <si>
    <t>"게스트3"</t>
  </si>
  <si>
    <t>"게스트4"</t>
  </si>
  <si>
    <t>"게스트5"</t>
  </si>
  <si>
    <t>"게스트6"</t>
  </si>
  <si>
    <t>"게스트7"</t>
  </si>
  <si>
    <t>"게스트8"</t>
  </si>
  <si>
    <t>"게스트9"</t>
  </si>
  <si>
    <t>"게스트10"</t>
  </si>
  <si>
    <t>"게스트11"</t>
  </si>
  <si>
    <t>"게스트12"</t>
  </si>
  <si>
    <t>"게스트13"</t>
  </si>
  <si>
    <t>"게스트14"</t>
  </si>
  <si>
    <t>"게스트15"</t>
  </si>
  <si>
    <t>"게스트16"</t>
  </si>
  <si>
    <t>"게스트17"</t>
  </si>
  <si>
    <t>"게스트18"</t>
  </si>
  <si>
    <t>"게스트19"</t>
  </si>
  <si>
    <t>"게스트20"</t>
  </si>
  <si>
    <t>"admin/manageUser"</t>
    <phoneticPr fontId="1" type="noConversion"/>
  </si>
  <si>
    <t>"관리자가 사용자 정보를 조회 및 관리할 수 있는 메뉴입니다."</t>
    <phoneticPr fontId="1" type="noConversion"/>
  </si>
  <si>
    <t>"USER_STATUS_CODE"</t>
    <phoneticPr fontId="1" type="noConversion"/>
  </si>
  <si>
    <t>"활성"</t>
    <phoneticPr fontId="1" type="noConversion"/>
  </si>
  <si>
    <t>"정지"</t>
    <phoneticPr fontId="1" type="noConversion"/>
  </si>
  <si>
    <t>"사용자 상태 코드"</t>
    <phoneticPr fontId="1" type="noConversion"/>
  </si>
  <si>
    <t>USER_STATUS_CODE</t>
    <phoneticPr fontId="1" type="noConversion"/>
  </si>
  <si>
    <t>'01'</t>
    <phoneticPr fontId="1" type="noConversion"/>
  </si>
  <si>
    <t>"탈퇴"</t>
    <phoneticPr fontId="1" type="noConversion"/>
  </si>
  <si>
    <t>사용자상태코드</t>
    <phoneticPr fontId="1" type="noConversion"/>
  </si>
  <si>
    <t>비밀번호 초기화 여부</t>
    <phoneticPr fontId="1" type="noConversion"/>
  </si>
  <si>
    <t>RMRK</t>
    <phoneticPr fontId="1" type="noConversion"/>
  </si>
  <si>
    <t>USER_PW</t>
    <phoneticPr fontId="1" type="noConversion"/>
  </si>
  <si>
    <t>추가요건</t>
    <phoneticPr fontId="1" type="noConversion"/>
  </si>
  <si>
    <t>사용자(권합그룹일련번호 1)는 관리자 메뉴에 대해 권한 등급 0으로 수정</t>
    <phoneticPr fontId="1" type="noConversion"/>
  </si>
  <si>
    <t>"user/myPage"</t>
    <phoneticPr fontId="1" type="noConversion"/>
  </si>
  <si>
    <t>"마이페이지"</t>
    <phoneticPr fontId="1" type="noConversion"/>
  </si>
  <si>
    <t>TOP_URL</t>
    <phoneticPr fontId="1" type="noConversion"/>
  </si>
  <si>
    <t>"자신의 정보를 조회 및 관리할 수 있는 메뉴입니다."</t>
    <phoneticPr fontId="1" type="noConversion"/>
  </si>
  <si>
    <t>'Y'</t>
    <phoneticPr fontId="1" type="noConversion"/>
  </si>
  <si>
    <t>"관리자가 사이트 현황을 조회할 수 있는 메뉴입니다."</t>
    <phoneticPr fontId="1" type="noConversion"/>
  </si>
  <si>
    <t>"권한관리"</t>
    <phoneticPr fontId="1" type="noConversion"/>
  </si>
  <si>
    <t>"메뉴관리"</t>
    <phoneticPr fontId="1" type="noConversion"/>
  </si>
  <si>
    <t>"사용자관리"</t>
    <phoneticPr fontId="1" type="noConversion"/>
  </si>
  <si>
    <t>"권한그룹관리"</t>
    <phoneticPr fontId="1" type="noConversion"/>
  </si>
  <si>
    <t>연락처</t>
    <phoneticPr fontId="1" type="noConversion"/>
  </si>
  <si>
    <t>비고</t>
    <phoneticPr fontId="1" type="noConversion"/>
  </si>
  <si>
    <t>별명</t>
    <phoneticPr fontId="1" type="noConversion"/>
  </si>
  <si>
    <t>NICKNAME</t>
    <phoneticPr fontId="1" type="noConversion"/>
  </si>
  <si>
    <t>USER_NM</t>
    <phoneticPr fontId="1" type="noConversion"/>
  </si>
  <si>
    <t>사용자명</t>
    <phoneticPr fontId="1" type="noConversion"/>
  </si>
  <si>
    <t>상태(01:활성,02:정지,03:탈퇴,04: 미인증)</t>
    <phoneticPr fontId="1" type="noConversion"/>
  </si>
  <si>
    <t>TB_ITEM</t>
    <phoneticPr fontId="1" type="noConversion"/>
  </si>
  <si>
    <t>상품</t>
    <phoneticPr fontId="1" type="noConversion"/>
  </si>
  <si>
    <t>ITEM_SEQ</t>
    <phoneticPr fontId="1" type="noConversion"/>
  </si>
  <si>
    <t>상품일련번호</t>
    <phoneticPr fontId="1" type="noConversion"/>
  </si>
  <si>
    <t>ITEM_NM</t>
    <phoneticPr fontId="1" type="noConversion"/>
  </si>
  <si>
    <t>IMG</t>
    <phoneticPr fontId="1" type="noConversion"/>
  </si>
  <si>
    <t>이미지</t>
    <phoneticPr fontId="1" type="noConversion"/>
  </si>
  <si>
    <t>이미지 파일명</t>
    <phoneticPr fontId="1" type="noConversion"/>
  </si>
  <si>
    <t>TB_BASKET</t>
    <phoneticPr fontId="1" type="noConversion"/>
  </si>
  <si>
    <t>장바구니</t>
    <phoneticPr fontId="1" type="noConversion"/>
  </si>
  <si>
    <t>개수</t>
    <phoneticPr fontId="1" type="noConversion"/>
  </si>
  <si>
    <t>USER_SEQ</t>
    <phoneticPr fontId="1" type="noConversion"/>
  </si>
  <si>
    <t>사용자일련번호</t>
    <phoneticPr fontId="1" type="noConversion"/>
  </si>
  <si>
    <t>AUTO_INCREMENT</t>
    <phoneticPr fontId="1" type="noConversion"/>
  </si>
  <si>
    <t>FST_REG_SEQ</t>
  </si>
  <si>
    <t>FST_REG_SEQ</t>
    <phoneticPr fontId="1" type="noConversion"/>
  </si>
  <si>
    <t>최초등록자일련번호</t>
  </si>
  <si>
    <t>최종수정자일련번호</t>
  </si>
  <si>
    <t>게시판구분코드(01:공지사항,02:자유게시판,03:상품요청)</t>
    <phoneticPr fontId="1" type="noConversion"/>
  </si>
  <si>
    <t>"장바구니"</t>
    <phoneticPr fontId="1" type="noConversion"/>
  </si>
  <si>
    <t>"mart"</t>
    <phoneticPr fontId="1" type="noConversion"/>
  </si>
  <si>
    <t>"mart/cart"</t>
    <phoneticPr fontId="1" type="noConversion"/>
  </si>
  <si>
    <t>"마트"</t>
    <phoneticPr fontId="1" type="noConversion"/>
  </si>
  <si>
    <t>"마트 관련 대메뉴"</t>
    <phoneticPr fontId="1" type="noConversion"/>
  </si>
  <si>
    <t>"장바구니에 추가한 상품 목록을 관리하는 메뉴입니다."</t>
    <phoneticPr fontId="1" type="noConversion"/>
  </si>
  <si>
    <t>ITEM_SEQ</t>
  </si>
  <si>
    <t>상품일련번호</t>
  </si>
  <si>
    <t>ITEM_NM</t>
  </si>
  <si>
    <t>상품명</t>
  </si>
  <si>
    <t>PRICE</t>
  </si>
  <si>
    <t>가격</t>
  </si>
  <si>
    <t>IMG</t>
  </si>
  <si>
    <t>이미지</t>
  </si>
  <si>
    <t>ITEM_TYPE_CODE</t>
  </si>
  <si>
    <t>ITEM_TYPE_CODE</t>
    <phoneticPr fontId="1" type="noConversion"/>
  </si>
  <si>
    <t>상품 분류코드</t>
  </si>
  <si>
    <t>상품 분류코드</t>
    <phoneticPr fontId="1" type="noConversion"/>
  </si>
  <si>
    <t>ITEM_DTL_TYPE_CODE</t>
  </si>
  <si>
    <t>ITEM_DTL_TYPE_CODE</t>
    <phoneticPr fontId="1" type="noConversion"/>
  </si>
  <si>
    <t>상품 상세 분류코드</t>
  </si>
  <si>
    <t>상품 상세 분류코드</t>
    <phoneticPr fontId="1" type="noConversion"/>
  </si>
  <si>
    <t>판매단위</t>
  </si>
  <si>
    <t>판매단위</t>
    <phoneticPr fontId="1" type="noConversion"/>
  </si>
  <si>
    <t>UNIT</t>
  </si>
  <si>
    <t>UNIT</t>
    <phoneticPr fontId="1" type="noConversion"/>
  </si>
  <si>
    <t>"ITEM_TYPE_CODE"</t>
    <phoneticPr fontId="1" type="noConversion"/>
  </si>
  <si>
    <t>"ITEM_DTL_TYPE_CODE"</t>
    <phoneticPr fontId="1" type="noConversion"/>
  </si>
  <si>
    <t>"01"</t>
  </si>
  <si>
    <t>"식품"</t>
    <phoneticPr fontId="1" type="noConversion"/>
  </si>
  <si>
    <t>"02"</t>
  </si>
  <si>
    <t>"화장품"</t>
    <phoneticPr fontId="1" type="noConversion"/>
  </si>
  <si>
    <t>"03"</t>
  </si>
  <si>
    <t>"기타"</t>
    <phoneticPr fontId="1" type="noConversion"/>
  </si>
  <si>
    <t>"과자"</t>
    <phoneticPr fontId="1" type="noConversion"/>
  </si>
  <si>
    <t>"음료"</t>
    <phoneticPr fontId="1" type="noConversion"/>
  </si>
  <si>
    <t>"0101"</t>
  </si>
  <si>
    <t>"0101"</t>
    <phoneticPr fontId="1" type="noConversion"/>
  </si>
  <si>
    <t>"0102"</t>
  </si>
  <si>
    <t>"0102"</t>
    <phoneticPr fontId="1" type="noConversion"/>
  </si>
  <si>
    <t>"0103"</t>
  </si>
  <si>
    <t>"0103"</t>
    <phoneticPr fontId="1" type="noConversion"/>
  </si>
  <si>
    <t>"즉석밥"</t>
    <phoneticPr fontId="1" type="noConversion"/>
  </si>
  <si>
    <t>"0104"</t>
  </si>
  <si>
    <t>"0104"</t>
    <phoneticPr fontId="1" type="noConversion"/>
  </si>
  <si>
    <t>"0105"</t>
  </si>
  <si>
    <t>"0105"</t>
    <phoneticPr fontId="1" type="noConversion"/>
  </si>
  <si>
    <t>"0106"</t>
  </si>
  <si>
    <t>"0106"</t>
    <phoneticPr fontId="1" type="noConversion"/>
  </si>
  <si>
    <t>"0107"</t>
  </si>
  <si>
    <t>"0107"</t>
    <phoneticPr fontId="1" type="noConversion"/>
  </si>
  <si>
    <t>"0108"</t>
  </si>
  <si>
    <t>"0108"</t>
    <phoneticPr fontId="1" type="noConversion"/>
  </si>
  <si>
    <t>"0109"</t>
  </si>
  <si>
    <t>"0109"</t>
    <phoneticPr fontId="1" type="noConversion"/>
  </si>
  <si>
    <t>"라면"</t>
    <phoneticPr fontId="1" type="noConversion"/>
  </si>
  <si>
    <t>"차"</t>
    <phoneticPr fontId="1" type="noConversion"/>
  </si>
  <si>
    <t>"캔디"</t>
    <phoneticPr fontId="1" type="noConversion"/>
  </si>
  <si>
    <t>"영양제"</t>
    <phoneticPr fontId="1" type="noConversion"/>
  </si>
  <si>
    <t>"소세지"</t>
    <phoneticPr fontId="1" type="noConversion"/>
  </si>
  <si>
    <t>"쉐이크"</t>
    <phoneticPr fontId="1" type="noConversion"/>
  </si>
  <si>
    <t>"0201"</t>
  </si>
  <si>
    <t>"0201"</t>
    <phoneticPr fontId="1" type="noConversion"/>
  </si>
  <si>
    <t>"마스크팩"</t>
    <phoneticPr fontId="1" type="noConversion"/>
  </si>
  <si>
    <t>"0202"</t>
  </si>
  <si>
    <t>"0202"</t>
    <phoneticPr fontId="1" type="noConversion"/>
  </si>
  <si>
    <t>"선크림"</t>
    <phoneticPr fontId="1" type="noConversion"/>
  </si>
  <si>
    <t>"0203"</t>
  </si>
  <si>
    <t>"0203"</t>
    <phoneticPr fontId="1" type="noConversion"/>
  </si>
  <si>
    <t>"0204"</t>
  </si>
  <si>
    <t>"0204"</t>
    <phoneticPr fontId="1" type="noConversion"/>
  </si>
  <si>
    <t>"0205"</t>
  </si>
  <si>
    <t>"0205"</t>
    <phoneticPr fontId="1" type="noConversion"/>
  </si>
  <si>
    <t>"아이크림"</t>
    <phoneticPr fontId="1" type="noConversion"/>
  </si>
  <si>
    <t>"영양크림"</t>
    <phoneticPr fontId="1" type="noConversion"/>
  </si>
  <si>
    <t>"폼클렌징"</t>
    <phoneticPr fontId="1" type="noConversion"/>
  </si>
  <si>
    <t>"0301"</t>
  </si>
  <si>
    <t>"0301"</t>
    <phoneticPr fontId="1" type="noConversion"/>
  </si>
  <si>
    <t>"0302"</t>
  </si>
  <si>
    <t>"0302"</t>
    <phoneticPr fontId="1" type="noConversion"/>
  </si>
  <si>
    <t>"0303"</t>
  </si>
  <si>
    <t>"0303"</t>
    <phoneticPr fontId="1" type="noConversion"/>
  </si>
  <si>
    <t>"0304"</t>
  </si>
  <si>
    <t>"0304"</t>
    <phoneticPr fontId="1" type="noConversion"/>
  </si>
  <si>
    <t>"디퓨저"</t>
    <phoneticPr fontId="1" type="noConversion"/>
  </si>
  <si>
    <t>"세재"</t>
    <phoneticPr fontId="1" type="noConversion"/>
  </si>
  <si>
    <t>"안마기"</t>
    <phoneticPr fontId="1" type="noConversion"/>
  </si>
  <si>
    <t>"면도날"</t>
    <phoneticPr fontId="1" type="noConversion"/>
  </si>
  <si>
    <t>"캘리포니아센트 스필프루프 코로나도"</t>
  </si>
  <si>
    <t>"젠틀 디퓨저 블랙로즈"</t>
  </si>
  <si>
    <t>"에멜시 차량용 방향제 170ml 헤블린 오션"</t>
  </si>
  <si>
    <t>"그라스 디퓨저 105ml 블랙베리&amp;체리"</t>
  </si>
  <si>
    <t>"다우니 프리미엄 세탁세제 액체형 실내건조"</t>
  </si>
  <si>
    <t>"비트 마사지 건 HMS-12"</t>
  </si>
  <si>
    <t>"질레트 프로쉴드 옐로우 면도날 4입"</t>
  </si>
  <si>
    <t>"프링글스양파맛"</t>
  </si>
  <si>
    <t>"프링글스 리치치즈갈릭"</t>
  </si>
  <si>
    <t>"프링글스 버터카라멜"</t>
  </si>
  <si>
    <t>"프링글스 핫앤스파이시"</t>
  </si>
  <si>
    <t>"키커바"</t>
  </si>
  <si>
    <t>"코주부 CLASSIC 육포 Mild 130g"</t>
  </si>
  <si>
    <t>"코주부 CLASSIC 육포 HOT &amp; SPICY 130g"</t>
  </si>
  <si>
    <t>"펩시제로슈거라임 500ml"</t>
  </si>
  <si>
    <t>"핫식스더킹러쉬 355ml"</t>
  </si>
  <si>
    <t>"핫식스더킹파워 355ml"</t>
  </si>
  <si>
    <t>"몬스터에너지 울트라 355ml"</t>
  </si>
  <si>
    <t>"햇반 130g"</t>
  </si>
  <si>
    <t>"햇반 210g"</t>
  </si>
  <si>
    <t>"맛있는 오뚜기밥 210g"</t>
  </si>
  <si>
    <t>"햇반흑미밥 130g"</t>
  </si>
  <si>
    <t>"햇반 매일잡곡밥 210g"</t>
  </si>
  <si>
    <t>"오뚜기 컵누들 매콤한 맛"</t>
  </si>
  <si>
    <t>"쟈뎅 아워티 콤푸차 레몬 10p"</t>
  </si>
  <si>
    <t>"쟈뎅 아워티 콤푸차 베리 10p"</t>
  </si>
  <si>
    <t>"쟈뎅 아워티 콤푸차 자몽 10p"</t>
  </si>
  <si>
    <t>"박카스맛젤리"</t>
  </si>
  <si>
    <t>"이클립스 페퍼민트향 34g"</t>
  </si>
  <si>
    <t>"이클립스 피치향 34g"</t>
  </si>
  <si>
    <t>"맥스빌더"</t>
  </si>
  <si>
    <t>"롯데햄 키스틱 더블치즈 소시지"</t>
  </si>
  <si>
    <t>"키스틱"</t>
  </si>
  <si>
    <t>"퀘이커 마시는오트밀 오트&amp;그레인, 50g"</t>
  </si>
  <si>
    <t>"퀘이커 마시는 오트밀 오트&amp;우리쌀, 50g"</t>
  </si>
  <si>
    <t>"퀘이커 마시는 오트밀 단백질, 80g"</t>
  </si>
  <si>
    <t>"퀘이커 마시는 오트밀 찰옥수수, 50g"</t>
  </si>
  <si>
    <t>"SNP 골드 콜라겐 앰플 마스크"</t>
  </si>
  <si>
    <t>"메디힐 디엔에이 프로아틴 마스크"</t>
  </si>
  <si>
    <t>"닥터지 메디유브이 울트라 선 50ml"</t>
  </si>
  <si>
    <t>"AHC 내추럴 퍼펙션 프레쉬선스틱"</t>
  </si>
  <si>
    <t>"AHC프라이빗 리얼아이크림기프트세트"</t>
  </si>
  <si>
    <t>"마녀공장 비피다 바이옴 수분 장벽 강화 크림 기획세트"</t>
  </si>
  <si>
    <t>"이니스프리 퍼펙트9인텐시브 크림"</t>
  </si>
  <si>
    <t>"닥터지 로얄 블랙스네일 크림"</t>
  </si>
  <si>
    <t>"아이소이 탄력크림EX"</t>
  </si>
  <si>
    <t>"다이아몬드 리페어 퍼펙트 세트"</t>
  </si>
  <si>
    <t>"닥터지 레드 블레미쉬 모이스처 클렌징 폼"</t>
  </si>
  <si>
    <t>"뉴트로지나 딥클린 아크네 포밍"</t>
  </si>
  <si>
    <t>"캘리포니아센트 스필프루프 코로나도.jpg"</t>
  </si>
  <si>
    <t>"젠틀 디퓨저 블랙로즈.jpg"</t>
  </si>
  <si>
    <t>"에멜시 차량용 방향제 170ml 헤블린 오션.jpg"</t>
  </si>
  <si>
    <t>"그라스 디퓨저 105ml 블랙베리&amp;체리.jpg"</t>
  </si>
  <si>
    <t>"다우니 프리미엄 세탁세제 액체형 실내건조.jpg"</t>
  </si>
  <si>
    <t>"비트 마사지 건 HMS-12.jpg"</t>
  </si>
  <si>
    <t>"질레트 프로쉴드 옐로우 면도날 4입.jpg"</t>
  </si>
  <si>
    <t>"프링글스양파맛.jpg"</t>
  </si>
  <si>
    <t>"프링글스 리치치즈갈릭.jpg"</t>
  </si>
  <si>
    <t>"프링글스 버터카라멜.jpg"</t>
  </si>
  <si>
    <t>"프링글스 핫앤스파이시.jpg"</t>
  </si>
  <si>
    <t>"키커바.png"</t>
  </si>
  <si>
    <t>"코주부 CLASSIC 육포 Mild 130g.jpg"</t>
  </si>
  <si>
    <t>"코주부 CLASSIC 육포 HOT &amp; SPICY 130g.jpg"</t>
  </si>
  <si>
    <t>"펩시제로슈거라임 500ml.jpg"</t>
  </si>
  <si>
    <t>"핫식스더킹러쉬 355ml.jpg"</t>
  </si>
  <si>
    <t>"핫식스더킹파워 355ml.jpg"</t>
  </si>
  <si>
    <t>"몬스터에너지 울트라 355ml.jpg"</t>
  </si>
  <si>
    <t>"햇반 130g.jpg"</t>
  </si>
  <si>
    <t>"햇반 210g.jpg"</t>
  </si>
  <si>
    <t>"맛있는 오뚜기밥 210g.png"</t>
  </si>
  <si>
    <t>"햇반흑미밥 130g.jpg"</t>
  </si>
  <si>
    <t>"햇반 매일잡곡밥 210g.jpg"</t>
  </si>
  <si>
    <t>"오뚜기 컵누들 매콤한 맛.jpg"</t>
  </si>
  <si>
    <t>"쟈뎅 아워티 콤푸차 레몬 10p.jpg"</t>
  </si>
  <si>
    <t>"쟈뎅 아워티 콤푸차 베리 10p.jpg"</t>
  </si>
  <si>
    <t>"쟈뎅 아워티 콤푸차 자몽 10p.png"</t>
  </si>
  <si>
    <t>"박카스맛젤리.jpg"</t>
  </si>
  <si>
    <t>"이클립스 페퍼민트향 34g.jpg"</t>
  </si>
  <si>
    <t>"이클립스 피치향 34g.jpg"</t>
  </si>
  <si>
    <t>"맥스빌더.jpg"</t>
  </si>
  <si>
    <t>"롯데햄 키스틱 더블치즈 소시지.jpg"</t>
  </si>
  <si>
    <t>"키스틱.jpg"</t>
  </si>
  <si>
    <t>"퀘이커 마시는오트밀 오트&amp;그레인, 50g.jpg"</t>
  </si>
  <si>
    <t>"퀘이커 마시는 오트밀 오트&amp;우리쌀, 50g.jpg"</t>
  </si>
  <si>
    <t>"퀘이커 마시는 오트밀 단백질, 80g.jpg"</t>
  </si>
  <si>
    <t>"퀘이커 마시는 오트밀 찰옥수수, 50g.jpg"</t>
  </si>
  <si>
    <t>"SNP 골드 콜라겐 앰플 마스크.jpg"</t>
  </si>
  <si>
    <t>"메디힐 디엔에이 프로아틴 마스크.jpg"</t>
  </si>
  <si>
    <t>"닥터지 메디유브이 울트라 선 50ml.jpg"</t>
  </si>
  <si>
    <t>"AHC 내추럴 퍼펙션 프레쉬선스틱.jpg"</t>
  </si>
  <si>
    <t>"AHC프라이빗 리얼아이크림기프트세트.jpg"</t>
  </si>
  <si>
    <t>"마녀공장 비피다 바이옴 수분 장벽 강화 크림 기획세트.jpg"</t>
  </si>
  <si>
    <t>"이니스프리 퍼펙트9인텐시브 크림.jpg"</t>
  </si>
  <si>
    <t>"닥터지 로얄 블랙스네일 크림.jpg"</t>
  </si>
  <si>
    <t>"아이소이 탄력크림EX.jpg"</t>
  </si>
  <si>
    <t>"다이아몬드 리페어 퍼펙트 세트.jpg"</t>
  </si>
  <si>
    <t>"닥터지 레드 블레미쉬 모이스처 클렌징 폼.jpg"</t>
  </si>
  <si>
    <t>"뉴트로지나 딥클린 아크네 포밍.jpg"</t>
  </si>
  <si>
    <t>""</t>
    <phoneticPr fontId="1" type="noConversion"/>
  </si>
  <si>
    <t>"ITEM_SORT_CODE"</t>
    <phoneticPr fontId="1" type="noConversion"/>
  </si>
  <si>
    <t>"정책 코드"</t>
    <phoneticPr fontId="1" type="noConversion"/>
  </si>
  <si>
    <t>"상품 정렬 코드"</t>
    <phoneticPr fontId="1" type="noConversion"/>
  </si>
  <si>
    <t>"상품 분류 코드"</t>
    <phoneticPr fontId="1" type="noConversion"/>
  </si>
  <si>
    <t>"상품 상세 분류 코드"</t>
    <phoneticPr fontId="1" type="noConversion"/>
  </si>
  <si>
    <t>"상품명순"</t>
    <phoneticPr fontId="1" type="noConversion"/>
  </si>
  <si>
    <t>"판매량순"</t>
    <phoneticPr fontId="1" type="noConversion"/>
  </si>
  <si>
    <t>"낮은 가격순"</t>
    <phoneticPr fontId="1" type="noConversion"/>
  </si>
  <si>
    <t>"높은 가격순"</t>
    <phoneticPr fontId="1" type="noConversion"/>
  </si>
  <si>
    <t>REJECT_REASON</t>
    <phoneticPr fontId="1" type="noConversion"/>
  </si>
  <si>
    <t>TB_ORDER</t>
    <phoneticPr fontId="1" type="noConversion"/>
  </si>
  <si>
    <t>주문</t>
    <phoneticPr fontId="1" type="noConversion"/>
  </si>
  <si>
    <t>주문 정보 관리</t>
    <phoneticPr fontId="1" type="noConversion"/>
  </si>
  <si>
    <t>장바구니 정보 관리</t>
    <phoneticPr fontId="1" type="noConversion"/>
  </si>
  <si>
    <t>상품 정보 관리</t>
    <phoneticPr fontId="1" type="noConversion"/>
  </si>
  <si>
    <t>주문상태코드</t>
    <phoneticPr fontId="1" type="noConversion"/>
  </si>
  <si>
    <t>ORDER_STATUS_CODE</t>
    <phoneticPr fontId="1" type="noConversion"/>
  </si>
  <si>
    <t>상품 1개 판매 가격</t>
    <phoneticPr fontId="1" type="noConversion"/>
  </si>
  <si>
    <t>"mart/request"</t>
    <phoneticPr fontId="1" type="noConversion"/>
  </si>
  <si>
    <t>"상품요청"</t>
    <phoneticPr fontId="1" type="noConversion"/>
  </si>
  <si>
    <t>"신규 상품 추가를 요청하는 메뉴입니다."</t>
    <phoneticPr fontId="1" type="noConversion"/>
  </si>
  <si>
    <t>"mart/item"</t>
    <phoneticPr fontId="1" type="noConversion"/>
  </si>
  <si>
    <t>"상품"</t>
    <phoneticPr fontId="1" type="noConversion"/>
  </si>
  <si>
    <t>"상품 목록을 조회 및 관리하는 메뉴입니다."</t>
    <phoneticPr fontId="1" type="noConversion"/>
  </si>
  <si>
    <t>SOLD_OUT_YN</t>
    <phoneticPr fontId="1" type="noConversion"/>
  </si>
  <si>
    <t>품절여부</t>
    <phoneticPr fontId="1" type="noConversion"/>
  </si>
  <si>
    <t>'N'</t>
    <phoneticPr fontId="1" type="noConversion"/>
  </si>
  <si>
    <t>상태(01:구매요청, 02:배송중, 03:미결제, 04:요청취소, 11:구매완료, 12:반송, 91:취소)</t>
    <phoneticPr fontId="1" type="noConversion"/>
  </si>
  <si>
    <t>사유</t>
    <phoneticPr fontId="1" type="noConversion"/>
  </si>
  <si>
    <t>최초등록자일련번호</t>
    <phoneticPr fontId="1" type="noConversion"/>
  </si>
  <si>
    <t>"$2a$10$/RP1PNTCBU.yGj7yZeUDl.wtjmQ4wJ2jHlWEEhBVmknc5HqHp8WDG"</t>
    <phoneticPr fontId="1" type="noConversion"/>
  </si>
  <si>
    <t>컴퍼넌트명</t>
    <phoneticPr fontId="1" type="noConversion"/>
  </si>
  <si>
    <t>COMPNT_NM</t>
    <phoneticPr fontId="1" type="noConversion"/>
  </si>
  <si>
    <t>MNU_INFO</t>
    <phoneticPr fontId="1" type="noConversion"/>
  </si>
  <si>
    <t>MNU_RMRK</t>
    <phoneticPr fontId="1" type="noConversion"/>
  </si>
  <si>
    <t>최종수정자일련번호</t>
    <phoneticPr fontId="1" type="noConversion"/>
  </si>
  <si>
    <t>TB_MNU_BAK</t>
    <phoneticPr fontId="1" type="noConversion"/>
  </si>
  <si>
    <t>UPPER_MNU_SEQ</t>
    <phoneticPr fontId="1" type="noConversion"/>
  </si>
  <si>
    <t>상위메뉴일련번호</t>
    <phoneticPr fontId="1" type="noConversion"/>
  </si>
  <si>
    <t>"admin/admin-home"</t>
    <phoneticPr fontId="1" type="noConversion"/>
  </si>
  <si>
    <t>OPEN_YN</t>
    <phoneticPr fontId="1" type="noConversion"/>
  </si>
  <si>
    <t>COMPNT_PATH</t>
    <phoneticPr fontId="1" type="noConversion"/>
  </si>
  <si>
    <t>컴퍼넌트경로</t>
    <phoneticPr fontId="1" type="noConversion"/>
  </si>
  <si>
    <t>"admin-home"</t>
    <phoneticPr fontId="1" type="noConversion"/>
  </si>
  <si>
    <t>버전</t>
    <phoneticPr fontId="1" type="noConversion"/>
  </si>
  <si>
    <t>변경 내용</t>
    <phoneticPr fontId="1" type="noConversion"/>
  </si>
  <si>
    <t>최초 작성</t>
    <phoneticPr fontId="1" type="noConversion"/>
  </si>
  <si>
    <t>메뉴 테이블 변경</t>
    <phoneticPr fontId="1" type="noConversion"/>
  </si>
  <si>
    <t>TB_TOKEN</t>
    <phoneticPr fontId="1" type="noConversion"/>
  </si>
  <si>
    <t>토큰</t>
    <phoneticPr fontId="1" type="noConversion"/>
  </si>
  <si>
    <t>토큰 정보 관리</t>
    <phoneticPr fontId="1" type="noConversion"/>
  </si>
  <si>
    <t>TOKEN</t>
    <phoneticPr fontId="1" type="noConversion"/>
  </si>
  <si>
    <t>만료일시</t>
    <phoneticPr fontId="1" type="noConversion"/>
  </si>
  <si>
    <t>CREATE_DTTI</t>
    <phoneticPr fontId="1" type="noConversion"/>
  </si>
  <si>
    <t>EXPIRY_DTTI</t>
    <phoneticPr fontId="1" type="noConversion"/>
  </si>
  <si>
    <t>생성일시</t>
    <phoneticPr fontId="1" type="noConversion"/>
  </si>
  <si>
    <t>DEVICE_INFO</t>
    <phoneticPr fontId="1" type="noConversion"/>
  </si>
  <si>
    <t>기기정보</t>
    <phoneticPr fontId="1" type="noConversion"/>
  </si>
  <si>
    <t>FST_REG_DTTI</t>
    <phoneticPr fontId="1" type="noConversion"/>
  </si>
  <si>
    <t>LST_UPD_DTTI</t>
  </si>
  <si>
    <t>LST_UPD_DTTI</t>
    <phoneticPr fontId="1" type="noConversion"/>
  </si>
  <si>
    <t>"item"</t>
    <phoneticPr fontId="1" type="noConversion"/>
  </si>
  <si>
    <t>"market/item"</t>
    <phoneticPr fontId="1" type="noConversion"/>
  </si>
  <si>
    <t>"상품 관련 대메뉴"</t>
    <phoneticPr fontId="1" type="noConversion"/>
  </si>
  <si>
    <t>"상품 정보를 조회할 수 있는 메뉴입니다."</t>
    <phoneticPr fontId="1" type="noConversion"/>
  </si>
  <si>
    <t>"마켓"</t>
    <phoneticPr fontId="1" type="noConversion"/>
  </si>
  <si>
    <t>LST_UPD_SEQ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</si>
</sst>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&quot;맑은 고딕&quot;"/>
      <family val="3"/>
      <charset val="129"/>
    </font>
    <font>
      <sz val="11"/>
      <color rgb="FF000000"/>
      <name val="Arial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2"/>
      <charset val="129"/>
    </font>
    <font>
      <sz val="11"/>
      <color rgb="FF000000"/>
      <name val="Arial Unicode MS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89111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quotePrefix="1" applyBorder="1">
      <alignment vertical="center"/>
    </xf>
    <xf numFmtId="0" fontId="4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7" fillId="0" borderId="1" xfId="0" applyFont="1" applyBorder="1" applyAlignment="1"/>
    <xf numFmtId="0" fontId="8" fillId="0" borderId="1" xfId="0" applyFont="1" applyBorder="1" applyAlignment="1"/>
    <xf numFmtId="0" fontId="7" fillId="0" borderId="1" xfId="0" applyFont="1" applyBorder="1" applyAlignment="1">
      <alignment horizontal="right"/>
    </xf>
    <xf numFmtId="0" fontId="9" fillId="0" borderId="1" xfId="0" applyFont="1" applyBorder="1" applyAlignment="1">
      <alignment horizontal="fill"/>
    </xf>
    <xf numFmtId="49" fontId="8" fillId="0" borderId="1" xfId="0" applyNumberFormat="1" applyFont="1" applyBorder="1" applyAlignment="1"/>
    <xf numFmtId="49" fontId="11" fillId="0" borderId="1" xfId="0" applyNumberFormat="1" applyFont="1" applyBorder="1" applyAlignment="1"/>
    <xf numFmtId="0" fontId="9" fillId="0" borderId="1" xfId="0" applyFont="1" applyBorder="1" applyAlignment="1"/>
    <xf numFmtId="0" fontId="8" fillId="0" borderId="1" xfId="0" applyFont="1" applyBorder="1" applyAlignment="1">
      <alignment horizontal="fill"/>
    </xf>
    <xf numFmtId="0" fontId="10" fillId="0" borderId="1" xfId="0" applyFont="1" applyBorder="1" applyAlignment="1">
      <alignment horizontal="fill"/>
    </xf>
    <xf numFmtId="49" fontId="13" fillId="0" borderId="1" xfId="0" applyNumberFormat="1" applyFont="1" applyBorder="1" applyAlignment="1"/>
    <xf numFmtId="0" fontId="10" fillId="0" borderId="1" xfId="0" applyFont="1" applyBorder="1" applyAlignment="1"/>
    <xf numFmtId="0" fontId="12" fillId="0" borderId="1" xfId="0" applyFont="1" applyBorder="1" applyAlignment="1">
      <alignment horizontal="fill"/>
    </xf>
    <xf numFmtId="0" fontId="0" fillId="0" borderId="3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5"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891114"/>
      <color rgb="FF5527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E71E9-50F8-40BF-BE98-DCB2D45777B8}">
  <dimension ref="B2:E26"/>
  <sheetViews>
    <sheetView workbookViewId="0">
      <selection activeCell="C34" sqref="C34"/>
    </sheetView>
  </sheetViews>
  <sheetFormatPr defaultRowHeight="17.399999999999999"/>
  <cols>
    <col min="2" max="3" width="13.19921875" style="3" customWidth="1"/>
    <col min="4" max="4" width="43.3984375" customWidth="1"/>
    <col min="5" max="5" width="10.8984375" style="3" customWidth="1"/>
  </cols>
  <sheetData>
    <row r="2" spans="2:5">
      <c r="B2" s="6" t="s">
        <v>692</v>
      </c>
      <c r="C2" s="6" t="s">
        <v>30</v>
      </c>
      <c r="D2" s="6" t="s">
        <v>693</v>
      </c>
      <c r="E2" s="6" t="s">
        <v>29</v>
      </c>
    </row>
    <row r="3" spans="2:5">
      <c r="B3" s="4">
        <v>0.1</v>
      </c>
      <c r="C3" s="33">
        <v>45809</v>
      </c>
      <c r="D3" s="1" t="s">
        <v>694</v>
      </c>
      <c r="E3" s="4" t="s">
        <v>39</v>
      </c>
    </row>
    <row r="4" spans="2:5">
      <c r="B4" s="4">
        <v>0.2</v>
      </c>
      <c r="C4" s="33">
        <v>45838</v>
      </c>
      <c r="D4" s="1" t="s">
        <v>695</v>
      </c>
      <c r="E4" s="4" t="s">
        <v>39</v>
      </c>
    </row>
    <row r="5" spans="2:5">
      <c r="B5" s="4"/>
      <c r="C5" s="4"/>
      <c r="D5" s="1"/>
      <c r="E5" s="4"/>
    </row>
    <row r="6" spans="2:5">
      <c r="B6" s="4"/>
      <c r="C6" s="4"/>
      <c r="D6" s="1"/>
      <c r="E6" s="4"/>
    </row>
    <row r="7" spans="2:5">
      <c r="B7" s="4"/>
      <c r="C7" s="4"/>
      <c r="D7" s="1"/>
      <c r="E7" s="4"/>
    </row>
    <row r="8" spans="2:5">
      <c r="B8" s="4"/>
      <c r="C8" s="4"/>
      <c r="D8" s="1"/>
      <c r="E8" s="4"/>
    </row>
    <row r="9" spans="2:5">
      <c r="B9" s="4"/>
      <c r="C9" s="4"/>
      <c r="D9" s="1"/>
      <c r="E9" s="4"/>
    </row>
    <row r="10" spans="2:5">
      <c r="B10" s="4"/>
      <c r="C10" s="4"/>
      <c r="D10" s="1"/>
      <c r="E10" s="4"/>
    </row>
    <row r="11" spans="2:5">
      <c r="B11" s="4"/>
      <c r="C11" s="4"/>
      <c r="D11" s="1"/>
      <c r="E11" s="4"/>
    </row>
    <row r="12" spans="2:5">
      <c r="B12" s="4"/>
      <c r="C12" s="4"/>
      <c r="D12" s="1"/>
      <c r="E12" s="4"/>
    </row>
    <row r="13" spans="2:5">
      <c r="B13" s="4"/>
      <c r="C13" s="4"/>
      <c r="D13" s="1"/>
      <c r="E13" s="4"/>
    </row>
    <row r="14" spans="2:5">
      <c r="B14" s="4"/>
      <c r="C14" s="4"/>
      <c r="D14" s="1"/>
      <c r="E14" s="4"/>
    </row>
    <row r="15" spans="2:5">
      <c r="B15" s="4"/>
      <c r="C15" s="4"/>
      <c r="D15" s="1"/>
      <c r="E15" s="4"/>
    </row>
    <row r="16" spans="2:5">
      <c r="B16" s="4"/>
      <c r="C16" s="4"/>
      <c r="D16" s="1"/>
      <c r="E16" s="4"/>
    </row>
    <row r="17" spans="2:5">
      <c r="B17" s="4"/>
      <c r="C17" s="4"/>
      <c r="D17" s="1"/>
      <c r="E17" s="4"/>
    </row>
    <row r="18" spans="2:5">
      <c r="B18" s="4"/>
      <c r="C18" s="4"/>
      <c r="D18" s="1"/>
      <c r="E18" s="4"/>
    </row>
    <row r="19" spans="2:5">
      <c r="B19" s="4"/>
      <c r="C19" s="4"/>
      <c r="D19" s="1"/>
      <c r="E19" s="4"/>
    </row>
    <row r="20" spans="2:5">
      <c r="B20" s="4"/>
      <c r="C20" s="4"/>
      <c r="D20" s="1"/>
      <c r="E20" s="4"/>
    </row>
    <row r="21" spans="2:5">
      <c r="B21" s="4"/>
      <c r="C21" s="4"/>
      <c r="D21" s="1"/>
      <c r="E21" s="4"/>
    </row>
    <row r="22" spans="2:5">
      <c r="B22" s="4"/>
      <c r="C22" s="4"/>
      <c r="D22" s="1"/>
      <c r="E22" s="4"/>
    </row>
    <row r="23" spans="2:5">
      <c r="B23" s="4"/>
      <c r="C23" s="4"/>
      <c r="D23" s="1"/>
      <c r="E23" s="4"/>
    </row>
    <row r="24" spans="2:5">
      <c r="B24" s="4"/>
      <c r="C24" s="4"/>
      <c r="D24" s="1"/>
      <c r="E24" s="4"/>
    </row>
    <row r="25" spans="2:5">
      <c r="B25" s="4"/>
      <c r="C25" s="4"/>
      <c r="D25" s="1"/>
      <c r="E25" s="4"/>
    </row>
    <row r="26" spans="2:5">
      <c r="B26" s="4"/>
      <c r="C26" s="4"/>
      <c r="D26" s="1"/>
      <c r="E26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FA1B2-35B2-404A-91D2-564CF6C84D17}">
  <dimension ref="B2:J270"/>
  <sheetViews>
    <sheetView topLeftCell="A238" zoomScale="85" zoomScaleNormal="85" workbookViewId="0">
      <selection activeCell="I272" sqref="I272"/>
    </sheetView>
  </sheetViews>
  <sheetFormatPr defaultRowHeight="17.399999999999999"/>
  <cols>
    <col min="1" max="1" width="2.09765625" bestFit="1" customWidth="1"/>
    <col min="2" max="2" width="11.19921875" bestFit="1" customWidth="1"/>
    <col min="3" max="3" width="22.5" bestFit="1" customWidth="1"/>
    <col min="4" max="4" width="20.59765625" bestFit="1" customWidth="1"/>
    <col min="5" max="5" width="20.09765625" bestFit="1" customWidth="1"/>
    <col min="6" max="6" width="7" style="3" bestFit="1" customWidth="1"/>
    <col min="7" max="7" width="15" bestFit="1" customWidth="1"/>
    <col min="8" max="8" width="30.59765625" bestFit="1" customWidth="1"/>
    <col min="9" max="9" width="76.09765625" bestFit="1" customWidth="1"/>
    <col min="10" max="10" width="107.69921875" customWidth="1"/>
  </cols>
  <sheetData>
    <row r="2" spans="2:10">
      <c r="B2" s="34" t="s">
        <v>28</v>
      </c>
      <c r="C2" s="35"/>
      <c r="D2" s="35"/>
      <c r="E2" s="35"/>
      <c r="F2" s="35"/>
      <c r="G2" s="35"/>
      <c r="H2" s="35"/>
      <c r="I2" s="36"/>
    </row>
    <row r="3" spans="2:10">
      <c r="B3" s="6" t="s">
        <v>1</v>
      </c>
      <c r="C3" s="4" t="s">
        <v>37</v>
      </c>
      <c r="D3" s="6" t="s">
        <v>3</v>
      </c>
      <c r="E3" s="4" t="s">
        <v>38</v>
      </c>
      <c r="F3" s="6" t="s">
        <v>29</v>
      </c>
      <c r="G3" s="4" t="s">
        <v>39</v>
      </c>
      <c r="H3" s="6" t="s">
        <v>30</v>
      </c>
      <c r="I3" s="7">
        <v>44942</v>
      </c>
      <c r="J3" t="str">
        <f>_xlfn.CONCAT("DROP TABLE IF EXISTS ",C3,";")</f>
        <v>DROP TABLE IF EXISTS TB_USER;</v>
      </c>
    </row>
    <row r="4" spans="2:10">
      <c r="B4" s="6" t="s">
        <v>31</v>
      </c>
      <c r="C4" s="37" t="s">
        <v>40</v>
      </c>
      <c r="D4" s="37"/>
      <c r="E4" s="37"/>
      <c r="F4" s="37"/>
      <c r="G4" s="37"/>
      <c r="H4" s="37"/>
      <c r="I4" s="37"/>
      <c r="J4" t="str">
        <f>_xlfn.CONCAT("CREATE TABLE ",C3)</f>
        <v>CREATE TABLE TB_USER</v>
      </c>
    </row>
    <row r="5" spans="2:10">
      <c r="B5" s="6" t="s">
        <v>32</v>
      </c>
      <c r="C5" s="6" t="s">
        <v>1</v>
      </c>
      <c r="D5" s="6" t="s">
        <v>3</v>
      </c>
      <c r="E5" s="6" t="s">
        <v>33</v>
      </c>
      <c r="F5" s="6" t="s">
        <v>34</v>
      </c>
      <c r="G5" s="6" t="s">
        <v>35</v>
      </c>
      <c r="H5" s="6" t="s">
        <v>22</v>
      </c>
      <c r="I5" s="6" t="s">
        <v>36</v>
      </c>
      <c r="J5" t="str">
        <f>_xlfn.CONCAT("(")</f>
        <v>(</v>
      </c>
    </row>
    <row r="6" spans="2:10">
      <c r="B6" s="4">
        <v>1</v>
      </c>
      <c r="C6" s="1" t="s">
        <v>453</v>
      </c>
      <c r="D6" s="1" t="s">
        <v>454</v>
      </c>
      <c r="E6" s="4" t="s">
        <v>367</v>
      </c>
      <c r="F6" s="4">
        <v>1</v>
      </c>
      <c r="G6" s="1" t="s">
        <v>42</v>
      </c>
      <c r="H6" s="1" t="s">
        <v>455</v>
      </c>
      <c r="I6" s="1" t="s">
        <v>454</v>
      </c>
      <c r="J6" t="str">
        <f>_xlfn.CONCAT(IF(B6=1,"",", "),C6," ",E6," ",G6,_xlfn.IFS(H6="","",H6="AUTO_INCREMENT"," AUTO_INCREMENT PRIMARY KEY",TRUE,_xlfn.CONCAT(" DEFAULT"," ",H6)), " COMMENT '",I6,"'")</f>
        <v>USER_SEQ INT NOT NULL AUTO_INCREMENT PRIMARY KEY COMMENT '사용자일련번호'</v>
      </c>
    </row>
    <row r="7" spans="2:10">
      <c r="B7" s="4">
        <v>2</v>
      </c>
      <c r="C7" s="1" t="s">
        <v>299</v>
      </c>
      <c r="D7" s="1" t="s">
        <v>93</v>
      </c>
      <c r="E7" s="4" t="s">
        <v>48</v>
      </c>
      <c r="F7" s="4"/>
      <c r="G7" s="1" t="s">
        <v>44</v>
      </c>
      <c r="H7" s="1"/>
      <c r="I7" s="1" t="s">
        <v>93</v>
      </c>
      <c r="J7" t="str">
        <f t="shared" ref="J7:J22" si="0">_xlfn.CONCAT(IF(B7=1,"",", "),C7," ",E7," ",G7,_xlfn.IFS(H7="","",H7="AUTO_INCREMENT"," AUTO_INCREMENT PRIMARY KEY",TRUE,_xlfn.CONCAT(" DEFAULT"," ",H7)), " COMMENT '",I7,"'")</f>
        <v>, USER_ID VARCHAR(20) NULL COMMENT '사용자아이디'</v>
      </c>
    </row>
    <row r="8" spans="2:10">
      <c r="B8" s="4">
        <v>3</v>
      </c>
      <c r="C8" s="1" t="s">
        <v>300</v>
      </c>
      <c r="D8" s="1" t="s">
        <v>94</v>
      </c>
      <c r="E8" s="4" t="s">
        <v>190</v>
      </c>
      <c r="F8" s="4"/>
      <c r="G8" s="1" t="s">
        <v>44</v>
      </c>
      <c r="H8" s="1"/>
      <c r="I8" s="1" t="s">
        <v>94</v>
      </c>
      <c r="J8" t="str">
        <f t="shared" si="0"/>
        <v>, USER_PW VARCHAR(100) NULL COMMENT '사용자비밀번호'</v>
      </c>
    </row>
    <row r="9" spans="2:10">
      <c r="B9" s="4">
        <v>4</v>
      </c>
      <c r="C9" s="1" t="s">
        <v>439</v>
      </c>
      <c r="D9" s="1" t="s">
        <v>440</v>
      </c>
      <c r="E9" s="4" t="s">
        <v>25</v>
      </c>
      <c r="F9" s="4"/>
      <c r="G9" s="1" t="s">
        <v>44</v>
      </c>
      <c r="H9" s="1"/>
      <c r="I9" s="1" t="s">
        <v>60</v>
      </c>
      <c r="J9" t="str">
        <f t="shared" si="0"/>
        <v>, USER_NM VARCHAR(30) NULL COMMENT '이름'</v>
      </c>
    </row>
    <row r="10" spans="2:10">
      <c r="B10" s="4">
        <v>5</v>
      </c>
      <c r="C10" s="1" t="s">
        <v>438</v>
      </c>
      <c r="D10" s="1" t="s">
        <v>437</v>
      </c>
      <c r="E10" s="4" t="s">
        <v>25</v>
      </c>
      <c r="F10" s="4"/>
      <c r="G10" s="1" t="s">
        <v>44</v>
      </c>
      <c r="H10" s="1"/>
      <c r="I10" s="1" t="s">
        <v>437</v>
      </c>
      <c r="J10" t="str">
        <f t="shared" si="0"/>
        <v>, NICKNAME VARCHAR(30) NULL COMMENT '별명'</v>
      </c>
    </row>
    <row r="11" spans="2:10">
      <c r="B11" s="4">
        <v>6</v>
      </c>
      <c r="C11" s="1" t="s">
        <v>281</v>
      </c>
      <c r="D11" s="1" t="s">
        <v>435</v>
      </c>
      <c r="E11" s="4" t="s">
        <v>49</v>
      </c>
      <c r="F11" s="4"/>
      <c r="G11" s="1" t="s">
        <v>44</v>
      </c>
      <c r="H11" s="1"/>
      <c r="I11" s="1" t="s">
        <v>61</v>
      </c>
      <c r="J11" t="str">
        <f t="shared" si="0"/>
        <v>, PHONE VARCHAR(11) NULL COMMENT '연락처_01000000000'</v>
      </c>
    </row>
    <row r="12" spans="2:10">
      <c r="B12" s="4">
        <v>7</v>
      </c>
      <c r="C12" s="1" t="s">
        <v>416</v>
      </c>
      <c r="D12" s="1" t="s">
        <v>419</v>
      </c>
      <c r="E12" s="4" t="s">
        <v>52</v>
      </c>
      <c r="F12" s="4"/>
      <c r="G12" s="1" t="s">
        <v>44</v>
      </c>
      <c r="H12" s="8" t="s">
        <v>417</v>
      </c>
      <c r="I12" s="1" t="s">
        <v>441</v>
      </c>
      <c r="J12" t="str">
        <f t="shared" si="0"/>
        <v>, USER_STATUS_CODE VARCHAR(2) NULL DEFAULT '01' COMMENT '상태(01:활성,02:정지,03:탈퇴,04: 미인증)'</v>
      </c>
    </row>
    <row r="13" spans="2:10">
      <c r="B13" s="4">
        <v>8</v>
      </c>
      <c r="C13" s="1" t="s">
        <v>421</v>
      </c>
      <c r="D13" s="1" t="s">
        <v>436</v>
      </c>
      <c r="E13" s="4" t="s">
        <v>213</v>
      </c>
      <c r="F13" s="4"/>
      <c r="G13" s="1" t="s">
        <v>44</v>
      </c>
      <c r="H13" s="1" t="s">
        <v>69</v>
      </c>
      <c r="I13" s="1" t="s">
        <v>218</v>
      </c>
      <c r="J13" t="str">
        <f t="shared" si="0"/>
        <v>, RMRK VARCHAR(3000) NULL COMMENT '사용자비고'</v>
      </c>
    </row>
    <row r="14" spans="2:10">
      <c r="B14" s="4">
        <v>9</v>
      </c>
      <c r="C14" s="1" t="s">
        <v>55</v>
      </c>
      <c r="D14" s="1" t="s">
        <v>95</v>
      </c>
      <c r="E14" s="4" t="s">
        <v>54</v>
      </c>
      <c r="F14" s="4"/>
      <c r="G14" s="1" t="s">
        <v>44</v>
      </c>
      <c r="H14" s="1" t="s">
        <v>70</v>
      </c>
      <c r="I14" s="1" t="s">
        <v>63</v>
      </c>
      <c r="J14" t="str">
        <f t="shared" si="0"/>
        <v>, PW_CH_DTTI TIMESTAMP NULL DEFAULT NOW() COMMENT '비밀번호 최종수정일시'</v>
      </c>
    </row>
    <row r="15" spans="2:10">
      <c r="B15" s="4">
        <v>10</v>
      </c>
      <c r="C15" s="1" t="s">
        <v>56</v>
      </c>
      <c r="D15" s="1" t="s">
        <v>64</v>
      </c>
      <c r="E15" s="4" t="s">
        <v>51</v>
      </c>
      <c r="F15" s="4"/>
      <c r="G15" s="1" t="s">
        <v>44</v>
      </c>
      <c r="H15" s="1" t="s">
        <v>69</v>
      </c>
      <c r="I15" s="1" t="s">
        <v>64</v>
      </c>
      <c r="J15" t="str">
        <f t="shared" si="0"/>
        <v>, PW_BF VARCHAR(50) NULL COMMENT '이전 비밀번호'</v>
      </c>
    </row>
    <row r="16" spans="2:10">
      <c r="B16" s="4">
        <v>11</v>
      </c>
      <c r="C16" s="1" t="s">
        <v>57</v>
      </c>
      <c r="D16" s="1" t="s">
        <v>98</v>
      </c>
      <c r="E16" s="4" t="s">
        <v>53</v>
      </c>
      <c r="F16" s="4"/>
      <c r="G16" s="1" t="s">
        <v>44</v>
      </c>
      <c r="H16" s="1" t="s">
        <v>71</v>
      </c>
      <c r="I16" s="1" t="s">
        <v>65</v>
      </c>
      <c r="J16" t="str">
        <f t="shared" si="0"/>
        <v>, PW_ERR_CNT VARCHAR(1) NULL DEFAULT '0' COMMENT '비밀번호 오입력 횟수'</v>
      </c>
    </row>
    <row r="17" spans="2:10">
      <c r="B17" s="4">
        <v>12</v>
      </c>
      <c r="C17" s="1" t="s">
        <v>58</v>
      </c>
      <c r="D17" s="1" t="s">
        <v>99</v>
      </c>
      <c r="E17" s="4" t="s">
        <v>23</v>
      </c>
      <c r="F17" s="4"/>
      <c r="G17" s="1" t="s">
        <v>44</v>
      </c>
      <c r="H17" s="8" t="s">
        <v>429</v>
      </c>
      <c r="I17" s="1" t="s">
        <v>420</v>
      </c>
      <c r="J17" t="str">
        <f t="shared" si="0"/>
        <v>, PW_INIT_YN CHAR(1) NULL DEFAULT 'Y' COMMENT '비밀번호 초기화 여부'</v>
      </c>
    </row>
    <row r="18" spans="2:10">
      <c r="B18" s="4">
        <v>13</v>
      </c>
      <c r="C18" s="1" t="s">
        <v>246</v>
      </c>
      <c r="D18" s="1" t="s">
        <v>248</v>
      </c>
      <c r="E18" s="4" t="s">
        <v>367</v>
      </c>
      <c r="F18" s="4"/>
      <c r="G18" s="1" t="s">
        <v>44</v>
      </c>
      <c r="H18" s="1"/>
      <c r="I18" s="1" t="s">
        <v>248</v>
      </c>
      <c r="J18" t="str">
        <f>_xlfn.CONCAT(IF(B18=1,"",", "),C18," ",E18," ",G18,_xlfn.IFS(H18="","",H18="AUTO_INCREMENT"," AUTO_INCREMENT PRIMARY KEY",TRUE,_xlfn.CONCAT(" DEFAULT"," ",H18)), " COMMENT '",I18,"'")</f>
        <v>, ROLE_SEQ INT NULL COMMENT '권한그룹일련번호'</v>
      </c>
    </row>
    <row r="19" spans="2:10">
      <c r="B19" s="4">
        <v>14</v>
      </c>
      <c r="C19" s="1" t="s">
        <v>457</v>
      </c>
      <c r="D19" s="1" t="s">
        <v>458</v>
      </c>
      <c r="E19" s="4" t="s">
        <v>367</v>
      </c>
      <c r="F19" s="4"/>
      <c r="G19" s="1" t="s">
        <v>42</v>
      </c>
      <c r="H19" s="1" t="s">
        <v>69</v>
      </c>
      <c r="I19" s="1" t="s">
        <v>458</v>
      </c>
      <c r="J19" t="str">
        <f t="shared" si="0"/>
        <v>, FST_REG_SEQ INT NOT NULL COMMENT '최초등록자일련번호'</v>
      </c>
    </row>
    <row r="20" spans="2:10">
      <c r="B20" s="4">
        <v>15</v>
      </c>
      <c r="C20" s="1" t="s">
        <v>59</v>
      </c>
      <c r="D20" s="1" t="s">
        <v>66</v>
      </c>
      <c r="E20" s="4" t="s">
        <v>54</v>
      </c>
      <c r="F20" s="4"/>
      <c r="G20" s="1" t="s">
        <v>42</v>
      </c>
      <c r="H20" s="1" t="s">
        <v>70</v>
      </c>
      <c r="I20" s="1" t="s">
        <v>66</v>
      </c>
      <c r="J20" t="str">
        <f t="shared" si="0"/>
        <v>, FST_REG_DTTI TIMESTAMP NOT NULL DEFAULT NOW() COMMENT '최초등록일시'</v>
      </c>
    </row>
    <row r="21" spans="2:10">
      <c r="B21" s="4">
        <v>16</v>
      </c>
      <c r="C21" s="1" t="s">
        <v>714</v>
      </c>
      <c r="D21" s="1" t="s">
        <v>459</v>
      </c>
      <c r="E21" s="4" t="s">
        <v>367</v>
      </c>
      <c r="F21" s="4"/>
      <c r="G21" s="1" t="s">
        <v>42</v>
      </c>
      <c r="H21" s="1" t="s">
        <v>69</v>
      </c>
      <c r="I21" s="1" t="s">
        <v>459</v>
      </c>
      <c r="J21" t="str">
        <f t="shared" si="0"/>
        <v>, LST_UPD_SEQ INT NOT NULL COMMENT '최종수정자일련번호'</v>
      </c>
    </row>
    <row r="22" spans="2:10">
      <c r="B22" s="4">
        <v>17</v>
      </c>
      <c r="C22" s="1" t="s">
        <v>707</v>
      </c>
      <c r="D22" s="1" t="s">
        <v>68</v>
      </c>
      <c r="E22" s="4" t="s">
        <v>54</v>
      </c>
      <c r="F22" s="4"/>
      <c r="G22" s="1" t="s">
        <v>42</v>
      </c>
      <c r="H22" s="1" t="s">
        <v>70</v>
      </c>
      <c r="I22" s="1" t="s">
        <v>68</v>
      </c>
      <c r="J22" t="str">
        <f t="shared" si="0"/>
        <v>, LST_UPD_DTTI TIMESTAMP NOT NULL DEFAULT NOW() COMMENT '최종수정일시'</v>
      </c>
    </row>
    <row r="23" spans="2:10">
      <c r="J23" t="str">
        <f>_xlfn.CONCAT(");")</f>
        <v>);</v>
      </c>
    </row>
    <row r="24" spans="2:10">
      <c r="B24" s="34" t="s">
        <v>28</v>
      </c>
      <c r="C24" s="35"/>
      <c r="D24" s="35"/>
      <c r="E24" s="35"/>
      <c r="F24" s="35"/>
      <c r="G24" s="35"/>
      <c r="H24" s="35"/>
      <c r="I24" s="36"/>
    </row>
    <row r="25" spans="2:10">
      <c r="B25" s="6" t="s">
        <v>1</v>
      </c>
      <c r="C25" s="4" t="s">
        <v>72</v>
      </c>
      <c r="D25" s="6" t="s">
        <v>3</v>
      </c>
      <c r="E25" s="4" t="s">
        <v>96</v>
      </c>
      <c r="F25" s="6" t="s">
        <v>29</v>
      </c>
      <c r="G25" s="4" t="s">
        <v>39</v>
      </c>
      <c r="H25" s="6" t="s">
        <v>30</v>
      </c>
      <c r="I25" s="7">
        <v>44942</v>
      </c>
      <c r="J25" t="str">
        <f>_xlfn.CONCAT("DROP TABLE IF EXISTS ",C25,";")</f>
        <v>DROP TABLE IF EXISTS TB_CODE_GROUP;</v>
      </c>
    </row>
    <row r="26" spans="2:10">
      <c r="B26" s="6" t="s">
        <v>31</v>
      </c>
      <c r="C26" s="37" t="s">
        <v>73</v>
      </c>
      <c r="D26" s="37"/>
      <c r="E26" s="37"/>
      <c r="F26" s="37"/>
      <c r="G26" s="37"/>
      <c r="H26" s="37"/>
      <c r="I26" s="37"/>
      <c r="J26" t="str">
        <f>_xlfn.CONCAT("CREATE TABLE ",C25)</f>
        <v>CREATE TABLE TB_CODE_GROUP</v>
      </c>
    </row>
    <row r="27" spans="2:10">
      <c r="B27" s="6" t="s">
        <v>32</v>
      </c>
      <c r="C27" s="6" t="s">
        <v>1</v>
      </c>
      <c r="D27" s="6" t="s">
        <v>3</v>
      </c>
      <c r="E27" s="6" t="s">
        <v>33</v>
      </c>
      <c r="F27" s="6" t="s">
        <v>34</v>
      </c>
      <c r="G27" s="6" t="s">
        <v>35</v>
      </c>
      <c r="H27" s="6" t="s">
        <v>22</v>
      </c>
      <c r="I27" s="6" t="s">
        <v>36</v>
      </c>
      <c r="J27" t="str">
        <f>_xlfn.CONCAT("(")</f>
        <v>(</v>
      </c>
    </row>
    <row r="28" spans="2:10">
      <c r="B28" s="4">
        <v>1</v>
      </c>
      <c r="C28" s="1" t="s">
        <v>79</v>
      </c>
      <c r="D28" s="1" t="s">
        <v>96</v>
      </c>
      <c r="E28" s="4" t="s">
        <v>25</v>
      </c>
      <c r="F28" s="4">
        <v>1</v>
      </c>
      <c r="G28" s="1" t="s">
        <v>42</v>
      </c>
      <c r="H28" s="1"/>
      <c r="I28" s="1" t="s">
        <v>96</v>
      </c>
      <c r="J28" t="str">
        <f>_xlfn.CONCAT(IF(B28=1,"",", "),C28," ",E28," ",G28,_xlfn.IFS(H28="","",H28="AUTO_INCREMENT"," AUTO_INCREMENT PRIMARY KEY",TRUE,_xlfn.CONCAT(" DEFAULT"," ",H28)), " COMMENT '",I28,"'")</f>
        <v>CODE_GROUP VARCHAR(30) NOT NULL COMMENT '코드그룹'</v>
      </c>
    </row>
    <row r="29" spans="2:10">
      <c r="B29" s="4">
        <v>2</v>
      </c>
      <c r="C29" s="1" t="s">
        <v>74</v>
      </c>
      <c r="D29" s="1" t="s">
        <v>97</v>
      </c>
      <c r="E29" s="4" t="s">
        <v>76</v>
      </c>
      <c r="F29" s="4"/>
      <c r="G29" s="1" t="s">
        <v>44</v>
      </c>
      <c r="H29" s="1"/>
      <c r="I29" s="1" t="s">
        <v>97</v>
      </c>
      <c r="J29" t="str">
        <f t="shared" ref="J29:J34" si="1">_xlfn.CONCAT(IF(B29=1,"",", "),C29," ",E29," ",G29,_xlfn.IFS(H29="","",H29="AUTO_INCREMENT"," AUTO_INCREMENT PRIMARY KEY",TRUE,_xlfn.CONCAT(" DEFAULT"," ",H29)), " COMMENT '",I29,"'")</f>
        <v>, CODE_GROUP_NM VARCHAR(150) NULL COMMENT '코드그룹명'</v>
      </c>
    </row>
    <row r="30" spans="2:10">
      <c r="B30" s="4">
        <v>3</v>
      </c>
      <c r="C30" s="1" t="s">
        <v>282</v>
      </c>
      <c r="D30" s="1" t="s">
        <v>436</v>
      </c>
      <c r="E30" s="4" t="s">
        <v>213</v>
      </c>
      <c r="F30" s="4"/>
      <c r="G30" s="1" t="s">
        <v>44</v>
      </c>
      <c r="H30" s="1" t="s">
        <v>69</v>
      </c>
      <c r="I30" s="1" t="s">
        <v>436</v>
      </c>
      <c r="J30" t="str">
        <f t="shared" si="1"/>
        <v>, RMRK VARCHAR(3000) NULL COMMENT '비고'</v>
      </c>
    </row>
    <row r="31" spans="2:10">
      <c r="B31" s="4">
        <v>4</v>
      </c>
      <c r="C31" s="1" t="s">
        <v>457</v>
      </c>
      <c r="D31" s="1" t="s">
        <v>458</v>
      </c>
      <c r="E31" s="4" t="s">
        <v>367</v>
      </c>
      <c r="F31" s="4"/>
      <c r="G31" s="1" t="s">
        <v>42</v>
      </c>
      <c r="H31" s="1" t="s">
        <v>69</v>
      </c>
      <c r="I31" s="1" t="s">
        <v>458</v>
      </c>
      <c r="J31" t="str">
        <f t="shared" si="1"/>
        <v>, FST_REG_SEQ INT NOT NULL COMMENT '최초등록자일련번호'</v>
      </c>
    </row>
    <row r="32" spans="2:10">
      <c r="B32" s="4">
        <v>5</v>
      </c>
      <c r="C32" s="1" t="s">
        <v>59</v>
      </c>
      <c r="D32" s="1" t="s">
        <v>66</v>
      </c>
      <c r="E32" s="4" t="s">
        <v>54</v>
      </c>
      <c r="F32" s="4"/>
      <c r="G32" s="1" t="s">
        <v>42</v>
      </c>
      <c r="H32" s="1" t="s">
        <v>70</v>
      </c>
      <c r="I32" s="1" t="s">
        <v>66</v>
      </c>
      <c r="J32" t="str">
        <f t="shared" si="1"/>
        <v>, FST_REG_DTTI TIMESTAMP NOT NULL DEFAULT NOW() COMMENT '최초등록일시'</v>
      </c>
    </row>
    <row r="33" spans="2:10">
      <c r="B33" s="4">
        <v>6</v>
      </c>
      <c r="C33" s="1" t="s">
        <v>714</v>
      </c>
      <c r="D33" s="1" t="s">
        <v>459</v>
      </c>
      <c r="E33" s="4" t="s">
        <v>367</v>
      </c>
      <c r="F33" s="4"/>
      <c r="G33" s="1" t="s">
        <v>42</v>
      </c>
      <c r="H33" s="1" t="s">
        <v>69</v>
      </c>
      <c r="I33" s="1" t="s">
        <v>459</v>
      </c>
      <c r="J33" t="str">
        <f t="shared" si="1"/>
        <v>, LST_UPD_SEQ INT NOT NULL COMMENT '최종수정자일련번호'</v>
      </c>
    </row>
    <row r="34" spans="2:10">
      <c r="B34" s="4">
        <v>7</v>
      </c>
      <c r="C34" s="1" t="s">
        <v>707</v>
      </c>
      <c r="D34" s="1" t="s">
        <v>68</v>
      </c>
      <c r="E34" s="4" t="s">
        <v>54</v>
      </c>
      <c r="F34" s="4"/>
      <c r="G34" s="1" t="s">
        <v>42</v>
      </c>
      <c r="H34" s="1" t="s">
        <v>70</v>
      </c>
      <c r="I34" s="1" t="s">
        <v>68</v>
      </c>
      <c r="J34" t="str">
        <f t="shared" si="1"/>
        <v>, LST_UPD_DTTI TIMESTAMP NOT NULL DEFAULT NOW() COMMENT '최종수정일시'</v>
      </c>
    </row>
    <row r="35" spans="2:10">
      <c r="J35" t="str">
        <f>_xlfn.CONCAT(") COMMENT '",E25,"';")</f>
        <v>) COMMENT '코드그룹';</v>
      </c>
    </row>
    <row r="36" spans="2:10">
      <c r="B36" s="6" t="s">
        <v>32</v>
      </c>
      <c r="C36" s="38" t="s">
        <v>45</v>
      </c>
      <c r="D36" s="38"/>
      <c r="E36" s="38"/>
      <c r="F36" s="38" t="s">
        <v>46</v>
      </c>
      <c r="G36" s="38"/>
      <c r="H36" s="38"/>
      <c r="I36" s="38"/>
      <c r="J36" t="str">
        <f>_xlfn.CONCAT("ALTER TABLE ",C25," ADD CONSTRAINT ",C37," PRIMARY KEY (")</f>
        <v>ALTER TABLE TB_CODE_GROUP ADD CONSTRAINT PK_TB_CODE_GROUP PRIMARY KEY (</v>
      </c>
    </row>
    <row r="37" spans="2:10">
      <c r="B37" s="4">
        <v>1</v>
      </c>
      <c r="C37" s="39" t="str">
        <f>_xlfn.CONCAT("PK_",C25)</f>
        <v>PK_TB_CODE_GROUP</v>
      </c>
      <c r="D37" s="39"/>
      <c r="E37" s="39"/>
      <c r="F37" s="39" t="str">
        <f>C28</f>
        <v>CODE_GROUP</v>
      </c>
      <c r="G37" s="39"/>
      <c r="H37" s="39"/>
      <c r="I37" s="39"/>
      <c r="J37" t="str">
        <f>_xlfn.CONCAT(IF(B37=1,"",", "),F37)</f>
        <v>CODE_GROUP</v>
      </c>
    </row>
    <row r="38" spans="2:10">
      <c r="J38" t="str">
        <f>_xlfn.CONCAT(");")</f>
        <v>);</v>
      </c>
    </row>
    <row r="39" spans="2:10">
      <c r="B39" s="34" t="s">
        <v>28</v>
      </c>
      <c r="C39" s="35"/>
      <c r="D39" s="35"/>
      <c r="E39" s="35"/>
      <c r="F39" s="35"/>
      <c r="G39" s="35"/>
      <c r="H39" s="35"/>
      <c r="I39" s="36"/>
    </row>
    <row r="40" spans="2:10">
      <c r="B40" s="6" t="s">
        <v>1</v>
      </c>
      <c r="C40" s="4" t="s">
        <v>77</v>
      </c>
      <c r="D40" s="6" t="s">
        <v>3</v>
      </c>
      <c r="E40" s="4" t="s">
        <v>152</v>
      </c>
      <c r="F40" s="6" t="s">
        <v>29</v>
      </c>
      <c r="G40" s="4" t="s">
        <v>39</v>
      </c>
      <c r="H40" s="6" t="s">
        <v>30</v>
      </c>
      <c r="I40" s="7">
        <v>44942</v>
      </c>
      <c r="J40" t="str">
        <f>_xlfn.CONCAT("DROP TABLE IF EXISTS ",C40,";")</f>
        <v>DROP TABLE IF EXISTS TB_CODE_DETAIL;</v>
      </c>
    </row>
    <row r="41" spans="2:10">
      <c r="B41" s="6" t="s">
        <v>31</v>
      </c>
      <c r="C41" s="37" t="s">
        <v>78</v>
      </c>
      <c r="D41" s="37"/>
      <c r="E41" s="37"/>
      <c r="F41" s="37"/>
      <c r="G41" s="37"/>
      <c r="H41" s="37"/>
      <c r="I41" s="37"/>
      <c r="J41" t="str">
        <f>_xlfn.CONCAT("CREATE TABLE ",C40)</f>
        <v>CREATE TABLE TB_CODE_DETAIL</v>
      </c>
    </row>
    <row r="42" spans="2:10">
      <c r="B42" s="6" t="s">
        <v>32</v>
      </c>
      <c r="C42" s="6" t="s">
        <v>1</v>
      </c>
      <c r="D42" s="6" t="s">
        <v>3</v>
      </c>
      <c r="E42" s="6" t="s">
        <v>33</v>
      </c>
      <c r="F42" s="6" t="s">
        <v>34</v>
      </c>
      <c r="G42" s="6" t="s">
        <v>35</v>
      </c>
      <c r="H42" s="6" t="s">
        <v>22</v>
      </c>
      <c r="I42" s="6" t="s">
        <v>36</v>
      </c>
      <c r="J42" t="str">
        <f>_xlfn.CONCAT("(")</f>
        <v>(</v>
      </c>
    </row>
    <row r="43" spans="2:10">
      <c r="B43" s="4">
        <v>1</v>
      </c>
      <c r="C43" s="1" t="s">
        <v>79</v>
      </c>
      <c r="D43" s="1" t="s">
        <v>96</v>
      </c>
      <c r="E43" s="4" t="s">
        <v>25</v>
      </c>
      <c r="F43" s="4">
        <v>1</v>
      </c>
      <c r="G43" s="1" t="s">
        <v>42</v>
      </c>
      <c r="H43" s="1"/>
      <c r="I43" s="1" t="s">
        <v>96</v>
      </c>
      <c r="J43" t="str">
        <f>_xlfn.CONCAT(IF(B43=1,"",", "),C43," ",E43," ",G43,_xlfn.IFS(H43="","",H43="AUTO_INCREMENT"," AUTO_INCREMENT PRIMARY KEY",TRUE,_xlfn.CONCAT(" DEFAULT"," ",H43)), " COMMENT '",I43,"'")</f>
        <v>CODE_GROUP VARCHAR(30) NOT NULL COMMENT '코드그룹'</v>
      </c>
    </row>
    <row r="44" spans="2:10">
      <c r="B44" s="4">
        <v>2</v>
      </c>
      <c r="C44" s="1" t="s">
        <v>81</v>
      </c>
      <c r="D44" s="1" t="s">
        <v>152</v>
      </c>
      <c r="E44" s="4" t="s">
        <v>24</v>
      </c>
      <c r="F44" s="4">
        <v>2</v>
      </c>
      <c r="G44" s="1" t="s">
        <v>42</v>
      </c>
      <c r="H44" s="1"/>
      <c r="I44" s="1" t="s">
        <v>152</v>
      </c>
      <c r="J44" t="str">
        <f t="shared" ref="J44:J51" si="2">_xlfn.CONCAT(IF(B44=1,"",", "),C44," ",E44," ",G44,_xlfn.IFS(H44="","",H44="AUTO_INCREMENT"," AUTO_INCREMENT PRIMARY KEY",TRUE,_xlfn.CONCAT(" DEFAULT"," ",H44)), " COMMENT '",I44,"'")</f>
        <v>, CODE_DETAIL VARCHAR(10) NOT NULL COMMENT '코드상세'</v>
      </c>
    </row>
    <row r="45" spans="2:10">
      <c r="B45" s="4">
        <v>3</v>
      </c>
      <c r="C45" s="1" t="s">
        <v>150</v>
      </c>
      <c r="D45" s="1" t="s">
        <v>151</v>
      </c>
      <c r="E45" s="4" t="s">
        <v>76</v>
      </c>
      <c r="F45" s="4"/>
      <c r="G45" s="1" t="s">
        <v>44</v>
      </c>
      <c r="H45" s="1" t="s">
        <v>69</v>
      </c>
      <c r="I45" s="1" t="s">
        <v>151</v>
      </c>
      <c r="J45" t="str">
        <f t="shared" si="2"/>
        <v>, CODE_DETAIL_NM VARCHAR(150) NULL COMMENT '코드상세명'</v>
      </c>
    </row>
    <row r="46" spans="2:10">
      <c r="B46" s="4">
        <v>4</v>
      </c>
      <c r="C46" s="1" t="s">
        <v>283</v>
      </c>
      <c r="D46" s="1" t="s">
        <v>176</v>
      </c>
      <c r="E46" s="4" t="s">
        <v>23</v>
      </c>
      <c r="F46" s="4"/>
      <c r="G46" s="1" t="s">
        <v>44</v>
      </c>
      <c r="H46" s="1"/>
      <c r="I46" s="1" t="s">
        <v>176</v>
      </c>
      <c r="J46" t="str">
        <f t="shared" si="2"/>
        <v>, MODIFY_YN CHAR(1) NULL COMMENT '코드수정가능여부'</v>
      </c>
    </row>
    <row r="47" spans="2:10">
      <c r="B47" s="4">
        <v>5</v>
      </c>
      <c r="C47" s="1" t="s">
        <v>284</v>
      </c>
      <c r="D47" s="1" t="s">
        <v>100</v>
      </c>
      <c r="E47" s="4" t="s">
        <v>132</v>
      </c>
      <c r="F47" s="4"/>
      <c r="G47" s="1" t="s">
        <v>44</v>
      </c>
      <c r="H47" s="1" t="s">
        <v>69</v>
      </c>
      <c r="I47" s="1" t="s">
        <v>100</v>
      </c>
      <c r="J47" t="str">
        <f t="shared" si="2"/>
        <v>, DETAIL_ORDER INT(2) NULL COMMENT '코드상세정렬순서'</v>
      </c>
    </row>
    <row r="48" spans="2:10">
      <c r="B48" s="4">
        <v>6</v>
      </c>
      <c r="C48" s="1" t="s">
        <v>456</v>
      </c>
      <c r="D48" s="1" t="s">
        <v>458</v>
      </c>
      <c r="E48" s="4" t="s">
        <v>367</v>
      </c>
      <c r="F48" s="4"/>
      <c r="G48" s="1" t="s">
        <v>42</v>
      </c>
      <c r="H48" s="1" t="s">
        <v>69</v>
      </c>
      <c r="I48" s="1" t="s">
        <v>458</v>
      </c>
      <c r="J48" t="str">
        <f t="shared" si="2"/>
        <v>, FST_REG_SEQ INT NOT NULL COMMENT '최초등록자일련번호'</v>
      </c>
    </row>
    <row r="49" spans="2:10">
      <c r="B49" s="4">
        <v>7</v>
      </c>
      <c r="C49" s="1" t="s">
        <v>59</v>
      </c>
      <c r="D49" s="1" t="s">
        <v>66</v>
      </c>
      <c r="E49" s="4" t="s">
        <v>54</v>
      </c>
      <c r="F49" s="4"/>
      <c r="G49" s="1" t="s">
        <v>42</v>
      </c>
      <c r="H49" s="1" t="s">
        <v>70</v>
      </c>
      <c r="I49" s="1" t="s">
        <v>66</v>
      </c>
      <c r="J49" t="str">
        <f t="shared" si="2"/>
        <v>, FST_REG_DTTI TIMESTAMP NOT NULL DEFAULT NOW() COMMENT '최초등록일시'</v>
      </c>
    </row>
    <row r="50" spans="2:10">
      <c r="B50" s="4">
        <v>8</v>
      </c>
      <c r="C50" s="1" t="s">
        <v>714</v>
      </c>
      <c r="D50" s="1" t="s">
        <v>459</v>
      </c>
      <c r="E50" s="4" t="s">
        <v>367</v>
      </c>
      <c r="F50" s="4"/>
      <c r="G50" s="1" t="s">
        <v>42</v>
      </c>
      <c r="H50" s="1" t="s">
        <v>69</v>
      </c>
      <c r="I50" s="1" t="s">
        <v>459</v>
      </c>
      <c r="J50" t="str">
        <f t="shared" si="2"/>
        <v>, LST_UPD_SEQ INT NOT NULL COMMENT '최종수정자일련번호'</v>
      </c>
    </row>
    <row r="51" spans="2:10">
      <c r="B51" s="4">
        <v>9</v>
      </c>
      <c r="C51" s="1" t="s">
        <v>707</v>
      </c>
      <c r="D51" s="1" t="s">
        <v>68</v>
      </c>
      <c r="E51" s="4" t="s">
        <v>54</v>
      </c>
      <c r="F51" s="4"/>
      <c r="G51" s="1" t="s">
        <v>42</v>
      </c>
      <c r="H51" s="1" t="s">
        <v>70</v>
      </c>
      <c r="I51" s="1" t="s">
        <v>68</v>
      </c>
      <c r="J51" t="str">
        <f t="shared" si="2"/>
        <v>, LST_UPD_DTTI TIMESTAMP NOT NULL DEFAULT NOW() COMMENT '최종수정일시'</v>
      </c>
    </row>
    <row r="52" spans="2:10">
      <c r="J52" t="str">
        <f>_xlfn.CONCAT(") COMMENT '",E40,"';")</f>
        <v>) COMMENT '코드상세';</v>
      </c>
    </row>
    <row r="53" spans="2:10">
      <c r="B53" s="6" t="s">
        <v>32</v>
      </c>
      <c r="C53" s="38" t="s">
        <v>45</v>
      </c>
      <c r="D53" s="38"/>
      <c r="E53" s="38"/>
      <c r="F53" s="38" t="s">
        <v>46</v>
      </c>
      <c r="G53" s="38"/>
      <c r="H53" s="38"/>
      <c r="I53" s="38"/>
      <c r="J53" t="str">
        <f>_xlfn.CONCAT("ALTER TABLE ",C40," ADD CONSTRAINT ",C54," PRIMARY KEY (")</f>
        <v>ALTER TABLE TB_CODE_DETAIL ADD CONSTRAINT PK_TB_CODE_DETAIL PRIMARY KEY (</v>
      </c>
    </row>
    <row r="54" spans="2:10">
      <c r="B54" s="4">
        <v>1</v>
      </c>
      <c r="C54" s="39" t="str">
        <f>_xlfn.CONCAT("PK_",C40)</f>
        <v>PK_TB_CODE_DETAIL</v>
      </c>
      <c r="D54" s="39"/>
      <c r="E54" s="39"/>
      <c r="F54" s="39" t="str">
        <f>C43</f>
        <v>CODE_GROUP</v>
      </c>
      <c r="G54" s="39"/>
      <c r="H54" s="39"/>
      <c r="I54" s="39"/>
      <c r="J54" t="str">
        <f>_xlfn.CONCAT(IF(B54=1,"",", "),F54)</f>
        <v>CODE_GROUP</v>
      </c>
    </row>
    <row r="55" spans="2:10">
      <c r="B55" s="4">
        <v>2</v>
      </c>
      <c r="C55" s="39" t="str">
        <f>_xlfn.CONCAT("PK_",C40)</f>
        <v>PK_TB_CODE_DETAIL</v>
      </c>
      <c r="D55" s="39"/>
      <c r="E55" s="39"/>
      <c r="F55" s="39" t="str">
        <f>C44</f>
        <v>CODE_DETAIL</v>
      </c>
      <c r="G55" s="39"/>
      <c r="H55" s="39"/>
      <c r="I55" s="39"/>
      <c r="J55" t="str">
        <f>_xlfn.CONCAT(IF(B55=1,"",", "),F55)</f>
        <v>, CODE_DETAIL</v>
      </c>
    </row>
    <row r="56" spans="2:10">
      <c r="J56" t="str">
        <f>_xlfn.CONCAT(");")</f>
        <v>);</v>
      </c>
    </row>
    <row r="57" spans="2:10">
      <c r="B57" s="34" t="s">
        <v>28</v>
      </c>
      <c r="C57" s="35"/>
      <c r="D57" s="35"/>
      <c r="E57" s="35"/>
      <c r="F57" s="35"/>
      <c r="G57" s="35"/>
      <c r="H57" s="35"/>
      <c r="I57" s="36"/>
    </row>
    <row r="58" spans="2:10">
      <c r="B58" s="6" t="s">
        <v>1</v>
      </c>
      <c r="C58" s="4" t="s">
        <v>84</v>
      </c>
      <c r="D58" s="6" t="s">
        <v>3</v>
      </c>
      <c r="E58" s="4" t="s">
        <v>195</v>
      </c>
      <c r="F58" s="6" t="s">
        <v>29</v>
      </c>
      <c r="G58" s="4" t="s">
        <v>39</v>
      </c>
      <c r="H58" s="6" t="s">
        <v>30</v>
      </c>
      <c r="I58" s="7">
        <v>44942</v>
      </c>
      <c r="J58" t="str">
        <f>_xlfn.CONCAT("DROP TABLE IF EXISTS ",C58,";")</f>
        <v>DROP TABLE IF EXISTS TB_LOG_LOGIN;</v>
      </c>
    </row>
    <row r="59" spans="2:10">
      <c r="B59" s="6" t="s">
        <v>31</v>
      </c>
      <c r="C59" s="37" t="s">
        <v>85</v>
      </c>
      <c r="D59" s="37"/>
      <c r="E59" s="37"/>
      <c r="F59" s="37"/>
      <c r="G59" s="37"/>
      <c r="H59" s="37"/>
      <c r="I59" s="37"/>
      <c r="J59" t="str">
        <f>_xlfn.CONCAT("CREATE TABLE ",C58)</f>
        <v>CREATE TABLE TB_LOG_LOGIN</v>
      </c>
    </row>
    <row r="60" spans="2:10">
      <c r="B60" s="6" t="s">
        <v>32</v>
      </c>
      <c r="C60" s="6" t="s">
        <v>1</v>
      </c>
      <c r="D60" s="6" t="s">
        <v>3</v>
      </c>
      <c r="E60" s="6" t="s">
        <v>33</v>
      </c>
      <c r="F60" s="6" t="s">
        <v>34</v>
      </c>
      <c r="G60" s="6" t="s">
        <v>35</v>
      </c>
      <c r="H60" s="6" t="s">
        <v>22</v>
      </c>
      <c r="I60" s="6" t="s">
        <v>36</v>
      </c>
      <c r="J60" t="str">
        <f>_xlfn.CONCAT("(")</f>
        <v>(</v>
      </c>
    </row>
    <row r="61" spans="2:10">
      <c r="B61" s="4">
        <v>1</v>
      </c>
      <c r="C61" s="1" t="s">
        <v>149</v>
      </c>
      <c r="D61" s="1" t="s">
        <v>101</v>
      </c>
      <c r="E61" s="4" t="s">
        <v>367</v>
      </c>
      <c r="F61" s="4">
        <v>1</v>
      </c>
      <c r="G61" s="1" t="s">
        <v>42</v>
      </c>
      <c r="H61" s="1" t="s">
        <v>455</v>
      </c>
      <c r="I61" s="1" t="s">
        <v>101</v>
      </c>
      <c r="J61" t="str">
        <f>_xlfn.CONCAT(IF(B61=1,"",", "),C61," ",E61," ",G61,_xlfn.IFS(H61="","",H61="AUTO_INCREMENT"," AUTO_INCREMENT PRIMARY KEY",TRUE,_xlfn.CONCAT(" DEFAULT"," ",H61)), " COMMENT '",I61,"'")</f>
        <v>LOGIN_SEQ INT NOT NULL AUTO_INCREMENT PRIMARY KEY COMMENT '로그인일련번호'</v>
      </c>
    </row>
    <row r="62" spans="2:10">
      <c r="B62" s="4">
        <v>2</v>
      </c>
      <c r="C62" s="1" t="s">
        <v>87</v>
      </c>
      <c r="D62" s="1" t="s">
        <v>89</v>
      </c>
      <c r="E62" s="4" t="s">
        <v>54</v>
      </c>
      <c r="F62" s="4"/>
      <c r="G62" s="1" t="s">
        <v>44</v>
      </c>
      <c r="H62" s="1" t="s">
        <v>70</v>
      </c>
      <c r="I62" s="1" t="s">
        <v>89</v>
      </c>
      <c r="J62" t="str">
        <f t="shared" ref="J62:J66" si="3">_xlfn.CONCAT(IF(B62=1,"",", "),C62," ",E62," ",G62,_xlfn.IFS(H62="","",H62="AUTO_INCREMENT"," AUTO_INCREMENT PRIMARY KEY",TRUE,_xlfn.CONCAT(" DEFAULT"," ",H62)), " COMMENT '",I62,"'")</f>
        <v>, LOGIN_DTTI TIMESTAMP NULL DEFAULT NOW() COMMENT '로그인일시'</v>
      </c>
    </row>
    <row r="63" spans="2:10">
      <c r="B63" s="4">
        <v>3</v>
      </c>
      <c r="C63" s="1" t="s">
        <v>453</v>
      </c>
      <c r="D63" s="1" t="s">
        <v>454</v>
      </c>
      <c r="E63" s="4" t="s">
        <v>367</v>
      </c>
      <c r="F63" s="4"/>
      <c r="G63" s="1" t="s">
        <v>44</v>
      </c>
      <c r="H63" s="1" t="s">
        <v>69</v>
      </c>
      <c r="I63" s="1" t="s">
        <v>454</v>
      </c>
      <c r="J63" t="str">
        <f t="shared" ref="J63" si="4">_xlfn.CONCAT(IF(B63=1,"",", "),C63," ",E63," ",G63,_xlfn.IFS(H63="","",H63="AUTO_INCREMENT"," AUTO_INCREMENT PRIMARY KEY",TRUE,_xlfn.CONCAT(" DEFAULT"," ",H63)), " COMMENT '",I63,"'")</f>
        <v>, USER_SEQ INT NULL COMMENT '사용자일련번호'</v>
      </c>
    </row>
    <row r="64" spans="2:10">
      <c r="B64" s="4">
        <v>4</v>
      </c>
      <c r="C64" s="1" t="s">
        <v>299</v>
      </c>
      <c r="D64" s="1" t="s">
        <v>93</v>
      </c>
      <c r="E64" s="4" t="s">
        <v>48</v>
      </c>
      <c r="F64" s="4"/>
      <c r="G64" s="1" t="s">
        <v>44</v>
      </c>
      <c r="H64" s="1"/>
      <c r="I64" s="1" t="s">
        <v>93</v>
      </c>
      <c r="J64" t="str">
        <f t="shared" ref="J64" si="5">_xlfn.CONCAT(IF(B64=1,"",", "),C64," ",E64," ",G64,_xlfn.IFS(H64="","",H64="AUTO_INCREMENT"," AUTO_INCREMENT PRIMARY KEY",TRUE,_xlfn.CONCAT(" DEFAULT"," ",H64)), " COMMENT '",I64,"'")</f>
        <v>, USER_ID VARCHAR(20) NULL COMMENT '사용자아이디'</v>
      </c>
    </row>
    <row r="65" spans="2:10">
      <c r="B65" s="4">
        <v>5</v>
      </c>
      <c r="C65" s="1" t="s">
        <v>285</v>
      </c>
      <c r="D65" s="1" t="s">
        <v>91</v>
      </c>
      <c r="E65" s="4" t="s">
        <v>86</v>
      </c>
      <c r="F65" s="4"/>
      <c r="G65" s="1" t="s">
        <v>44</v>
      </c>
      <c r="H65" s="1" t="s">
        <v>69</v>
      </c>
      <c r="I65" s="1" t="s">
        <v>91</v>
      </c>
      <c r="J65" t="str">
        <f t="shared" si="3"/>
        <v>, IP VARCHAR(39) NULL COMMENT '사용자아이피'</v>
      </c>
    </row>
    <row r="66" spans="2:10">
      <c r="B66" s="4">
        <v>6</v>
      </c>
      <c r="C66" s="1" t="s">
        <v>88</v>
      </c>
      <c r="D66" s="1" t="s">
        <v>92</v>
      </c>
      <c r="E66" s="4" t="s">
        <v>24</v>
      </c>
      <c r="F66" s="4"/>
      <c r="G66" s="1" t="s">
        <v>44</v>
      </c>
      <c r="H66" s="1" t="s">
        <v>69</v>
      </c>
      <c r="I66" s="1" t="s">
        <v>92</v>
      </c>
      <c r="J66" t="str">
        <f t="shared" si="3"/>
        <v>, LOGIN_CODE VARCHAR(10) NULL COMMENT '로그인코드'</v>
      </c>
    </row>
    <row r="67" spans="2:10">
      <c r="J67" t="str">
        <f>_xlfn.CONCAT(") COMMENT '",E58,"';")</f>
        <v>) COMMENT '로그인로그';</v>
      </c>
    </row>
    <row r="68" spans="2:10">
      <c r="B68" s="34" t="s">
        <v>28</v>
      </c>
      <c r="C68" s="35"/>
      <c r="D68" s="35"/>
      <c r="E68" s="35"/>
      <c r="F68" s="35"/>
      <c r="G68" s="35"/>
      <c r="H68" s="35"/>
      <c r="I68" s="36"/>
    </row>
    <row r="69" spans="2:10">
      <c r="B69" s="6" t="s">
        <v>1</v>
      </c>
      <c r="C69" s="4" t="s">
        <v>182</v>
      </c>
      <c r="D69" s="6" t="s">
        <v>3</v>
      </c>
      <c r="E69" s="4" t="s">
        <v>194</v>
      </c>
      <c r="F69" s="6" t="s">
        <v>29</v>
      </c>
      <c r="G69" s="4" t="s">
        <v>39</v>
      </c>
      <c r="H69" s="6" t="s">
        <v>30</v>
      </c>
      <c r="I69" s="7">
        <v>44944</v>
      </c>
      <c r="J69" t="str">
        <f>_xlfn.CONCAT("DROP TABLE IF EXISTS ",C69,";")</f>
        <v>DROP TABLE IF EXISTS TB_LOG_REQ;</v>
      </c>
    </row>
    <row r="70" spans="2:10">
      <c r="B70" s="6" t="s">
        <v>31</v>
      </c>
      <c r="C70" s="37" t="s">
        <v>183</v>
      </c>
      <c r="D70" s="37"/>
      <c r="E70" s="37"/>
      <c r="F70" s="37"/>
      <c r="G70" s="37"/>
      <c r="H70" s="37"/>
      <c r="I70" s="37"/>
      <c r="J70" t="str">
        <f>_xlfn.CONCAT("CREATE TABLE ",C69)</f>
        <v>CREATE TABLE TB_LOG_REQ</v>
      </c>
    </row>
    <row r="71" spans="2:10">
      <c r="B71" s="6" t="s">
        <v>32</v>
      </c>
      <c r="C71" s="6" t="s">
        <v>1</v>
      </c>
      <c r="D71" s="6" t="s">
        <v>3</v>
      </c>
      <c r="E71" s="6" t="s">
        <v>33</v>
      </c>
      <c r="F71" s="6" t="s">
        <v>34</v>
      </c>
      <c r="G71" s="6" t="s">
        <v>35</v>
      </c>
      <c r="H71" s="6" t="s">
        <v>22</v>
      </c>
      <c r="I71" s="6" t="s">
        <v>36</v>
      </c>
      <c r="J71" t="str">
        <f>_xlfn.CONCAT("(")</f>
        <v>(</v>
      </c>
    </row>
    <row r="72" spans="2:10">
      <c r="B72" s="4">
        <v>1</v>
      </c>
      <c r="C72" s="1" t="s">
        <v>184</v>
      </c>
      <c r="D72" s="1" t="s">
        <v>185</v>
      </c>
      <c r="E72" s="4" t="s">
        <v>367</v>
      </c>
      <c r="F72" s="4">
        <v>1</v>
      </c>
      <c r="G72" s="1" t="s">
        <v>42</v>
      </c>
      <c r="H72" s="1" t="s">
        <v>455</v>
      </c>
      <c r="I72" s="1" t="s">
        <v>185</v>
      </c>
      <c r="J72" t="str">
        <f>_xlfn.CONCAT(IF(B72=1,"",", "),C72," ",E72," ",G72,_xlfn.IFS(H72="","",H72="AUTO_INCREMENT"," AUTO_INCREMENT PRIMARY KEY",TRUE,_xlfn.CONCAT(" DEFAULT"," ",H72)), " COMMENT '",I72,"'")</f>
        <v>REQ_SEQ INT NOT NULL AUTO_INCREMENT PRIMARY KEY COMMENT '요청일련번호'</v>
      </c>
    </row>
    <row r="73" spans="2:10">
      <c r="B73" s="4">
        <v>2</v>
      </c>
      <c r="C73" s="1" t="s">
        <v>186</v>
      </c>
      <c r="D73" s="1" t="s">
        <v>187</v>
      </c>
      <c r="E73" s="4" t="s">
        <v>54</v>
      </c>
      <c r="F73" s="4"/>
      <c r="G73" s="1" t="s">
        <v>44</v>
      </c>
      <c r="H73" s="1" t="s">
        <v>70</v>
      </c>
      <c r="I73" s="1" t="s">
        <v>187</v>
      </c>
      <c r="J73" t="str">
        <f t="shared" ref="J73:J79" si="6">_xlfn.CONCAT(IF(B73=1,"",", "),C73," ",E73," ",G73,_xlfn.IFS(H73="","",H73="AUTO_INCREMENT"," AUTO_INCREMENT PRIMARY KEY",TRUE,_xlfn.CONCAT(" DEFAULT"," ",H73)), " COMMENT '",I73,"'")</f>
        <v>, REQ_DTTI TIMESTAMP NULL DEFAULT NOW() COMMENT '요청일시'</v>
      </c>
    </row>
    <row r="74" spans="2:10">
      <c r="B74" s="4">
        <v>3</v>
      </c>
      <c r="C74" s="1" t="s">
        <v>453</v>
      </c>
      <c r="D74" s="1" t="s">
        <v>454</v>
      </c>
      <c r="E74" s="4" t="s">
        <v>367</v>
      </c>
      <c r="F74" s="4"/>
      <c r="G74" s="1" t="s">
        <v>44</v>
      </c>
      <c r="H74" s="1" t="s">
        <v>69</v>
      </c>
      <c r="I74" s="1" t="s">
        <v>454</v>
      </c>
      <c r="J74" t="str">
        <f t="shared" si="6"/>
        <v>, USER_SEQ INT NULL COMMENT '사용자일련번호'</v>
      </c>
    </row>
    <row r="75" spans="2:10">
      <c r="B75" s="4">
        <v>4</v>
      </c>
      <c r="C75" s="1" t="s">
        <v>299</v>
      </c>
      <c r="D75" s="1" t="s">
        <v>90</v>
      </c>
      <c r="E75" s="4" t="s">
        <v>47</v>
      </c>
      <c r="F75" s="4"/>
      <c r="G75" s="1" t="s">
        <v>44</v>
      </c>
      <c r="H75" s="1" t="s">
        <v>69</v>
      </c>
      <c r="I75" s="1" t="s">
        <v>90</v>
      </c>
      <c r="J75" t="str">
        <f t="shared" si="6"/>
        <v>, USER_ID VARCHAR(20) NULL COMMENT '사용자아이디'</v>
      </c>
    </row>
    <row r="76" spans="2:10">
      <c r="B76" s="4">
        <v>5</v>
      </c>
      <c r="C76" s="1" t="s">
        <v>285</v>
      </c>
      <c r="D76" s="1" t="s">
        <v>91</v>
      </c>
      <c r="E76" s="4" t="s">
        <v>86</v>
      </c>
      <c r="F76" s="4"/>
      <c r="G76" s="1" t="s">
        <v>44</v>
      </c>
      <c r="H76" s="1" t="s">
        <v>69</v>
      </c>
      <c r="I76" s="1" t="s">
        <v>91</v>
      </c>
      <c r="J76" t="str">
        <f t="shared" si="6"/>
        <v>, IP VARCHAR(39) NULL COMMENT '사용자아이피'</v>
      </c>
    </row>
    <row r="77" spans="2:10">
      <c r="B77" s="4">
        <v>6</v>
      </c>
      <c r="C77" s="1" t="s">
        <v>296</v>
      </c>
      <c r="D77" s="1" t="s">
        <v>188</v>
      </c>
      <c r="E77" s="4" t="s">
        <v>190</v>
      </c>
      <c r="F77" s="4"/>
      <c r="G77" s="1" t="s">
        <v>44</v>
      </c>
      <c r="H77" s="1" t="s">
        <v>69</v>
      </c>
      <c r="I77" s="1" t="s">
        <v>188</v>
      </c>
      <c r="J77" t="str">
        <f t="shared" si="6"/>
        <v>, URI VARCHAR(100) NULL COMMENT '요청경로'</v>
      </c>
    </row>
    <row r="78" spans="2:10">
      <c r="B78" s="4">
        <v>7</v>
      </c>
      <c r="C78" s="1" t="s">
        <v>297</v>
      </c>
      <c r="D78" s="1" t="s">
        <v>189</v>
      </c>
      <c r="E78" s="4" t="s">
        <v>191</v>
      </c>
      <c r="F78" s="4"/>
      <c r="G78" s="1" t="s">
        <v>44</v>
      </c>
      <c r="H78" s="1" t="s">
        <v>69</v>
      </c>
      <c r="I78" s="1" t="s">
        <v>189</v>
      </c>
      <c r="J78" t="str">
        <f t="shared" si="6"/>
        <v>, PARAM LONGTEXT NULL COMMENT '요청파라미터'</v>
      </c>
    </row>
    <row r="79" spans="2:10">
      <c r="B79" s="4">
        <v>8</v>
      </c>
      <c r="C79" s="1" t="s">
        <v>192</v>
      </c>
      <c r="D79" s="1" t="s">
        <v>193</v>
      </c>
      <c r="E79" s="4" t="s">
        <v>190</v>
      </c>
      <c r="F79" s="4"/>
      <c r="G79" s="1" t="s">
        <v>44</v>
      </c>
      <c r="H79" s="1" t="s">
        <v>69</v>
      </c>
      <c r="I79" s="1" t="s">
        <v>193</v>
      </c>
      <c r="J79" t="str">
        <f t="shared" si="6"/>
        <v>, REQ_TYPE_CODE VARCHAR(100) NULL COMMENT '요청타입코드'</v>
      </c>
    </row>
    <row r="80" spans="2:10">
      <c r="J80" t="str">
        <f>_xlfn.CONCAT(") COMMENT '",E69,"';")</f>
        <v>) COMMENT '요청로그';</v>
      </c>
    </row>
    <row r="81" spans="2:10">
      <c r="B81" s="34" t="s">
        <v>28</v>
      </c>
      <c r="C81" s="35"/>
      <c r="D81" s="35"/>
      <c r="E81" s="35"/>
      <c r="F81" s="35"/>
      <c r="G81" s="35"/>
      <c r="H81" s="35"/>
      <c r="I81" s="36"/>
    </row>
    <row r="82" spans="2:10">
      <c r="B82" s="6" t="s">
        <v>1</v>
      </c>
      <c r="C82" s="4" t="s">
        <v>105</v>
      </c>
      <c r="D82" s="6" t="s">
        <v>3</v>
      </c>
      <c r="E82" s="4" t="s">
        <v>106</v>
      </c>
      <c r="F82" s="6" t="s">
        <v>29</v>
      </c>
      <c r="G82" s="4" t="s">
        <v>39</v>
      </c>
      <c r="H82" s="6" t="s">
        <v>30</v>
      </c>
      <c r="I82" s="7">
        <v>44942</v>
      </c>
      <c r="J82" t="str">
        <f>_xlfn.CONCAT("DROP TABLE IF EXISTS ",C82,";")</f>
        <v>DROP TABLE IF EXISTS TB_BOARD_NOTICE;</v>
      </c>
    </row>
    <row r="83" spans="2:10">
      <c r="B83" s="6" t="s">
        <v>31</v>
      </c>
      <c r="C83" s="37" t="s">
        <v>107</v>
      </c>
      <c r="D83" s="37"/>
      <c r="E83" s="37"/>
      <c r="F83" s="37"/>
      <c r="G83" s="37"/>
      <c r="H83" s="37"/>
      <c r="I83" s="37"/>
      <c r="J83" t="str">
        <f>_xlfn.CONCAT("CREATE TABLE ",C82)</f>
        <v>CREATE TABLE TB_BOARD_NOTICE</v>
      </c>
    </row>
    <row r="84" spans="2:10">
      <c r="B84" s="6" t="s">
        <v>32</v>
      </c>
      <c r="C84" s="6" t="s">
        <v>1</v>
      </c>
      <c r="D84" s="6" t="s">
        <v>3</v>
      </c>
      <c r="E84" s="6" t="s">
        <v>33</v>
      </c>
      <c r="F84" s="6" t="s">
        <v>34</v>
      </c>
      <c r="G84" s="6" t="s">
        <v>35</v>
      </c>
      <c r="H84" s="6" t="s">
        <v>22</v>
      </c>
      <c r="I84" s="6" t="s">
        <v>36</v>
      </c>
      <c r="J84" t="str">
        <f>_xlfn.CONCAT("(")</f>
        <v>(</v>
      </c>
    </row>
    <row r="85" spans="2:10">
      <c r="B85" s="4">
        <v>1</v>
      </c>
      <c r="C85" s="1" t="s">
        <v>108</v>
      </c>
      <c r="D85" s="1" t="s">
        <v>104</v>
      </c>
      <c r="E85" s="4" t="s">
        <v>367</v>
      </c>
      <c r="F85" s="4">
        <v>1</v>
      </c>
      <c r="G85" s="1" t="s">
        <v>42</v>
      </c>
      <c r="H85" s="1" t="s">
        <v>455</v>
      </c>
      <c r="I85" s="1" t="s">
        <v>104</v>
      </c>
      <c r="J85" t="str">
        <f>_xlfn.CONCAT(IF(B85=1,"",", "),C85," ",E85," ",G85,_xlfn.IFS(H85="","",H85="AUTO_INCREMENT"," AUTO_INCREMENT PRIMARY KEY",TRUE,_xlfn.CONCAT(" DEFAULT"," ",H85)), " COMMENT '",I85,"'")</f>
        <v>BOARD_SEQ INT NOT NULL AUTO_INCREMENT PRIMARY KEY COMMENT '게시글일련번호'</v>
      </c>
    </row>
    <row r="86" spans="2:10">
      <c r="B86" s="4">
        <v>2</v>
      </c>
      <c r="C86" s="1" t="s">
        <v>290</v>
      </c>
      <c r="D86" s="1" t="s">
        <v>114</v>
      </c>
      <c r="E86" s="4" t="s">
        <v>50</v>
      </c>
      <c r="F86" s="4"/>
      <c r="G86" s="1" t="s">
        <v>44</v>
      </c>
      <c r="H86" s="1"/>
      <c r="I86" s="1" t="s">
        <v>114</v>
      </c>
      <c r="J86" t="str">
        <f t="shared" ref="J86:J95" si="7">_xlfn.CONCAT(IF(B86=1,"",", "),C86," ",E86," ",G86,_xlfn.IFS(H86="","",H86="AUTO_INCREMENT"," AUTO_INCREMENT PRIMARY KEY",TRUE,_xlfn.CONCAT(" DEFAULT"," ",H86)), " COMMENT '",I86,"'")</f>
        <v>, TITLE VARCHAR(300) NULL COMMENT '공지사항제목'</v>
      </c>
    </row>
    <row r="87" spans="2:10">
      <c r="B87" s="4">
        <v>3</v>
      </c>
      <c r="C87" s="1" t="s">
        <v>291</v>
      </c>
      <c r="D87" s="1" t="s">
        <v>115</v>
      </c>
      <c r="E87" s="4" t="s">
        <v>102</v>
      </c>
      <c r="F87" s="4"/>
      <c r="G87" s="1" t="s">
        <v>44</v>
      </c>
      <c r="H87" s="1"/>
      <c r="I87" s="1" t="s">
        <v>115</v>
      </c>
      <c r="J87" t="str">
        <f t="shared" si="7"/>
        <v>, CN LONGTEXT NULL COMMENT '공지사항내용'</v>
      </c>
    </row>
    <row r="88" spans="2:10">
      <c r="B88" s="4">
        <v>4</v>
      </c>
      <c r="C88" s="1" t="s">
        <v>292</v>
      </c>
      <c r="D88" s="1" t="s">
        <v>118</v>
      </c>
      <c r="E88" s="4" t="s">
        <v>20</v>
      </c>
      <c r="F88" s="4"/>
      <c r="G88" s="1" t="s">
        <v>44</v>
      </c>
      <c r="H88" s="1"/>
      <c r="I88" s="1" t="s">
        <v>118</v>
      </c>
      <c r="J88" t="str">
        <f t="shared" si="7"/>
        <v>, STR_DT VARCHAR(8) NULL COMMENT '공지사항게시시작일'</v>
      </c>
    </row>
    <row r="89" spans="2:10">
      <c r="B89" s="4">
        <v>5</v>
      </c>
      <c r="C89" s="1" t="s">
        <v>293</v>
      </c>
      <c r="D89" s="1" t="s">
        <v>119</v>
      </c>
      <c r="E89" s="4" t="s">
        <v>20</v>
      </c>
      <c r="F89" s="4"/>
      <c r="G89" s="1" t="s">
        <v>44</v>
      </c>
      <c r="H89" s="1"/>
      <c r="I89" s="1" t="s">
        <v>119</v>
      </c>
      <c r="J89" t="str">
        <f t="shared" si="7"/>
        <v>, END_DT VARCHAR(8) NULL COMMENT '공지사항게시종료일'</v>
      </c>
    </row>
    <row r="90" spans="2:10">
      <c r="B90" s="4">
        <v>6</v>
      </c>
      <c r="C90" s="1" t="s">
        <v>294</v>
      </c>
      <c r="D90" s="1" t="s">
        <v>117</v>
      </c>
      <c r="E90" s="4" t="s">
        <v>23</v>
      </c>
      <c r="F90" s="4"/>
      <c r="G90" s="1" t="s">
        <v>44</v>
      </c>
      <c r="H90" s="1"/>
      <c r="I90" s="1" t="s">
        <v>117</v>
      </c>
      <c r="J90" t="str">
        <f t="shared" si="7"/>
        <v>, POP_YN CHAR(1) NULL COMMENT '공지사항팝업여부'</v>
      </c>
    </row>
    <row r="91" spans="2:10">
      <c r="B91" s="4">
        <v>7</v>
      </c>
      <c r="C91" s="1" t="s">
        <v>295</v>
      </c>
      <c r="D91" s="1" t="s">
        <v>116</v>
      </c>
      <c r="E91" s="4" t="s">
        <v>103</v>
      </c>
      <c r="F91" s="4"/>
      <c r="G91" s="1" t="s">
        <v>44</v>
      </c>
      <c r="H91" s="1">
        <v>0</v>
      </c>
      <c r="I91" s="1" t="s">
        <v>116</v>
      </c>
      <c r="J91" t="str">
        <f t="shared" si="7"/>
        <v>, HIT INT NULL DEFAULT 0 COMMENT '공지사항조회수'</v>
      </c>
    </row>
    <row r="92" spans="2:10">
      <c r="B92" s="4">
        <v>8</v>
      </c>
      <c r="C92" s="1" t="s">
        <v>456</v>
      </c>
      <c r="D92" s="1" t="s">
        <v>458</v>
      </c>
      <c r="E92" s="4" t="s">
        <v>367</v>
      </c>
      <c r="F92" s="4"/>
      <c r="G92" s="1" t="s">
        <v>42</v>
      </c>
      <c r="H92" s="1" t="s">
        <v>69</v>
      </c>
      <c r="I92" s="1" t="s">
        <v>458</v>
      </c>
      <c r="J92" t="str">
        <f t="shared" si="7"/>
        <v>, FST_REG_SEQ INT NOT NULL COMMENT '최초등록자일련번호'</v>
      </c>
    </row>
    <row r="93" spans="2:10">
      <c r="B93" s="4">
        <v>9</v>
      </c>
      <c r="C93" s="1" t="s">
        <v>59</v>
      </c>
      <c r="D93" s="1" t="s">
        <v>66</v>
      </c>
      <c r="E93" s="4" t="s">
        <v>54</v>
      </c>
      <c r="F93" s="4"/>
      <c r="G93" s="1" t="s">
        <v>42</v>
      </c>
      <c r="H93" s="1" t="s">
        <v>70</v>
      </c>
      <c r="I93" s="1" t="s">
        <v>66</v>
      </c>
      <c r="J93" t="str">
        <f t="shared" si="7"/>
        <v>, FST_REG_DTTI TIMESTAMP NOT NULL DEFAULT NOW() COMMENT '최초등록일시'</v>
      </c>
    </row>
    <row r="94" spans="2:10">
      <c r="B94" s="4">
        <v>10</v>
      </c>
      <c r="C94" s="1" t="s">
        <v>714</v>
      </c>
      <c r="D94" s="1" t="s">
        <v>459</v>
      </c>
      <c r="E94" s="4" t="s">
        <v>367</v>
      </c>
      <c r="F94" s="4"/>
      <c r="G94" s="1" t="s">
        <v>42</v>
      </c>
      <c r="H94" s="1" t="s">
        <v>69</v>
      </c>
      <c r="I94" s="1" t="s">
        <v>459</v>
      </c>
      <c r="J94" t="str">
        <f t="shared" si="7"/>
        <v>, LST_UPD_SEQ INT NOT NULL COMMENT '최종수정자일련번호'</v>
      </c>
    </row>
    <row r="95" spans="2:10">
      <c r="B95" s="4">
        <v>11</v>
      </c>
      <c r="C95" s="1" t="s">
        <v>707</v>
      </c>
      <c r="D95" s="1" t="s">
        <v>68</v>
      </c>
      <c r="E95" s="4" t="s">
        <v>54</v>
      </c>
      <c r="F95" s="4"/>
      <c r="G95" s="1" t="s">
        <v>42</v>
      </c>
      <c r="H95" s="1" t="s">
        <v>70</v>
      </c>
      <c r="I95" s="1" t="s">
        <v>68</v>
      </c>
      <c r="J95" t="str">
        <f t="shared" si="7"/>
        <v>, LST_UPD_DTTI TIMESTAMP NOT NULL DEFAULT NOW() COMMENT '최종수정일시'</v>
      </c>
    </row>
    <row r="96" spans="2:10">
      <c r="J96" t="str">
        <f>_xlfn.CONCAT(");")</f>
        <v>);</v>
      </c>
    </row>
    <row r="97" spans="2:10">
      <c r="B97" s="34" t="s">
        <v>28</v>
      </c>
      <c r="C97" s="35"/>
      <c r="D97" s="35"/>
      <c r="E97" s="35"/>
      <c r="F97" s="35"/>
      <c r="G97" s="35"/>
      <c r="H97" s="35"/>
      <c r="I97" s="36"/>
    </row>
    <row r="98" spans="2:10">
      <c r="B98" s="6" t="s">
        <v>1</v>
      </c>
      <c r="C98" s="4" t="s">
        <v>120</v>
      </c>
      <c r="D98" s="6" t="s">
        <v>3</v>
      </c>
      <c r="E98" s="4" t="s">
        <v>121</v>
      </c>
      <c r="F98" s="6" t="s">
        <v>29</v>
      </c>
      <c r="G98" s="4" t="s">
        <v>39</v>
      </c>
      <c r="H98" s="6" t="s">
        <v>30</v>
      </c>
      <c r="I98" s="7">
        <v>44942</v>
      </c>
      <c r="J98" t="str">
        <f>_xlfn.CONCAT("DROP TABLE IF EXISTS ",C98,";")</f>
        <v>DROP TABLE IF EXISTS TB_ATCFILE;</v>
      </c>
    </row>
    <row r="99" spans="2:10">
      <c r="B99" s="6" t="s">
        <v>31</v>
      </c>
      <c r="C99" s="37" t="s">
        <v>122</v>
      </c>
      <c r="D99" s="37"/>
      <c r="E99" s="37"/>
      <c r="F99" s="37"/>
      <c r="G99" s="37"/>
      <c r="H99" s="37"/>
      <c r="I99" s="37"/>
      <c r="J99" t="str">
        <f>_xlfn.CONCAT("CREATE TABLE ",C98)</f>
        <v>CREATE TABLE TB_ATCFILE</v>
      </c>
    </row>
    <row r="100" spans="2:10">
      <c r="B100" s="6" t="s">
        <v>32</v>
      </c>
      <c r="C100" s="6" t="s">
        <v>1</v>
      </c>
      <c r="D100" s="6" t="s">
        <v>3</v>
      </c>
      <c r="E100" s="6" t="s">
        <v>33</v>
      </c>
      <c r="F100" s="6" t="s">
        <v>34</v>
      </c>
      <c r="G100" s="6" t="s">
        <v>35</v>
      </c>
      <c r="H100" s="6" t="s">
        <v>22</v>
      </c>
      <c r="I100" s="6" t="s">
        <v>36</v>
      </c>
      <c r="J100" t="str">
        <f>_xlfn.CONCAT("(")</f>
        <v>(</v>
      </c>
    </row>
    <row r="101" spans="2:10">
      <c r="B101" s="4">
        <v>1</v>
      </c>
      <c r="C101" s="1" t="s">
        <v>108</v>
      </c>
      <c r="D101" s="1" t="s">
        <v>104</v>
      </c>
      <c r="E101" s="4" t="s">
        <v>367</v>
      </c>
      <c r="F101" s="4">
        <v>1</v>
      </c>
      <c r="G101" s="1" t="s">
        <v>41</v>
      </c>
      <c r="H101" s="1" t="s">
        <v>69</v>
      </c>
      <c r="I101" s="1" t="s">
        <v>104</v>
      </c>
      <c r="J101" t="str">
        <f>_xlfn.CONCAT(IF(B101=1,"",", "),C101," ",E101," ",G101,_xlfn.IFS(H101="","",H101="AUTO_INCREMENT"," AUTO_INCREMENT PRIMARY KEY",TRUE,_xlfn.CONCAT(" DEFAULT"," ",H101)), " COMMENT '",I101,"'")</f>
        <v>BOARD_SEQ INT NOT NULL COMMENT '게시글일련번호'</v>
      </c>
    </row>
    <row r="102" spans="2:10">
      <c r="B102" s="4">
        <v>2</v>
      </c>
      <c r="C102" s="1" t="s">
        <v>129</v>
      </c>
      <c r="D102" s="1" t="s">
        <v>130</v>
      </c>
      <c r="E102" s="4" t="s">
        <v>80</v>
      </c>
      <c r="F102" s="4">
        <v>2</v>
      </c>
      <c r="G102" s="1" t="s">
        <v>41</v>
      </c>
      <c r="H102" s="1" t="s">
        <v>69</v>
      </c>
      <c r="I102" s="1" t="s">
        <v>460</v>
      </c>
      <c r="J102" t="str">
        <f t="shared" ref="J102:J112" si="8">_xlfn.CONCAT(IF(B102=1,"",", "),C102," ",E102," ",G102,_xlfn.IFS(H102="","",H102="AUTO_INCREMENT"," AUTO_INCREMENT PRIMARY KEY",TRUE,_xlfn.CONCAT(" DEFAULT"," ",H102)), " COMMENT '",I102,"'")</f>
        <v>, BOARD_CODE VARCHAR(10) NOT NULL COMMENT '게시판구분코드(01:공지사항,02:자유게시판,03:상품요청)'</v>
      </c>
    </row>
    <row r="103" spans="2:10">
      <c r="B103" s="4">
        <v>3</v>
      </c>
      <c r="C103" s="1" t="s">
        <v>131</v>
      </c>
      <c r="D103" s="1" t="s">
        <v>180</v>
      </c>
      <c r="E103" s="4" t="s">
        <v>80</v>
      </c>
      <c r="F103" s="3">
        <v>3</v>
      </c>
      <c r="G103" s="1" t="s">
        <v>41</v>
      </c>
      <c r="H103" s="1" t="s">
        <v>69</v>
      </c>
      <c r="I103" s="1" t="s">
        <v>180</v>
      </c>
      <c r="J103" t="str">
        <f t="shared" ref="J103" si="9">_xlfn.CONCAT(IF(B103=1,"",", "),C103," ",E103," ",G103,_xlfn.IFS(H103="","",H103="AUTO_INCREMENT"," AUTO_INCREMENT PRIMARY KEY",TRUE,_xlfn.CONCAT(" DEFAULT"," ",H103)), " COMMENT '",I103,"'")</f>
        <v>, ATCFILE_NUM VARCHAR(10) NOT NULL COMMENT '파일번호'</v>
      </c>
    </row>
    <row r="104" spans="2:10">
      <c r="B104" s="4">
        <v>4</v>
      </c>
      <c r="C104" s="1" t="s">
        <v>363</v>
      </c>
      <c r="D104" s="1" t="s">
        <v>128</v>
      </c>
      <c r="E104" s="4" t="s">
        <v>50</v>
      </c>
      <c r="F104" s="4"/>
      <c r="G104" s="1" t="s">
        <v>43</v>
      </c>
      <c r="H104" s="1" t="s">
        <v>69</v>
      </c>
      <c r="I104" s="1" t="s">
        <v>128</v>
      </c>
      <c r="J104" t="str">
        <f t="shared" si="8"/>
        <v>, ATC_FILE_NM VARCHAR(300) NULL COMMENT '파일명'</v>
      </c>
    </row>
    <row r="105" spans="2:10">
      <c r="B105" s="4">
        <v>5</v>
      </c>
      <c r="C105" s="1" t="s">
        <v>364</v>
      </c>
      <c r="D105" s="1" t="s">
        <v>133</v>
      </c>
      <c r="E105" s="4" t="s">
        <v>123</v>
      </c>
      <c r="F105" s="4"/>
      <c r="G105" s="1" t="s">
        <v>43</v>
      </c>
      <c r="H105" s="1" t="s">
        <v>69</v>
      </c>
      <c r="I105" s="1" t="s">
        <v>133</v>
      </c>
      <c r="J105" t="str">
        <f t="shared" si="8"/>
        <v>, SAVE_ATC_FILE_NM VARCHAR(320) NULL COMMENT '파일저장명'</v>
      </c>
    </row>
    <row r="106" spans="2:10">
      <c r="B106" s="4">
        <v>6</v>
      </c>
      <c r="C106" s="1" t="s">
        <v>362</v>
      </c>
      <c r="D106" s="1" t="s">
        <v>134</v>
      </c>
      <c r="E106" s="4" t="s">
        <v>124</v>
      </c>
      <c r="F106" s="4"/>
      <c r="G106" s="1" t="s">
        <v>43</v>
      </c>
      <c r="H106" s="1" t="s">
        <v>69</v>
      </c>
      <c r="I106" s="1" t="s">
        <v>134</v>
      </c>
      <c r="J106" t="str">
        <f t="shared" si="8"/>
        <v>, ATC_FILE_PATH VARCHAR(600) NULL COMMENT '파일경로'</v>
      </c>
    </row>
    <row r="107" spans="2:10">
      <c r="B107" s="4">
        <v>7</v>
      </c>
      <c r="C107" s="1" t="s">
        <v>126</v>
      </c>
      <c r="D107" s="1" t="s">
        <v>135</v>
      </c>
      <c r="E107" s="4" t="s">
        <v>125</v>
      </c>
      <c r="F107" s="4"/>
      <c r="G107" s="1" t="s">
        <v>43</v>
      </c>
      <c r="H107" s="1" t="s">
        <v>69</v>
      </c>
      <c r="I107" s="1" t="s">
        <v>135</v>
      </c>
      <c r="J107" t="str">
        <f t="shared" si="8"/>
        <v>, ATC_FILE_CAPA_VAL BIGINT NULL COMMENT '파일용량'</v>
      </c>
    </row>
    <row r="108" spans="2:10">
      <c r="B108" s="4">
        <v>8</v>
      </c>
      <c r="C108" s="1" t="s">
        <v>127</v>
      </c>
      <c r="D108" s="1" t="s">
        <v>136</v>
      </c>
      <c r="E108" s="4" t="s">
        <v>24</v>
      </c>
      <c r="F108" s="4"/>
      <c r="G108" s="1" t="s">
        <v>43</v>
      </c>
      <c r="H108" s="1" t="s">
        <v>69</v>
      </c>
      <c r="I108" s="1" t="s">
        <v>136</v>
      </c>
      <c r="J108" t="str">
        <f t="shared" si="8"/>
        <v>, ATC_FILE_EXTS VARCHAR(10) NULL COMMENT '파일확장자'</v>
      </c>
    </row>
    <row r="109" spans="2:10">
      <c r="B109" s="4">
        <v>9</v>
      </c>
      <c r="C109" s="1" t="s">
        <v>456</v>
      </c>
      <c r="D109" s="1" t="s">
        <v>458</v>
      </c>
      <c r="E109" s="4" t="s">
        <v>367</v>
      </c>
      <c r="F109" s="4"/>
      <c r="G109" s="1" t="s">
        <v>41</v>
      </c>
      <c r="H109" s="1" t="s">
        <v>69</v>
      </c>
      <c r="I109" s="1" t="s">
        <v>458</v>
      </c>
      <c r="J109" t="str">
        <f t="shared" si="8"/>
        <v>, FST_REG_SEQ INT NOT NULL COMMENT '최초등록자일련번호'</v>
      </c>
    </row>
    <row r="110" spans="2:10">
      <c r="B110" s="4">
        <v>10</v>
      </c>
      <c r="C110" s="1" t="s">
        <v>59</v>
      </c>
      <c r="D110" s="1" t="s">
        <v>66</v>
      </c>
      <c r="E110" s="4" t="s">
        <v>54</v>
      </c>
      <c r="F110" s="4"/>
      <c r="G110" s="1" t="s">
        <v>41</v>
      </c>
      <c r="H110" s="1" t="s">
        <v>70</v>
      </c>
      <c r="I110" s="1" t="s">
        <v>66</v>
      </c>
      <c r="J110" t="str">
        <f t="shared" si="8"/>
        <v>, FST_REG_DTTI TIMESTAMP NOT NULL DEFAULT NOW() COMMENT '최초등록일시'</v>
      </c>
    </row>
    <row r="111" spans="2:10">
      <c r="B111" s="4">
        <v>11</v>
      </c>
      <c r="C111" s="1" t="s">
        <v>714</v>
      </c>
      <c r="D111" s="1" t="s">
        <v>459</v>
      </c>
      <c r="E111" s="4" t="s">
        <v>367</v>
      </c>
      <c r="F111" s="4"/>
      <c r="G111" s="1" t="s">
        <v>41</v>
      </c>
      <c r="H111" s="1" t="s">
        <v>69</v>
      </c>
      <c r="I111" s="1" t="s">
        <v>459</v>
      </c>
      <c r="J111" t="str">
        <f t="shared" si="8"/>
        <v>, LST_UPD_SEQ INT NOT NULL COMMENT '최종수정자일련번호'</v>
      </c>
    </row>
    <row r="112" spans="2:10">
      <c r="B112" s="4">
        <v>12</v>
      </c>
      <c r="C112" s="1" t="s">
        <v>707</v>
      </c>
      <c r="D112" s="1" t="s">
        <v>67</v>
      </c>
      <c r="E112" s="4" t="s">
        <v>54</v>
      </c>
      <c r="F112" s="4"/>
      <c r="G112" s="1" t="s">
        <v>41</v>
      </c>
      <c r="H112" s="1" t="s">
        <v>70</v>
      </c>
      <c r="I112" s="1" t="s">
        <v>67</v>
      </c>
      <c r="J112" t="str">
        <f t="shared" si="8"/>
        <v>, LST_UPD_DTTI TIMESTAMP NOT NULL DEFAULT NOW() COMMENT '최종수정일시'</v>
      </c>
    </row>
    <row r="113" spans="2:10">
      <c r="J113" t="str">
        <f>_xlfn.CONCAT(") COMMENT '",E98,"';")</f>
        <v>) COMMENT '첨부파일';</v>
      </c>
    </row>
    <row r="114" spans="2:10">
      <c r="B114" s="6" t="s">
        <v>32</v>
      </c>
      <c r="C114" s="38" t="s">
        <v>45</v>
      </c>
      <c r="D114" s="38"/>
      <c r="E114" s="38"/>
      <c r="F114" s="38" t="s">
        <v>46</v>
      </c>
      <c r="G114" s="38"/>
      <c r="H114" s="38"/>
      <c r="I114" s="38"/>
      <c r="J114" t="str">
        <f>_xlfn.CONCAT("ALTER TABLE ",C98," ADD CONSTRAINT ",C115," PRIMARY KEY (")</f>
        <v>ALTER TABLE TB_ATCFILE ADD CONSTRAINT PK_TB_ATCFILE PRIMARY KEY (</v>
      </c>
    </row>
    <row r="115" spans="2:10">
      <c r="B115" s="4">
        <v>1</v>
      </c>
      <c r="C115" s="39" t="str">
        <f>_xlfn.CONCAT("PK_",C98)</f>
        <v>PK_TB_ATCFILE</v>
      </c>
      <c r="D115" s="39"/>
      <c r="E115" s="39"/>
      <c r="F115" s="39" t="str">
        <f>C101</f>
        <v>BOARD_SEQ</v>
      </c>
      <c r="G115" s="39"/>
      <c r="H115" s="39"/>
      <c r="I115" s="39"/>
      <c r="J115" t="str">
        <f>_xlfn.CONCAT(IF(B115=1,"",", "),F115)</f>
        <v>BOARD_SEQ</v>
      </c>
    </row>
    <row r="116" spans="2:10">
      <c r="B116" s="4">
        <v>2</v>
      </c>
      <c r="C116" s="39" t="str">
        <f>_xlfn.CONCAT("PK_",C98)</f>
        <v>PK_TB_ATCFILE</v>
      </c>
      <c r="D116" s="39"/>
      <c r="E116" s="39"/>
      <c r="F116" s="39" t="str">
        <f>C102</f>
        <v>BOARD_CODE</v>
      </c>
      <c r="G116" s="39"/>
      <c r="H116" s="39"/>
      <c r="I116" s="39"/>
      <c r="J116" t="str">
        <f>_xlfn.CONCAT(IF(B116=1,"",", "),F116)</f>
        <v>, BOARD_CODE</v>
      </c>
    </row>
    <row r="117" spans="2:10">
      <c r="B117" s="4">
        <v>3</v>
      </c>
      <c r="C117" s="39" t="str">
        <f>_xlfn.CONCAT("PK_",C98)</f>
        <v>PK_TB_ATCFILE</v>
      </c>
      <c r="D117" s="39"/>
      <c r="E117" s="39"/>
      <c r="F117" s="39" t="str">
        <f>C103</f>
        <v>ATCFILE_NUM</v>
      </c>
      <c r="G117" s="39"/>
      <c r="H117" s="39"/>
      <c r="I117" s="39"/>
      <c r="J117" t="str">
        <f>_xlfn.CONCAT(IF(B117=1,"",", "),F117)</f>
        <v>, ATCFILE_NUM</v>
      </c>
    </row>
    <row r="118" spans="2:10">
      <c r="J118" t="str">
        <f>_xlfn.CONCAT(");")</f>
        <v>);</v>
      </c>
    </row>
    <row r="119" spans="2:10">
      <c r="B119" s="34" t="s">
        <v>28</v>
      </c>
      <c r="C119" s="35"/>
      <c r="D119" s="35"/>
      <c r="E119" s="35"/>
      <c r="F119" s="35"/>
      <c r="G119" s="35"/>
      <c r="H119" s="35"/>
      <c r="I119" s="36"/>
    </row>
    <row r="120" spans="2:10">
      <c r="B120" s="6" t="s">
        <v>1</v>
      </c>
      <c r="C120" s="4" t="s">
        <v>137</v>
      </c>
      <c r="D120" s="6" t="s">
        <v>3</v>
      </c>
      <c r="E120" s="4" t="s">
        <v>138</v>
      </c>
      <c r="F120" s="6" t="s">
        <v>29</v>
      </c>
      <c r="G120" s="4" t="s">
        <v>39</v>
      </c>
      <c r="H120" s="6" t="s">
        <v>30</v>
      </c>
      <c r="I120" s="7">
        <v>44942</v>
      </c>
      <c r="J120" t="str">
        <f>_xlfn.CONCAT("DROP TABLE IF EXISTS ",C120,";")</f>
        <v>DROP TABLE IF EXISTS TB_POLI;</v>
      </c>
    </row>
    <row r="121" spans="2:10">
      <c r="B121" s="6" t="s">
        <v>31</v>
      </c>
      <c r="C121" s="37" t="s">
        <v>139</v>
      </c>
      <c r="D121" s="37"/>
      <c r="E121" s="37"/>
      <c r="F121" s="37"/>
      <c r="G121" s="37"/>
      <c r="H121" s="37"/>
      <c r="I121" s="37"/>
      <c r="J121" t="str">
        <f>_xlfn.CONCAT("CREATE TABLE ",C120)</f>
        <v>CREATE TABLE TB_POLI</v>
      </c>
    </row>
    <row r="122" spans="2:10">
      <c r="B122" s="6" t="s">
        <v>32</v>
      </c>
      <c r="C122" s="6" t="s">
        <v>1</v>
      </c>
      <c r="D122" s="6" t="s">
        <v>3</v>
      </c>
      <c r="E122" s="6" t="s">
        <v>33</v>
      </c>
      <c r="F122" s="6" t="s">
        <v>34</v>
      </c>
      <c r="G122" s="6" t="s">
        <v>35</v>
      </c>
      <c r="H122" s="6" t="s">
        <v>22</v>
      </c>
      <c r="I122" s="6" t="s">
        <v>36</v>
      </c>
      <c r="J122" t="str">
        <f>_xlfn.CONCAT("(")</f>
        <v>(</v>
      </c>
    </row>
    <row r="123" spans="2:10">
      <c r="B123" s="4">
        <v>1</v>
      </c>
      <c r="C123" s="1" t="s">
        <v>144</v>
      </c>
      <c r="D123" s="1" t="s">
        <v>145</v>
      </c>
      <c r="E123" s="4" t="s">
        <v>367</v>
      </c>
      <c r="F123" s="4">
        <v>1</v>
      </c>
      <c r="G123" s="1" t="s">
        <v>41</v>
      </c>
      <c r="H123" s="1" t="s">
        <v>455</v>
      </c>
      <c r="I123" s="1" t="s">
        <v>145</v>
      </c>
      <c r="J123" t="str">
        <f>_xlfn.CONCAT(IF(B123=1,"",", "),C123," ",E123," ",G123,_xlfn.IFS(H123="","",H123="AUTO_INCREMENT"," AUTO_INCREMENT PRIMARY KEY",TRUE,_xlfn.CONCAT(" DEFAULT"," ",H123)), " COMMENT '",I123,"'")</f>
        <v>POLI_SEQ INT NOT NULL AUTO_INCREMENT PRIMARY KEY COMMENT '정책일련번호'</v>
      </c>
    </row>
    <row r="124" spans="2:10">
      <c r="B124" s="4">
        <v>2</v>
      </c>
      <c r="C124" s="1" t="s">
        <v>146</v>
      </c>
      <c r="D124" s="1" t="s">
        <v>147</v>
      </c>
      <c r="E124" s="4" t="s">
        <v>24</v>
      </c>
      <c r="F124" s="4"/>
      <c r="G124" s="1" t="s">
        <v>43</v>
      </c>
      <c r="H124" s="1"/>
      <c r="I124" s="1" t="s">
        <v>148</v>
      </c>
      <c r="J124" t="str">
        <f t="shared" ref="J124:J131" si="10">_xlfn.CONCAT(IF(B124=1,"",", "),C124," ",E124," ",G124,_xlfn.IFS(H124="","",H124="AUTO_INCREMENT"," AUTO_INCREMENT PRIMARY KEY",TRUE,_xlfn.CONCAT(" DEFAULT"," ",H124)), " COMMENT '",I124,"'")</f>
        <v>, POLI_CODE VARCHAR(10) NULL COMMENT '정책분류코드(01:사용자)'</v>
      </c>
    </row>
    <row r="125" spans="2:10">
      <c r="B125" s="4">
        <v>3</v>
      </c>
      <c r="C125" s="1" t="s">
        <v>141</v>
      </c>
      <c r="D125" s="1" t="s">
        <v>142</v>
      </c>
      <c r="E125" s="4" t="s">
        <v>75</v>
      </c>
      <c r="G125" s="1" t="s">
        <v>43</v>
      </c>
      <c r="H125" s="1" t="s">
        <v>69</v>
      </c>
      <c r="I125" s="1" t="s">
        <v>142</v>
      </c>
      <c r="J125" t="str">
        <f t="shared" si="10"/>
        <v>, POLI_NM VARCHAR(150) NULL COMMENT '정책명'</v>
      </c>
    </row>
    <row r="126" spans="2:10">
      <c r="B126" s="4">
        <v>4</v>
      </c>
      <c r="C126" s="1" t="s">
        <v>216</v>
      </c>
      <c r="D126" s="1" t="s">
        <v>202</v>
      </c>
      <c r="E126" s="4" t="s">
        <v>140</v>
      </c>
      <c r="F126" s="4"/>
      <c r="G126" s="1" t="s">
        <v>43</v>
      </c>
      <c r="H126" s="1" t="s">
        <v>69</v>
      </c>
      <c r="I126" s="1" t="s">
        <v>143</v>
      </c>
      <c r="J126" t="str">
        <f t="shared" si="10"/>
        <v>, POLI_VAL VARCHAR(3000) NULL COMMENT '정책값'</v>
      </c>
    </row>
    <row r="127" spans="2:10">
      <c r="B127" s="4">
        <v>5</v>
      </c>
      <c r="C127" s="1" t="s">
        <v>282</v>
      </c>
      <c r="D127" s="1" t="s">
        <v>217</v>
      </c>
      <c r="E127" s="4" t="s">
        <v>213</v>
      </c>
      <c r="F127" s="4"/>
      <c r="G127" s="1" t="s">
        <v>43</v>
      </c>
      <c r="H127" s="1" t="s">
        <v>69</v>
      </c>
      <c r="I127" s="1" t="s">
        <v>217</v>
      </c>
      <c r="J127" t="str">
        <f t="shared" si="10"/>
        <v>, RMRK VARCHAR(3000) NULL COMMENT '정책비고'</v>
      </c>
    </row>
    <row r="128" spans="2:10">
      <c r="B128" s="4">
        <v>9</v>
      </c>
      <c r="C128" s="1" t="s">
        <v>457</v>
      </c>
      <c r="D128" s="1" t="s">
        <v>458</v>
      </c>
      <c r="E128" s="4" t="s">
        <v>367</v>
      </c>
      <c r="F128" s="4"/>
      <c r="G128" s="1" t="s">
        <v>41</v>
      </c>
      <c r="H128" s="1" t="s">
        <v>69</v>
      </c>
      <c r="I128" s="1" t="s">
        <v>458</v>
      </c>
      <c r="J128" t="str">
        <f t="shared" si="10"/>
        <v>, FST_REG_SEQ INT NOT NULL COMMENT '최초등록자일련번호'</v>
      </c>
    </row>
    <row r="129" spans="2:10">
      <c r="B129" s="4">
        <v>10</v>
      </c>
      <c r="C129" s="1" t="s">
        <v>59</v>
      </c>
      <c r="D129" s="1" t="s">
        <v>66</v>
      </c>
      <c r="E129" s="4" t="s">
        <v>54</v>
      </c>
      <c r="F129" s="4"/>
      <c r="G129" s="1" t="s">
        <v>41</v>
      </c>
      <c r="H129" s="1" t="s">
        <v>70</v>
      </c>
      <c r="I129" s="1" t="s">
        <v>66</v>
      </c>
      <c r="J129" t="str">
        <f t="shared" si="10"/>
        <v>, FST_REG_DTTI TIMESTAMP NOT NULL DEFAULT NOW() COMMENT '최초등록일시'</v>
      </c>
    </row>
    <row r="130" spans="2:10">
      <c r="B130" s="4">
        <v>11</v>
      </c>
      <c r="C130" s="1" t="s">
        <v>714</v>
      </c>
      <c r="D130" s="1" t="s">
        <v>459</v>
      </c>
      <c r="E130" s="4" t="s">
        <v>367</v>
      </c>
      <c r="F130" s="4"/>
      <c r="G130" s="1" t="s">
        <v>41</v>
      </c>
      <c r="H130" s="1" t="s">
        <v>69</v>
      </c>
      <c r="I130" s="1" t="s">
        <v>459</v>
      </c>
      <c r="J130" t="str">
        <f t="shared" si="10"/>
        <v>, LST_UPD_SEQ INT NOT NULL COMMENT '최종수정자일련번호'</v>
      </c>
    </row>
    <row r="131" spans="2:10">
      <c r="B131" s="4">
        <v>12</v>
      </c>
      <c r="C131" s="1" t="s">
        <v>707</v>
      </c>
      <c r="D131" s="1" t="s">
        <v>67</v>
      </c>
      <c r="E131" s="4" t="s">
        <v>54</v>
      </c>
      <c r="F131" s="4"/>
      <c r="G131" s="1" t="s">
        <v>41</v>
      </c>
      <c r="H131" s="1" t="s">
        <v>70</v>
      </c>
      <c r="I131" s="1" t="s">
        <v>67</v>
      </c>
      <c r="J131" t="str">
        <f t="shared" si="10"/>
        <v>, LST_UPD_DTTI TIMESTAMP NOT NULL DEFAULT NOW() COMMENT '최종수정일시'</v>
      </c>
    </row>
    <row r="132" spans="2:10">
      <c r="J132" t="str">
        <f>_xlfn.CONCAT(") COMMENT '",E120,"';")</f>
        <v>) COMMENT '정책';</v>
      </c>
    </row>
    <row r="133" spans="2:10">
      <c r="B133" s="34" t="s">
        <v>28</v>
      </c>
      <c r="C133" s="35"/>
      <c r="D133" s="35"/>
      <c r="E133" s="35"/>
      <c r="F133" s="35"/>
      <c r="G133" s="35"/>
      <c r="H133" s="35"/>
      <c r="I133" s="36"/>
    </row>
    <row r="134" spans="2:10">
      <c r="B134" s="6" t="s">
        <v>1</v>
      </c>
      <c r="C134" s="4" t="s">
        <v>196</v>
      </c>
      <c r="D134" s="6" t="s">
        <v>3</v>
      </c>
      <c r="E134" s="4" t="s">
        <v>197</v>
      </c>
      <c r="F134" s="6" t="s">
        <v>29</v>
      </c>
      <c r="G134" s="4" t="s">
        <v>39</v>
      </c>
      <c r="H134" s="6" t="s">
        <v>30</v>
      </c>
      <c r="I134" s="7">
        <v>44944</v>
      </c>
      <c r="J134" t="str">
        <f>_xlfn.CONCAT("DROP TABLE IF EXISTS ",C134,";")</f>
        <v>DROP TABLE IF EXISTS TB_MNU;</v>
      </c>
    </row>
    <row r="135" spans="2:10">
      <c r="B135" s="6" t="s">
        <v>31</v>
      </c>
      <c r="C135" s="37" t="s">
        <v>198</v>
      </c>
      <c r="D135" s="37"/>
      <c r="E135" s="37"/>
      <c r="F135" s="37"/>
      <c r="G135" s="37"/>
      <c r="H135" s="37"/>
      <c r="I135" s="37"/>
      <c r="J135" t="str">
        <f>_xlfn.CONCAT("CREATE TABLE ",C134)</f>
        <v>CREATE TABLE TB_MNU</v>
      </c>
    </row>
    <row r="136" spans="2:10">
      <c r="B136" s="6" t="s">
        <v>32</v>
      </c>
      <c r="C136" s="6" t="s">
        <v>1</v>
      </c>
      <c r="D136" s="6" t="s">
        <v>3</v>
      </c>
      <c r="E136" s="6" t="s">
        <v>33</v>
      </c>
      <c r="F136" s="6" t="s">
        <v>34</v>
      </c>
      <c r="G136" s="6" t="s">
        <v>35</v>
      </c>
      <c r="H136" s="6" t="s">
        <v>22</v>
      </c>
      <c r="I136" s="6" t="s">
        <v>36</v>
      </c>
      <c r="J136" t="str">
        <f>_xlfn.CONCAT("(")</f>
        <v>(</v>
      </c>
    </row>
    <row r="137" spans="2:10">
      <c r="B137" s="4">
        <v>1</v>
      </c>
      <c r="C137" s="1" t="s">
        <v>222</v>
      </c>
      <c r="D137" s="1" t="s">
        <v>223</v>
      </c>
      <c r="E137" s="4" t="s">
        <v>367</v>
      </c>
      <c r="F137" s="4">
        <v>1</v>
      </c>
      <c r="G137" s="1" t="s">
        <v>41</v>
      </c>
      <c r="H137" s="1" t="s">
        <v>455</v>
      </c>
      <c r="I137" s="1" t="s">
        <v>223</v>
      </c>
      <c r="J137" t="str">
        <f>_xlfn.CONCAT(IF(B137=1,"",", "),C137," ",E137," ",G137,_xlfn.IFS(H137="","",H137="AUTO_INCREMENT"," AUTO_INCREMENT PRIMARY KEY",TRUE,_xlfn.CONCAT(" DEFAULT"," ",H137)), " COMMENT '",I137,"'")</f>
        <v>MNU_SEQ INT NOT NULL AUTO_INCREMENT PRIMARY KEY COMMENT '메뉴일련번호'</v>
      </c>
    </row>
    <row r="138" spans="2:10">
      <c r="B138" s="4">
        <v>2</v>
      </c>
      <c r="C138" s="1" t="s">
        <v>286</v>
      </c>
      <c r="D138" s="1" t="s">
        <v>199</v>
      </c>
      <c r="E138" s="4" t="s">
        <v>190</v>
      </c>
      <c r="F138" s="4"/>
      <c r="G138" s="1" t="s">
        <v>41</v>
      </c>
      <c r="H138" s="1" t="s">
        <v>69</v>
      </c>
      <c r="I138" s="1" t="s">
        <v>199</v>
      </c>
      <c r="J138" t="str">
        <f t="shared" ref="J138:J152" si="11">_xlfn.CONCAT(IF(B138=1,"",", "),C138," ",E138," ",G138,_xlfn.IFS(H138="","",H138="AUTO_INCREMENT"," AUTO_INCREMENT PRIMARY KEY",TRUE,_xlfn.CONCAT(" DEFAULT"," ",H138)), " COMMENT '",I138,"'")</f>
        <v>, URL VARCHAR(100) NOT NULL COMMENT '메뉴경로'</v>
      </c>
    </row>
    <row r="139" spans="2:10">
      <c r="B139" s="4">
        <v>3</v>
      </c>
      <c r="C139" s="1" t="s">
        <v>200</v>
      </c>
      <c r="D139" s="1" t="s">
        <v>201</v>
      </c>
      <c r="E139" s="4" t="s">
        <v>75</v>
      </c>
      <c r="F139" s="4"/>
      <c r="G139" s="1" t="s">
        <v>43</v>
      </c>
      <c r="H139" s="1"/>
      <c r="I139" s="1" t="s">
        <v>201</v>
      </c>
      <c r="J139" t="str">
        <f t="shared" ref="J139" si="12">_xlfn.CONCAT(IF(B139=1,"",", "),C139," ",E139," ",G139,_xlfn.IFS(H139="","",H139="AUTO_INCREMENT"," AUTO_INCREMENT PRIMARY KEY",TRUE,_xlfn.CONCAT(" DEFAULT"," ",H139)), " COMMENT '",I139,"'")</f>
        <v>, MNU_NM VARCHAR(150) NULL COMMENT '메뉴명'</v>
      </c>
    </row>
    <row r="140" spans="2:10">
      <c r="B140" s="4">
        <v>3</v>
      </c>
      <c r="C140" s="1" t="s">
        <v>689</v>
      </c>
      <c r="D140" s="1" t="s">
        <v>690</v>
      </c>
      <c r="E140" s="4" t="s">
        <v>75</v>
      </c>
      <c r="F140" s="4"/>
      <c r="G140" s="1" t="s">
        <v>43</v>
      </c>
      <c r="H140" s="1"/>
      <c r="I140" s="1" t="s">
        <v>690</v>
      </c>
      <c r="J140" t="str">
        <f t="shared" si="11"/>
        <v>, COMPNT_PATH VARCHAR(150) NULL COMMENT '컴퍼넌트경로'</v>
      </c>
    </row>
    <row r="141" spans="2:10">
      <c r="B141" s="4">
        <v>3</v>
      </c>
      <c r="C141" s="1" t="s">
        <v>680</v>
      </c>
      <c r="D141" s="1" t="s">
        <v>679</v>
      </c>
      <c r="E141" s="4" t="s">
        <v>75</v>
      </c>
      <c r="F141" s="4"/>
      <c r="G141" s="1" t="s">
        <v>43</v>
      </c>
      <c r="H141" s="1"/>
      <c r="I141" s="1" t="s">
        <v>679</v>
      </c>
      <c r="J141" t="str">
        <f t="shared" ref="J141" si="13">_xlfn.CONCAT(IF(B141=1,"",", "),C141," ",E141," ",G141,_xlfn.IFS(H141="","",H141="AUTO_INCREMENT"," AUTO_INCREMENT PRIMARY KEY",TRUE,_xlfn.CONCAT(" DEFAULT"," ",H141)), " COMMENT '",I141,"'")</f>
        <v>, COMPNT_NM VARCHAR(150) NULL COMMENT '컴퍼넌트명'</v>
      </c>
    </row>
    <row r="142" spans="2:10">
      <c r="B142" s="4">
        <v>5</v>
      </c>
      <c r="C142" s="1" t="s">
        <v>685</v>
      </c>
      <c r="D142" s="1" t="s">
        <v>686</v>
      </c>
      <c r="E142" s="4" t="s">
        <v>367</v>
      </c>
      <c r="F142" s="4"/>
      <c r="G142" s="1" t="s">
        <v>43</v>
      </c>
      <c r="H142" s="1" t="s">
        <v>69</v>
      </c>
      <c r="I142" s="1" t="s">
        <v>686</v>
      </c>
      <c r="J142" t="str">
        <f t="shared" si="11"/>
        <v>, UPPER_MNU_SEQ INT NULL COMMENT '상위메뉴일련번호'</v>
      </c>
    </row>
    <row r="143" spans="2:10">
      <c r="B143" s="4">
        <v>6</v>
      </c>
      <c r="C143" s="1" t="s">
        <v>688</v>
      </c>
      <c r="D143" s="1" t="s">
        <v>205</v>
      </c>
      <c r="E143" s="4" t="s">
        <v>23</v>
      </c>
      <c r="F143" s="4"/>
      <c r="G143" s="1" t="s">
        <v>43</v>
      </c>
      <c r="H143" s="1" t="s">
        <v>206</v>
      </c>
      <c r="I143" s="1" t="s">
        <v>205</v>
      </c>
      <c r="J143" t="str">
        <f t="shared" si="11"/>
        <v>, OPEN_YN CHAR(1) NULL DEFAULT "Y" COMMENT '메뉴노출여부'</v>
      </c>
    </row>
    <row r="144" spans="2:10">
      <c r="B144" s="4">
        <v>7</v>
      </c>
      <c r="C144" s="1" t="s">
        <v>289</v>
      </c>
      <c r="D144" s="1" t="s">
        <v>352</v>
      </c>
      <c r="E144" s="4" t="s">
        <v>23</v>
      </c>
      <c r="F144" s="4"/>
      <c r="G144" s="1" t="s">
        <v>43</v>
      </c>
      <c r="H144" s="1" t="s">
        <v>206</v>
      </c>
      <c r="I144" s="1" t="s">
        <v>352</v>
      </c>
      <c r="J144" t="str">
        <f t="shared" si="11"/>
        <v>, AUTH_YN CHAR(1) NULL DEFAULT "Y" COMMENT '권한검사여부'</v>
      </c>
    </row>
    <row r="145" spans="2:10">
      <c r="B145" s="4">
        <v>8</v>
      </c>
      <c r="C145" s="1" t="s">
        <v>301</v>
      </c>
      <c r="D145" s="1" t="s">
        <v>207</v>
      </c>
      <c r="E145" s="4" t="s">
        <v>215</v>
      </c>
      <c r="F145" s="4"/>
      <c r="G145" s="1" t="s">
        <v>43</v>
      </c>
      <c r="H145" s="1" t="s">
        <v>69</v>
      </c>
      <c r="I145" s="1" t="s">
        <v>207</v>
      </c>
      <c r="J145" t="str">
        <f t="shared" si="11"/>
        <v>, MNU_LV INT(1) NULL COMMENT '메뉴레벨'</v>
      </c>
    </row>
    <row r="146" spans="2:10">
      <c r="B146" s="4">
        <v>10</v>
      </c>
      <c r="C146" s="1" t="s">
        <v>303</v>
      </c>
      <c r="D146" s="1" t="s">
        <v>209</v>
      </c>
      <c r="E146" s="4" t="s">
        <v>132</v>
      </c>
      <c r="F146" s="4"/>
      <c r="G146" s="1" t="s">
        <v>43</v>
      </c>
      <c r="H146" s="1" t="s">
        <v>69</v>
      </c>
      <c r="I146" s="1" t="s">
        <v>209</v>
      </c>
      <c r="J146" t="str">
        <f>_xlfn.CONCAT(IF(B146=1,"",", "),C146," ",E146," ",G146,_xlfn.IFS(H146="","",H146="AUTO_INCREMENT"," AUTO_INCREMENT PRIMARY KEY",TRUE,_xlfn.CONCAT(" DEFAULT"," ",H146)), " COMMENT '",I146,"'")</f>
        <v>, MNU_ORDER INT(2) NULL COMMENT '메뉴표시순서'</v>
      </c>
    </row>
    <row r="147" spans="2:10">
      <c r="B147" s="4">
        <v>9</v>
      </c>
      <c r="C147" s="1" t="s">
        <v>681</v>
      </c>
      <c r="D147" s="1" t="s">
        <v>208</v>
      </c>
      <c r="E147" s="4" t="s">
        <v>50</v>
      </c>
      <c r="F147" s="4"/>
      <c r="G147" s="1" t="s">
        <v>43</v>
      </c>
      <c r="H147" s="1" t="s">
        <v>69</v>
      </c>
      <c r="I147" s="1" t="s">
        <v>208</v>
      </c>
      <c r="J147" t="str">
        <f t="shared" si="11"/>
        <v>, MNU_INFO VARCHAR(300) NULL COMMENT '메뉴정보'</v>
      </c>
    </row>
    <row r="148" spans="2:10">
      <c r="B148" s="4">
        <v>11</v>
      </c>
      <c r="C148" s="1" t="s">
        <v>682</v>
      </c>
      <c r="D148" s="1" t="s">
        <v>214</v>
      </c>
      <c r="E148" s="4" t="s">
        <v>213</v>
      </c>
      <c r="F148" s="4"/>
      <c r="G148" s="1" t="s">
        <v>43</v>
      </c>
      <c r="H148" s="1" t="s">
        <v>69</v>
      </c>
      <c r="I148" s="1" t="s">
        <v>214</v>
      </c>
      <c r="J148" t="str">
        <f t="shared" si="11"/>
        <v>, MNU_RMRK VARCHAR(3000) NULL COMMENT '메뉴비고'</v>
      </c>
    </row>
    <row r="149" spans="2:10">
      <c r="B149" s="4">
        <v>12</v>
      </c>
      <c r="C149" s="1" t="s">
        <v>456</v>
      </c>
      <c r="D149" s="1" t="s">
        <v>458</v>
      </c>
      <c r="E149" s="4" t="s">
        <v>367</v>
      </c>
      <c r="F149" s="4"/>
      <c r="G149" s="1" t="s">
        <v>41</v>
      </c>
      <c r="H149" s="1" t="s">
        <v>69</v>
      </c>
      <c r="I149" s="1" t="s">
        <v>458</v>
      </c>
      <c r="J149" t="str">
        <f t="shared" si="11"/>
        <v>, FST_REG_SEQ INT NOT NULL COMMENT '최초등록자일련번호'</v>
      </c>
    </row>
    <row r="150" spans="2:10">
      <c r="B150" s="4">
        <v>13</v>
      </c>
      <c r="C150" s="1" t="s">
        <v>59</v>
      </c>
      <c r="D150" s="1" t="s">
        <v>66</v>
      </c>
      <c r="E150" s="4" t="s">
        <v>54</v>
      </c>
      <c r="F150" s="4"/>
      <c r="G150" s="1" t="s">
        <v>41</v>
      </c>
      <c r="H150" s="1" t="s">
        <v>70</v>
      </c>
      <c r="I150" s="1" t="s">
        <v>66</v>
      </c>
      <c r="J150" t="str">
        <f t="shared" si="11"/>
        <v>, FST_REG_DTTI TIMESTAMP NOT NULL DEFAULT NOW() COMMENT '최초등록일시'</v>
      </c>
    </row>
    <row r="151" spans="2:10">
      <c r="B151" s="4">
        <v>14</v>
      </c>
      <c r="C151" s="1" t="s">
        <v>714</v>
      </c>
      <c r="D151" s="1" t="s">
        <v>459</v>
      </c>
      <c r="E151" s="4" t="s">
        <v>367</v>
      </c>
      <c r="F151" s="4"/>
      <c r="G151" s="1" t="s">
        <v>41</v>
      </c>
      <c r="H151" s="1" t="s">
        <v>69</v>
      </c>
      <c r="I151" s="1" t="s">
        <v>459</v>
      </c>
      <c r="J151" t="str">
        <f t="shared" si="11"/>
        <v>, LST_UPD_SEQ INT NOT NULL COMMENT '최종수정자일련번호'</v>
      </c>
    </row>
    <row r="152" spans="2:10">
      <c r="B152" s="4">
        <v>15</v>
      </c>
      <c r="C152" s="1" t="s">
        <v>707</v>
      </c>
      <c r="D152" s="1" t="s">
        <v>67</v>
      </c>
      <c r="E152" s="4" t="s">
        <v>54</v>
      </c>
      <c r="F152" s="4"/>
      <c r="G152" s="1" t="s">
        <v>41</v>
      </c>
      <c r="H152" s="1" t="s">
        <v>70</v>
      </c>
      <c r="I152" s="1" t="s">
        <v>67</v>
      </c>
      <c r="J152" t="str">
        <f t="shared" si="11"/>
        <v>, LST_UPD_DTTI TIMESTAMP NOT NULL DEFAULT NOW() COMMENT '최종수정일시'</v>
      </c>
    </row>
    <row r="153" spans="2:10">
      <c r="J153" t="str">
        <f>_xlfn.CONCAT(") COMMENT '",E134,"';")</f>
        <v>) COMMENT '메뉴';</v>
      </c>
    </row>
    <row r="154" spans="2:10">
      <c r="B154" s="34" t="s">
        <v>28</v>
      </c>
      <c r="C154" s="35"/>
      <c r="D154" s="35"/>
      <c r="E154" s="35"/>
      <c r="F154" s="35"/>
      <c r="G154" s="35"/>
      <c r="H154" s="35"/>
      <c r="I154" s="36"/>
    </row>
    <row r="155" spans="2:10">
      <c r="B155" s="6" t="s">
        <v>1</v>
      </c>
      <c r="C155" s="4" t="s">
        <v>245</v>
      </c>
      <c r="D155" s="6" t="s">
        <v>3</v>
      </c>
      <c r="E155" s="4" t="s">
        <v>250</v>
      </c>
      <c r="F155" s="6" t="s">
        <v>29</v>
      </c>
      <c r="G155" s="4" t="s">
        <v>39</v>
      </c>
      <c r="H155" s="6" t="s">
        <v>30</v>
      </c>
      <c r="I155" s="7">
        <v>44945</v>
      </c>
      <c r="J155" t="str">
        <f>_xlfn.CONCAT("DROP TABLE IF EXISTS ",C155,";")</f>
        <v>DROP TABLE IF EXISTS TB_ROLE;</v>
      </c>
    </row>
    <row r="156" spans="2:10">
      <c r="B156" s="6" t="s">
        <v>31</v>
      </c>
      <c r="C156" s="37" t="s">
        <v>255</v>
      </c>
      <c r="D156" s="37"/>
      <c r="E156" s="37"/>
      <c r="F156" s="37"/>
      <c r="G156" s="37"/>
      <c r="H156" s="37"/>
      <c r="I156" s="37"/>
      <c r="J156" t="str">
        <f>_xlfn.CONCAT("CREATE TABLE ",C155)</f>
        <v>CREATE TABLE TB_ROLE</v>
      </c>
    </row>
    <row r="157" spans="2:10">
      <c r="B157" s="6" t="s">
        <v>32</v>
      </c>
      <c r="C157" s="6" t="s">
        <v>1</v>
      </c>
      <c r="D157" s="6" t="s">
        <v>3</v>
      </c>
      <c r="E157" s="6" t="s">
        <v>33</v>
      </c>
      <c r="F157" s="6" t="s">
        <v>34</v>
      </c>
      <c r="G157" s="6" t="s">
        <v>35</v>
      </c>
      <c r="H157" s="6" t="s">
        <v>22</v>
      </c>
      <c r="I157" s="6" t="s">
        <v>36</v>
      </c>
      <c r="J157" t="str">
        <f>_xlfn.CONCAT("(")</f>
        <v>(</v>
      </c>
    </row>
    <row r="158" spans="2:10">
      <c r="B158" s="4">
        <v>1</v>
      </c>
      <c r="C158" s="1" t="s">
        <v>246</v>
      </c>
      <c r="D158" s="1" t="s">
        <v>248</v>
      </c>
      <c r="E158" s="4" t="s">
        <v>367</v>
      </c>
      <c r="F158" s="4">
        <v>1</v>
      </c>
      <c r="G158" s="1" t="s">
        <v>41</v>
      </c>
      <c r="H158" s="1" t="s">
        <v>455</v>
      </c>
      <c r="I158" s="1" t="s">
        <v>248</v>
      </c>
      <c r="J158" t="str">
        <f>_xlfn.CONCAT(IF(B158=1,"",", "),C158," ",E158," ",G158,_xlfn.IFS(H158="","",H158="AUTO_INCREMENT"," AUTO_INCREMENT PRIMARY KEY",TRUE,_xlfn.CONCAT(" DEFAULT"," ",H158)), " COMMENT '",I158,"'")</f>
        <v>ROLE_SEQ INT NOT NULL AUTO_INCREMENT PRIMARY KEY COMMENT '권한그룹일련번호'</v>
      </c>
    </row>
    <row r="159" spans="2:10">
      <c r="B159" s="4">
        <v>2</v>
      </c>
      <c r="C159" s="1" t="s">
        <v>247</v>
      </c>
      <c r="D159" s="1" t="s">
        <v>249</v>
      </c>
      <c r="E159" s="4" t="s">
        <v>75</v>
      </c>
      <c r="F159" s="4"/>
      <c r="G159" s="1" t="s">
        <v>43</v>
      </c>
      <c r="H159" s="1" t="s">
        <v>69</v>
      </c>
      <c r="I159" s="1" t="s">
        <v>249</v>
      </c>
      <c r="J159" t="str">
        <f t="shared" ref="J159:J165" si="14">_xlfn.CONCAT(IF(B159=1,"",", "),C159," ",E159," ",G159,_xlfn.IFS(H159="","",H159="AUTO_INCREMENT"," AUTO_INCREMENT PRIMARY KEY",TRUE,_xlfn.CONCAT(" DEFAULT"," ",H159)), " COMMENT '",I159,"'")</f>
        <v>, ROLE_NM VARCHAR(150) NULL COMMENT '권한그룹명'</v>
      </c>
    </row>
    <row r="160" spans="2:10">
      <c r="B160" s="4">
        <v>3</v>
      </c>
      <c r="C160" s="1" t="s">
        <v>302</v>
      </c>
      <c r="D160" s="1" t="s">
        <v>251</v>
      </c>
      <c r="E160" s="4" t="s">
        <v>132</v>
      </c>
      <c r="F160" s="4"/>
      <c r="G160" s="1" t="s">
        <v>43</v>
      </c>
      <c r="H160" s="1"/>
      <c r="I160" s="1" t="s">
        <v>251</v>
      </c>
      <c r="J160" t="str">
        <f t="shared" si="14"/>
        <v>, ROLE_ORDER INT(2) NULL COMMENT '권한그룹표시순서'</v>
      </c>
    </row>
    <row r="161" spans="2:10">
      <c r="B161" s="4">
        <v>4</v>
      </c>
      <c r="C161" s="1" t="s">
        <v>282</v>
      </c>
      <c r="D161" s="1" t="s">
        <v>252</v>
      </c>
      <c r="E161" s="4" t="s">
        <v>213</v>
      </c>
      <c r="G161" s="1" t="s">
        <v>43</v>
      </c>
      <c r="H161" s="1" t="s">
        <v>69</v>
      </c>
      <c r="I161" s="1" t="s">
        <v>252</v>
      </c>
      <c r="J161" t="str">
        <f t="shared" si="14"/>
        <v>, RMRK VARCHAR(3000) NULL COMMENT '권한그룹비고'</v>
      </c>
    </row>
    <row r="162" spans="2:10">
      <c r="B162" s="4">
        <v>5</v>
      </c>
      <c r="C162" s="1" t="s">
        <v>456</v>
      </c>
      <c r="D162" s="1" t="s">
        <v>458</v>
      </c>
      <c r="E162" s="4" t="s">
        <v>367</v>
      </c>
      <c r="F162" s="4"/>
      <c r="G162" s="1" t="s">
        <v>41</v>
      </c>
      <c r="H162" s="1" t="s">
        <v>69</v>
      </c>
      <c r="I162" s="1" t="s">
        <v>458</v>
      </c>
      <c r="J162" t="str">
        <f t="shared" si="14"/>
        <v>, FST_REG_SEQ INT NOT NULL COMMENT '최초등록자일련번호'</v>
      </c>
    </row>
    <row r="163" spans="2:10">
      <c r="B163" s="4">
        <v>6</v>
      </c>
      <c r="C163" s="1" t="s">
        <v>59</v>
      </c>
      <c r="D163" s="1" t="s">
        <v>66</v>
      </c>
      <c r="E163" s="4" t="s">
        <v>54</v>
      </c>
      <c r="F163" s="4"/>
      <c r="G163" s="1" t="s">
        <v>41</v>
      </c>
      <c r="H163" s="1" t="s">
        <v>70</v>
      </c>
      <c r="I163" s="1" t="s">
        <v>66</v>
      </c>
      <c r="J163" t="str">
        <f t="shared" si="14"/>
        <v>, FST_REG_DTTI TIMESTAMP NOT NULL DEFAULT NOW() COMMENT '최초등록일시'</v>
      </c>
    </row>
    <row r="164" spans="2:10">
      <c r="B164" s="4">
        <v>7</v>
      </c>
      <c r="C164" s="1" t="s">
        <v>714</v>
      </c>
      <c r="D164" s="1" t="s">
        <v>459</v>
      </c>
      <c r="E164" s="4" t="s">
        <v>367</v>
      </c>
      <c r="F164" s="4"/>
      <c r="G164" s="1" t="s">
        <v>41</v>
      </c>
      <c r="H164" s="1" t="s">
        <v>69</v>
      </c>
      <c r="I164" s="1" t="s">
        <v>459</v>
      </c>
      <c r="J164" t="str">
        <f t="shared" si="14"/>
        <v>, LST_UPD_SEQ INT NOT NULL COMMENT '최종수정자일련번호'</v>
      </c>
    </row>
    <row r="165" spans="2:10">
      <c r="B165" s="4">
        <v>8</v>
      </c>
      <c r="C165" s="1" t="s">
        <v>707</v>
      </c>
      <c r="D165" s="1" t="s">
        <v>67</v>
      </c>
      <c r="E165" s="4" t="s">
        <v>54</v>
      </c>
      <c r="F165" s="4"/>
      <c r="G165" s="1" t="s">
        <v>41</v>
      </c>
      <c r="H165" s="1" t="s">
        <v>70</v>
      </c>
      <c r="I165" s="1" t="s">
        <v>67</v>
      </c>
      <c r="J165" t="str">
        <f t="shared" si="14"/>
        <v>, LST_UPD_DTTI TIMESTAMP NOT NULL DEFAULT NOW() COMMENT '최종수정일시'</v>
      </c>
    </row>
    <row r="166" spans="2:10">
      <c r="J166" t="str">
        <f>_xlfn.CONCAT(") COMMENT '",E155,"';")</f>
        <v>) COMMENT '권한그룹';</v>
      </c>
    </row>
    <row r="167" spans="2:10">
      <c r="B167" s="34" t="s">
        <v>28</v>
      </c>
      <c r="C167" s="35"/>
      <c r="D167" s="35"/>
      <c r="E167" s="35"/>
      <c r="F167" s="35"/>
      <c r="G167" s="35"/>
      <c r="H167" s="35"/>
      <c r="I167" s="36"/>
    </row>
    <row r="168" spans="2:10">
      <c r="B168" s="6" t="s">
        <v>1</v>
      </c>
      <c r="C168" s="4" t="s">
        <v>253</v>
      </c>
      <c r="D168" s="6" t="s">
        <v>3</v>
      </c>
      <c r="E168" s="4" t="s">
        <v>254</v>
      </c>
      <c r="F168" s="6" t="s">
        <v>29</v>
      </c>
      <c r="G168" s="4" t="s">
        <v>39</v>
      </c>
      <c r="H168" s="6" t="s">
        <v>30</v>
      </c>
      <c r="I168" s="7">
        <v>44945</v>
      </c>
      <c r="J168" t="str">
        <f>_xlfn.CONCAT("DROP TABLE IF EXISTS ",C168,";")</f>
        <v>DROP TABLE IF EXISTS TB_USER_ROLE_MAP;</v>
      </c>
    </row>
    <row r="169" spans="2:10">
      <c r="B169" s="6" t="s">
        <v>31</v>
      </c>
      <c r="C169" s="37" t="s">
        <v>256</v>
      </c>
      <c r="D169" s="37"/>
      <c r="E169" s="37"/>
      <c r="F169" s="37"/>
      <c r="G169" s="37"/>
      <c r="H169" s="37"/>
      <c r="I169" s="37"/>
      <c r="J169" t="str">
        <f>_xlfn.CONCAT("CREATE TABLE ",C168)</f>
        <v>CREATE TABLE TB_USER_ROLE_MAP</v>
      </c>
    </row>
    <row r="170" spans="2:10">
      <c r="B170" s="6" t="s">
        <v>32</v>
      </c>
      <c r="C170" s="6" t="s">
        <v>1</v>
      </c>
      <c r="D170" s="6" t="s">
        <v>3</v>
      </c>
      <c r="E170" s="6" t="s">
        <v>33</v>
      </c>
      <c r="F170" s="6" t="s">
        <v>34</v>
      </c>
      <c r="G170" s="6" t="s">
        <v>35</v>
      </c>
      <c r="H170" s="6" t="s">
        <v>22</v>
      </c>
      <c r="I170" s="6" t="s">
        <v>36</v>
      </c>
      <c r="J170" t="str">
        <f>_xlfn.CONCAT("(")</f>
        <v>(</v>
      </c>
    </row>
    <row r="171" spans="2:10">
      <c r="B171" s="4">
        <v>1</v>
      </c>
      <c r="C171" s="1" t="s">
        <v>453</v>
      </c>
      <c r="D171" s="1" t="s">
        <v>93</v>
      </c>
      <c r="E171" s="4" t="s">
        <v>367</v>
      </c>
      <c r="F171" s="4">
        <v>1</v>
      </c>
      <c r="G171" s="1" t="s">
        <v>42</v>
      </c>
      <c r="H171" s="1"/>
      <c r="I171" s="1" t="s">
        <v>93</v>
      </c>
      <c r="J171" t="str">
        <f>_xlfn.CONCAT(IF(B171=1,"",", "),C171," ",E171," ",G171,_xlfn.IFS(H171="","",H171="AUTO_INCREMENT"," AUTO_INCREMENT PRIMARY KEY",TRUE,_xlfn.CONCAT(" DEFAULT"," ",H171)), " COMMENT '",I171,"'")</f>
        <v>USER_SEQ INT NOT NULL COMMENT '사용자아이디'</v>
      </c>
    </row>
    <row r="172" spans="2:10">
      <c r="B172" s="4">
        <v>2</v>
      </c>
      <c r="C172" s="1" t="s">
        <v>246</v>
      </c>
      <c r="D172" s="1" t="s">
        <v>248</v>
      </c>
      <c r="E172" s="4" t="s">
        <v>80</v>
      </c>
      <c r="F172" s="4">
        <v>2</v>
      </c>
      <c r="G172" s="1" t="s">
        <v>41</v>
      </c>
      <c r="H172" s="1" t="s">
        <v>69</v>
      </c>
      <c r="I172" s="1" t="s">
        <v>248</v>
      </c>
      <c r="J172" t="str">
        <f t="shared" ref="J172:J176" si="15">_xlfn.CONCAT(IF(B172=1,"",", "),C172," ",E172," ",G172,_xlfn.IFS(H172="","",H172="AUTO_INCREMENT"," AUTO_INCREMENT PRIMARY KEY",TRUE,_xlfn.CONCAT(" DEFAULT"," ",H172)), " COMMENT '",I172,"'")</f>
        <v>, ROLE_SEQ VARCHAR(10) NOT NULL COMMENT '권한그룹일련번호'</v>
      </c>
    </row>
    <row r="173" spans="2:10">
      <c r="B173" s="4">
        <v>3</v>
      </c>
      <c r="C173" s="1" t="s">
        <v>456</v>
      </c>
      <c r="D173" s="1" t="s">
        <v>458</v>
      </c>
      <c r="E173" s="4" t="s">
        <v>367</v>
      </c>
      <c r="F173" s="4"/>
      <c r="G173" s="1" t="s">
        <v>41</v>
      </c>
      <c r="H173" s="1" t="s">
        <v>69</v>
      </c>
      <c r="I173" s="1" t="s">
        <v>458</v>
      </c>
      <c r="J173" t="str">
        <f t="shared" si="15"/>
        <v>, FST_REG_SEQ INT NOT NULL COMMENT '최초등록자일련번호'</v>
      </c>
    </row>
    <row r="174" spans="2:10">
      <c r="B174" s="4">
        <v>4</v>
      </c>
      <c r="C174" s="1" t="s">
        <v>59</v>
      </c>
      <c r="D174" s="1" t="s">
        <v>66</v>
      </c>
      <c r="E174" s="4" t="s">
        <v>54</v>
      </c>
      <c r="F174" s="4"/>
      <c r="G174" s="1" t="s">
        <v>41</v>
      </c>
      <c r="H174" s="1" t="s">
        <v>70</v>
      </c>
      <c r="I174" s="1" t="s">
        <v>66</v>
      </c>
      <c r="J174" t="str">
        <f t="shared" si="15"/>
        <v>, FST_REG_DTTI TIMESTAMP NOT NULL DEFAULT NOW() COMMENT '최초등록일시'</v>
      </c>
    </row>
    <row r="175" spans="2:10">
      <c r="B175" s="4">
        <v>5</v>
      </c>
      <c r="C175" s="1" t="s">
        <v>714</v>
      </c>
      <c r="D175" s="1" t="s">
        <v>459</v>
      </c>
      <c r="E175" s="4" t="s">
        <v>367</v>
      </c>
      <c r="F175" s="4"/>
      <c r="G175" s="1" t="s">
        <v>41</v>
      </c>
      <c r="H175" s="1" t="s">
        <v>69</v>
      </c>
      <c r="I175" s="1" t="s">
        <v>459</v>
      </c>
      <c r="J175" t="str">
        <f t="shared" si="15"/>
        <v>, LST_UPD_SEQ INT NOT NULL COMMENT '최종수정자일련번호'</v>
      </c>
    </row>
    <row r="176" spans="2:10">
      <c r="B176" s="4">
        <v>6</v>
      </c>
      <c r="C176" s="1" t="s">
        <v>707</v>
      </c>
      <c r="D176" s="1" t="s">
        <v>67</v>
      </c>
      <c r="E176" s="4" t="s">
        <v>54</v>
      </c>
      <c r="F176" s="4"/>
      <c r="G176" s="1" t="s">
        <v>41</v>
      </c>
      <c r="H176" s="1" t="s">
        <v>70</v>
      </c>
      <c r="I176" s="1" t="s">
        <v>67</v>
      </c>
      <c r="J176" t="str">
        <f t="shared" si="15"/>
        <v>, LST_UPD_DTTI TIMESTAMP NOT NULL DEFAULT NOW() COMMENT '최종수정일시'</v>
      </c>
    </row>
    <row r="177" spans="2:10">
      <c r="J177" t="str">
        <f>_xlfn.CONCAT(") COMMENT '",E168,"';")</f>
        <v>) COMMENT '사용자_권한그룹_매핑';</v>
      </c>
    </row>
    <row r="178" spans="2:10">
      <c r="B178" s="6" t="s">
        <v>32</v>
      </c>
      <c r="C178" s="38" t="s">
        <v>45</v>
      </c>
      <c r="D178" s="38"/>
      <c r="E178" s="38"/>
      <c r="F178" s="38" t="s">
        <v>46</v>
      </c>
      <c r="G178" s="38"/>
      <c r="H178" s="38"/>
      <c r="I178" s="38"/>
      <c r="J178" t="str">
        <f>_xlfn.CONCAT("ALTER TABLE ",C168," ADD CONSTRAINT ",C180," PRIMARY KEY (")</f>
        <v>ALTER TABLE TB_USER_ROLE_MAP ADD CONSTRAINT PK_TB_USER_ROLE_MAP PRIMARY KEY (</v>
      </c>
    </row>
    <row r="179" spans="2:10">
      <c r="B179" s="4">
        <v>1</v>
      </c>
      <c r="C179" s="39" t="str">
        <f>_xlfn.CONCAT("PK_",C168)</f>
        <v>PK_TB_USER_ROLE_MAP</v>
      </c>
      <c r="D179" s="39"/>
      <c r="E179" s="39"/>
      <c r="F179" s="39" t="str">
        <f>C171</f>
        <v>USER_SEQ</v>
      </c>
      <c r="G179" s="39"/>
      <c r="H179" s="39"/>
      <c r="I179" s="39"/>
      <c r="J179" t="str">
        <f>_xlfn.CONCAT(IF(B179=1,"",", "),F179)</f>
        <v>USER_SEQ</v>
      </c>
    </row>
    <row r="180" spans="2:10">
      <c r="B180" s="4">
        <v>2</v>
      </c>
      <c r="C180" s="39" t="str">
        <f>_xlfn.CONCAT("PK_",C168)</f>
        <v>PK_TB_USER_ROLE_MAP</v>
      </c>
      <c r="D180" s="39"/>
      <c r="E180" s="39"/>
      <c r="F180" s="39" t="str">
        <f>C172</f>
        <v>ROLE_SEQ</v>
      </c>
      <c r="G180" s="39"/>
      <c r="H180" s="39"/>
      <c r="I180" s="39"/>
      <c r="J180" t="str">
        <f>_xlfn.CONCAT(IF(B180=1,"",", "),F180)</f>
        <v>, ROLE_SEQ</v>
      </c>
    </row>
    <row r="181" spans="2:10">
      <c r="J181" t="str">
        <f>_xlfn.CONCAT(");")</f>
        <v>);</v>
      </c>
    </row>
    <row r="182" spans="2:10">
      <c r="B182" s="34" t="s">
        <v>28</v>
      </c>
      <c r="C182" s="35"/>
      <c r="D182" s="35"/>
      <c r="E182" s="35"/>
      <c r="F182" s="35"/>
      <c r="G182" s="35"/>
      <c r="H182" s="35"/>
      <c r="I182" s="36"/>
    </row>
    <row r="183" spans="2:10">
      <c r="B183" s="6" t="s">
        <v>1</v>
      </c>
      <c r="C183" s="4" t="s">
        <v>257</v>
      </c>
      <c r="D183" s="6" t="s">
        <v>3</v>
      </c>
      <c r="E183" s="4" t="s">
        <v>258</v>
      </c>
      <c r="F183" s="6" t="s">
        <v>29</v>
      </c>
      <c r="G183" s="4" t="s">
        <v>39</v>
      </c>
      <c r="H183" s="6" t="s">
        <v>30</v>
      </c>
      <c r="I183" s="7">
        <v>44945</v>
      </c>
      <c r="J183" t="str">
        <f>_xlfn.CONCAT("DROP TABLE IF EXISTS ",C183,";")</f>
        <v>DROP TABLE IF EXISTS TB_AUTH;</v>
      </c>
    </row>
    <row r="184" spans="2:10">
      <c r="B184" s="6" t="s">
        <v>31</v>
      </c>
      <c r="C184" s="37" t="s">
        <v>259</v>
      </c>
      <c r="D184" s="37"/>
      <c r="E184" s="37"/>
      <c r="F184" s="37"/>
      <c r="G184" s="37"/>
      <c r="H184" s="37"/>
      <c r="I184" s="37"/>
      <c r="J184" t="str">
        <f>_xlfn.CONCAT("CREATE TABLE ",C183)</f>
        <v>CREATE TABLE TB_AUTH</v>
      </c>
    </row>
    <row r="185" spans="2:10">
      <c r="B185" s="6" t="s">
        <v>32</v>
      </c>
      <c r="C185" s="6" t="s">
        <v>1</v>
      </c>
      <c r="D185" s="6" t="s">
        <v>3</v>
      </c>
      <c r="E185" s="6" t="s">
        <v>33</v>
      </c>
      <c r="F185" s="6" t="s">
        <v>34</v>
      </c>
      <c r="G185" s="6" t="s">
        <v>35</v>
      </c>
      <c r="H185" s="6" t="s">
        <v>22</v>
      </c>
      <c r="I185" s="6" t="s">
        <v>36</v>
      </c>
      <c r="J185" t="str">
        <f>_xlfn.CONCAT("(")</f>
        <v>(</v>
      </c>
    </row>
    <row r="186" spans="2:10">
      <c r="B186" s="4">
        <v>1</v>
      </c>
      <c r="C186" s="1" t="s">
        <v>222</v>
      </c>
      <c r="D186" s="1" t="s">
        <v>223</v>
      </c>
      <c r="E186" s="4" t="s">
        <v>367</v>
      </c>
      <c r="F186" s="4">
        <v>1</v>
      </c>
      <c r="G186" s="1" t="s">
        <v>41</v>
      </c>
      <c r="H186" s="1"/>
      <c r="I186" s="1" t="s">
        <v>223</v>
      </c>
      <c r="J186" t="str">
        <f>_xlfn.CONCAT(IF(B186=1,"",", "),C186," ",E186," ",G186,_xlfn.IFS(H186="","",H186="AUTO_INCREMENT"," AUTO_INCREMENT PRIMARY KEY",TRUE,_xlfn.CONCAT(" DEFAULT"," ",H186)), " COMMENT '",I186,"'")</f>
        <v>MNU_SEQ INT NOT NULL COMMENT '메뉴일련번호'</v>
      </c>
    </row>
    <row r="187" spans="2:10">
      <c r="B187" s="4">
        <v>2</v>
      </c>
      <c r="C187" s="1" t="s">
        <v>246</v>
      </c>
      <c r="D187" s="1" t="s">
        <v>248</v>
      </c>
      <c r="E187" s="4" t="s">
        <v>80</v>
      </c>
      <c r="F187" s="4">
        <v>2</v>
      </c>
      <c r="G187" s="1" t="s">
        <v>41</v>
      </c>
      <c r="H187" s="1" t="s">
        <v>69</v>
      </c>
      <c r="I187" s="1" t="s">
        <v>248</v>
      </c>
      <c r="J187" t="str">
        <f t="shared" ref="J187:J193" si="16">_xlfn.CONCAT(IF(B187=1,"",", "),C187," ",E187," ",G187,_xlfn.IFS(H187="","",H187="AUTO_INCREMENT"," AUTO_INCREMENT PRIMARY KEY",TRUE,_xlfn.CONCAT(" DEFAULT"," ",H187)), " COMMENT '",I187,"'")</f>
        <v>, ROLE_SEQ VARCHAR(10) NOT NULL COMMENT '권한그룹일련번호'</v>
      </c>
    </row>
    <row r="188" spans="2:10">
      <c r="B188" s="4">
        <v>3</v>
      </c>
      <c r="C188" s="1" t="s">
        <v>271</v>
      </c>
      <c r="D188" s="1" t="s">
        <v>272</v>
      </c>
      <c r="E188" s="4" t="s">
        <v>215</v>
      </c>
      <c r="F188" s="4"/>
      <c r="G188" s="1" t="s">
        <v>43</v>
      </c>
      <c r="H188" s="1" t="s">
        <v>69</v>
      </c>
      <c r="I188" s="1" t="s">
        <v>279</v>
      </c>
      <c r="J188" t="str">
        <f t="shared" si="16"/>
        <v>, AUTH_GRADE INT(1) NULL COMMENT '권한등급(1:읽기, 2:읽기/쓰기, 3:기타권한1, 4:기타권한2 ...)'</v>
      </c>
    </row>
    <row r="189" spans="2:10">
      <c r="B189" s="4">
        <v>4</v>
      </c>
      <c r="C189" s="1" t="s">
        <v>273</v>
      </c>
      <c r="D189" s="1" t="s">
        <v>274</v>
      </c>
      <c r="E189" s="4" t="s">
        <v>278</v>
      </c>
      <c r="F189" s="4"/>
      <c r="G189" s="1" t="s">
        <v>43</v>
      </c>
      <c r="H189" s="1" t="s">
        <v>69</v>
      </c>
      <c r="I189" s="1" t="s">
        <v>280</v>
      </c>
      <c r="J189" t="str">
        <f t="shared" si="16"/>
        <v>, AUTH_NM VARCHAR(300) NULL COMMENT '권한명(1:읽기, 2:읽기/쓰기, 3:기타권한1, 4:기타권한2 ...)'</v>
      </c>
    </row>
    <row r="190" spans="2:10">
      <c r="B190" s="4">
        <v>5</v>
      </c>
      <c r="C190" s="1" t="s">
        <v>456</v>
      </c>
      <c r="D190" s="1" t="s">
        <v>458</v>
      </c>
      <c r="E190" s="4" t="s">
        <v>367</v>
      </c>
      <c r="F190" s="4"/>
      <c r="G190" s="1" t="s">
        <v>41</v>
      </c>
      <c r="H190" s="1" t="s">
        <v>69</v>
      </c>
      <c r="I190" s="1" t="s">
        <v>458</v>
      </c>
      <c r="J190" t="str">
        <f t="shared" si="16"/>
        <v>, FST_REG_SEQ INT NOT NULL COMMENT '최초등록자일련번호'</v>
      </c>
    </row>
    <row r="191" spans="2:10">
      <c r="B191" s="4">
        <v>6</v>
      </c>
      <c r="C191" s="1" t="s">
        <v>59</v>
      </c>
      <c r="D191" s="1" t="s">
        <v>66</v>
      </c>
      <c r="E191" s="4" t="s">
        <v>54</v>
      </c>
      <c r="F191" s="4"/>
      <c r="G191" s="1" t="s">
        <v>41</v>
      </c>
      <c r="H191" s="1" t="s">
        <v>70</v>
      </c>
      <c r="I191" s="1" t="s">
        <v>66</v>
      </c>
      <c r="J191" t="str">
        <f t="shared" si="16"/>
        <v>, FST_REG_DTTI TIMESTAMP NOT NULL DEFAULT NOW() COMMENT '최초등록일시'</v>
      </c>
    </row>
    <row r="192" spans="2:10">
      <c r="B192" s="4">
        <v>7</v>
      </c>
      <c r="C192" s="1" t="s">
        <v>714</v>
      </c>
      <c r="D192" s="1" t="s">
        <v>459</v>
      </c>
      <c r="E192" s="4" t="s">
        <v>367</v>
      </c>
      <c r="F192" s="4"/>
      <c r="G192" s="1" t="s">
        <v>41</v>
      </c>
      <c r="H192" s="1" t="s">
        <v>69</v>
      </c>
      <c r="I192" s="1" t="s">
        <v>459</v>
      </c>
      <c r="J192" t="str">
        <f t="shared" si="16"/>
        <v>, LST_UPD_SEQ INT NOT NULL COMMENT '최종수정자일련번호'</v>
      </c>
    </row>
    <row r="193" spans="2:10">
      <c r="B193" s="4">
        <v>8</v>
      </c>
      <c r="C193" s="1" t="s">
        <v>707</v>
      </c>
      <c r="D193" s="1" t="s">
        <v>67</v>
      </c>
      <c r="E193" s="4" t="s">
        <v>54</v>
      </c>
      <c r="F193" s="4"/>
      <c r="G193" s="1" t="s">
        <v>41</v>
      </c>
      <c r="H193" s="1" t="s">
        <v>70</v>
      </c>
      <c r="I193" s="1" t="s">
        <v>67</v>
      </c>
      <c r="J193" t="str">
        <f t="shared" si="16"/>
        <v>, LST_UPD_DTTI TIMESTAMP NOT NULL DEFAULT NOW() COMMENT '최종수정일시'</v>
      </c>
    </row>
    <row r="194" spans="2:10">
      <c r="J194" t="str">
        <f>_xlfn.CONCAT(") COMMENT '",E183,"';")</f>
        <v>) COMMENT '권한';</v>
      </c>
    </row>
    <row r="195" spans="2:10">
      <c r="B195" s="6" t="s">
        <v>32</v>
      </c>
      <c r="C195" s="38" t="s">
        <v>45</v>
      </c>
      <c r="D195" s="38"/>
      <c r="E195" s="38"/>
      <c r="F195" s="38" t="s">
        <v>46</v>
      </c>
      <c r="G195" s="38"/>
      <c r="H195" s="38"/>
      <c r="I195" s="38"/>
      <c r="J195" t="str">
        <f>_xlfn.CONCAT("ALTER TABLE ",C183," ADD CONSTRAINT ",C197," PRIMARY KEY (")</f>
        <v>ALTER TABLE TB_AUTH ADD CONSTRAINT PK_TB_AUTH PRIMARY KEY (</v>
      </c>
    </row>
    <row r="196" spans="2:10">
      <c r="B196" s="4">
        <v>1</v>
      </c>
      <c r="C196" s="39" t="str">
        <f>_xlfn.CONCAT("PK_",C183)</f>
        <v>PK_TB_AUTH</v>
      </c>
      <c r="D196" s="39"/>
      <c r="E196" s="39"/>
      <c r="F196" s="39" t="str">
        <f>C186</f>
        <v>MNU_SEQ</v>
      </c>
      <c r="G196" s="39"/>
      <c r="H196" s="39"/>
      <c r="I196" s="39"/>
      <c r="J196" t="str">
        <f>_xlfn.CONCAT(IF(B196=1,"",", "),F196)</f>
        <v>MNU_SEQ</v>
      </c>
    </row>
    <row r="197" spans="2:10">
      <c r="B197" s="4">
        <v>2</v>
      </c>
      <c r="C197" s="39" t="str">
        <f>_xlfn.CONCAT("PK_",C183)</f>
        <v>PK_TB_AUTH</v>
      </c>
      <c r="D197" s="39"/>
      <c r="E197" s="39"/>
      <c r="F197" s="39" t="str">
        <f>C187</f>
        <v>ROLE_SEQ</v>
      </c>
      <c r="G197" s="39"/>
      <c r="H197" s="39"/>
      <c r="I197" s="39"/>
      <c r="J197" t="str">
        <f>_xlfn.CONCAT(IF(B197=1,"",", "),F197)</f>
        <v>, ROLE_SEQ</v>
      </c>
    </row>
    <row r="198" spans="2:10">
      <c r="J198" t="str">
        <f>_xlfn.CONCAT(");")</f>
        <v>);</v>
      </c>
    </row>
    <row r="199" spans="2:10">
      <c r="B199" s="34" t="s">
        <v>28</v>
      </c>
      <c r="C199" s="35"/>
      <c r="D199" s="35"/>
      <c r="E199" s="35"/>
      <c r="F199" s="35"/>
      <c r="G199" s="35"/>
      <c r="H199" s="35"/>
      <c r="I199" s="36"/>
    </row>
    <row r="200" spans="2:10">
      <c r="B200" s="6" t="s">
        <v>1</v>
      </c>
      <c r="C200" s="4" t="s">
        <v>442</v>
      </c>
      <c r="D200" s="6" t="s">
        <v>3</v>
      </c>
      <c r="E200" s="4" t="s">
        <v>443</v>
      </c>
      <c r="F200" s="6" t="s">
        <v>29</v>
      </c>
      <c r="G200" s="4" t="s">
        <v>39</v>
      </c>
      <c r="H200" s="6" t="s">
        <v>30</v>
      </c>
      <c r="I200" s="7">
        <v>45404</v>
      </c>
      <c r="J200" t="str">
        <f>_xlfn.CONCAT("DROP TABLE IF EXISTS ",C200,";")</f>
        <v>DROP TABLE IF EXISTS TB_ITEM;</v>
      </c>
    </row>
    <row r="201" spans="2:10">
      <c r="B201" s="6" t="s">
        <v>31</v>
      </c>
      <c r="C201" s="37" t="s">
        <v>662</v>
      </c>
      <c r="D201" s="37"/>
      <c r="E201" s="37"/>
      <c r="F201" s="37"/>
      <c r="G201" s="37"/>
      <c r="H201" s="37"/>
      <c r="I201" s="37"/>
      <c r="J201" t="str">
        <f>_xlfn.CONCAT("CREATE TABLE ",C200)</f>
        <v>CREATE TABLE TB_ITEM</v>
      </c>
    </row>
    <row r="202" spans="2:10">
      <c r="B202" s="6" t="s">
        <v>32</v>
      </c>
      <c r="C202" s="6" t="s">
        <v>1</v>
      </c>
      <c r="D202" s="6" t="s">
        <v>3</v>
      </c>
      <c r="E202" s="6" t="s">
        <v>33</v>
      </c>
      <c r="F202" s="6" t="s">
        <v>34</v>
      </c>
      <c r="G202" s="6" t="s">
        <v>35</v>
      </c>
      <c r="H202" s="6" t="s">
        <v>22</v>
      </c>
      <c r="I202" s="6" t="s">
        <v>36</v>
      </c>
      <c r="J202" t="str">
        <f>_xlfn.CONCAT("(")</f>
        <v>(</v>
      </c>
    </row>
    <row r="203" spans="2:10">
      <c r="B203" s="4">
        <v>1</v>
      </c>
      <c r="C203" s="1" t="s">
        <v>444</v>
      </c>
      <c r="D203" s="1" t="s">
        <v>445</v>
      </c>
      <c r="E203" s="4" t="s">
        <v>367</v>
      </c>
      <c r="F203" s="4">
        <v>1</v>
      </c>
      <c r="G203" s="1" t="s">
        <v>41</v>
      </c>
      <c r="H203" s="1" t="s">
        <v>455</v>
      </c>
      <c r="I203" s="1" t="s">
        <v>445</v>
      </c>
      <c r="J203" t="str">
        <f>_xlfn.CONCAT(IF(B203=1,"",", "),C203," ",E203," ",G203,_xlfn.IFS(H203="","",H203="AUTO_INCREMENT"," AUTO_INCREMENT PRIMARY KEY",TRUE,_xlfn.CONCAT(" DEFAULT"," ",H203)), " COMMENT '",I203,"'")</f>
        <v>ITEM_SEQ INT NOT NULL AUTO_INCREMENT PRIMARY KEY COMMENT '상품일련번호'</v>
      </c>
    </row>
    <row r="204" spans="2:10">
      <c r="B204" s="4">
        <v>2</v>
      </c>
      <c r="C204" s="1" t="s">
        <v>446</v>
      </c>
      <c r="D204" s="1" t="s">
        <v>368</v>
      </c>
      <c r="E204" s="4" t="s">
        <v>278</v>
      </c>
      <c r="F204" s="4"/>
      <c r="G204" s="1" t="s">
        <v>44</v>
      </c>
      <c r="H204" s="1"/>
      <c r="I204" s="1" t="s">
        <v>368</v>
      </c>
      <c r="J204" t="str">
        <f t="shared" ref="J204:J216" si="17">_xlfn.CONCAT(IF(B204=1,"",", "),C204," ",E204," ",G204,_xlfn.IFS(H204="","",H204="AUTO_INCREMENT"," AUTO_INCREMENT PRIMARY KEY",TRUE,_xlfn.CONCAT(" DEFAULT"," ",H204)), " COMMENT '",I204,"'")</f>
        <v>, ITEM_NM VARCHAR(300) NULL COMMENT '상품명'</v>
      </c>
    </row>
    <row r="205" spans="2:10">
      <c r="B205" s="4">
        <v>3</v>
      </c>
      <c r="C205" s="1" t="s">
        <v>365</v>
      </c>
      <c r="D205" s="1" t="s">
        <v>366</v>
      </c>
      <c r="E205" s="4" t="s">
        <v>367</v>
      </c>
      <c r="F205" s="4"/>
      <c r="G205" s="1" t="s">
        <v>44</v>
      </c>
      <c r="H205" s="1"/>
      <c r="I205" s="1" t="s">
        <v>665</v>
      </c>
      <c r="J205" t="str">
        <f t="shared" si="17"/>
        <v>, PRICE INT NULL COMMENT '상품 1개 판매 가격'</v>
      </c>
    </row>
    <row r="206" spans="2:10">
      <c r="B206" s="4">
        <v>4</v>
      </c>
      <c r="C206" s="1" t="s">
        <v>486</v>
      </c>
      <c r="D206" s="1" t="s">
        <v>484</v>
      </c>
      <c r="E206" s="4" t="s">
        <v>367</v>
      </c>
      <c r="F206" s="4"/>
      <c r="G206" s="1" t="s">
        <v>44</v>
      </c>
      <c r="H206" s="1"/>
      <c r="I206" s="1" t="s">
        <v>484</v>
      </c>
      <c r="J206" t="str">
        <f t="shared" ref="J206" si="18">_xlfn.CONCAT(IF(B206=1,"",", "),C206," ",E206," ",G206,_xlfn.IFS(H206="","",H206="AUTO_INCREMENT"," AUTO_INCREMENT PRIMARY KEY",TRUE,_xlfn.CONCAT(" DEFAULT"," ",H206)), " COMMENT '",I206,"'")</f>
        <v>, UNIT INT NULL COMMENT '판매단위'</v>
      </c>
    </row>
    <row r="207" spans="2:10">
      <c r="B207" s="4">
        <v>5</v>
      </c>
      <c r="C207" s="1" t="s">
        <v>305</v>
      </c>
      <c r="D207" s="1" t="s">
        <v>436</v>
      </c>
      <c r="E207" s="4" t="s">
        <v>213</v>
      </c>
      <c r="F207" s="4"/>
      <c r="G207" s="1" t="s">
        <v>44</v>
      </c>
      <c r="H207" s="1" t="s">
        <v>69</v>
      </c>
      <c r="I207" s="1" t="s">
        <v>436</v>
      </c>
      <c r="J207" t="str">
        <f t="shared" si="17"/>
        <v>, RMRK VARCHAR(3000) NULL COMMENT '비고'</v>
      </c>
    </row>
    <row r="208" spans="2:10">
      <c r="B208" s="4">
        <v>6</v>
      </c>
      <c r="C208" s="1" t="s">
        <v>447</v>
      </c>
      <c r="D208" s="1" t="s">
        <v>448</v>
      </c>
      <c r="E208" s="4" t="s">
        <v>190</v>
      </c>
      <c r="F208" s="4"/>
      <c r="G208" s="1"/>
      <c r="H208" s="1"/>
      <c r="I208" s="1" t="s">
        <v>449</v>
      </c>
      <c r="J208" t="str">
        <f t="shared" si="17"/>
        <v>, IMG VARCHAR(100)  COMMENT '이미지 파일명'</v>
      </c>
    </row>
    <row r="209" spans="2:10">
      <c r="B209" s="4">
        <v>7</v>
      </c>
      <c r="C209" s="1" t="s">
        <v>476</v>
      </c>
      <c r="D209" s="1" t="s">
        <v>478</v>
      </c>
      <c r="E209" s="4" t="s">
        <v>24</v>
      </c>
      <c r="F209" s="4"/>
      <c r="G209" s="1" t="s">
        <v>44</v>
      </c>
      <c r="H209" s="8"/>
      <c r="I209" s="1" t="s">
        <v>478</v>
      </c>
      <c r="J209" t="str">
        <f t="shared" ref="J209" si="19">_xlfn.CONCAT(IF(B209=1,"",", "),C209," ",E209," ",G209,_xlfn.IFS(H209="","",H209="AUTO_INCREMENT"," AUTO_INCREMENT PRIMARY KEY",TRUE,_xlfn.CONCAT(" DEFAULT"," ",H209)), " COMMENT '",I209,"'")</f>
        <v>, ITEM_TYPE_CODE VARCHAR(10) NULL COMMENT '상품 분류코드'</v>
      </c>
    </row>
    <row r="210" spans="2:10">
      <c r="B210" s="4">
        <v>8</v>
      </c>
      <c r="C210" s="1" t="s">
        <v>480</v>
      </c>
      <c r="D210" s="1" t="s">
        <v>482</v>
      </c>
      <c r="E210" s="4" t="s">
        <v>24</v>
      </c>
      <c r="F210" s="4"/>
      <c r="G210" s="1" t="s">
        <v>44</v>
      </c>
      <c r="H210" s="8"/>
      <c r="I210" s="1" t="s">
        <v>482</v>
      </c>
      <c r="J210" t="str">
        <f t="shared" ref="J210:J211" si="20">_xlfn.CONCAT(IF(B210=1,"",", "),C210," ",E210," ",G210,_xlfn.IFS(H210="","",H210="AUTO_INCREMENT"," AUTO_INCREMENT PRIMARY KEY",TRUE,_xlfn.CONCAT(" DEFAULT"," ",H210)), " COMMENT '",I210,"'")</f>
        <v>, ITEM_DTL_TYPE_CODE VARCHAR(10) NULL COMMENT '상품 상세 분류코드'</v>
      </c>
    </row>
    <row r="211" spans="2:10">
      <c r="B211" s="4">
        <v>9</v>
      </c>
      <c r="C211" s="1" t="s">
        <v>672</v>
      </c>
      <c r="D211" s="1" t="s">
        <v>673</v>
      </c>
      <c r="E211" s="4" t="s">
        <v>358</v>
      </c>
      <c r="F211" s="4"/>
      <c r="G211" s="1" t="s">
        <v>44</v>
      </c>
      <c r="H211" s="8" t="s">
        <v>674</v>
      </c>
      <c r="I211" s="1" t="s">
        <v>673</v>
      </c>
      <c r="J211" t="str">
        <f t="shared" si="20"/>
        <v>, SOLD_OUT_YN VARCHAR(1) NULL DEFAULT 'N' COMMENT '품절여부'</v>
      </c>
    </row>
    <row r="212" spans="2:10">
      <c r="B212" s="4">
        <v>10</v>
      </c>
      <c r="C212" s="1" t="s">
        <v>356</v>
      </c>
      <c r="D212" s="1" t="s">
        <v>357</v>
      </c>
      <c r="E212" s="4" t="s">
        <v>358</v>
      </c>
      <c r="F212" s="4"/>
      <c r="G212" s="1" t="s">
        <v>44</v>
      </c>
      <c r="H212" s="8" t="s">
        <v>359</v>
      </c>
      <c r="I212" s="1" t="s">
        <v>357</v>
      </c>
      <c r="J212" t="str">
        <f t="shared" si="17"/>
        <v>, USE_YN VARCHAR(1) NULL DEFAULT 'Y' COMMENT '사용여부'</v>
      </c>
    </row>
    <row r="213" spans="2:10">
      <c r="B213" s="4">
        <v>11</v>
      </c>
      <c r="C213" s="1" t="s">
        <v>456</v>
      </c>
      <c r="D213" s="1" t="s">
        <v>458</v>
      </c>
      <c r="E213" s="4" t="s">
        <v>367</v>
      </c>
      <c r="F213" s="4"/>
      <c r="G213" s="1" t="s">
        <v>41</v>
      </c>
      <c r="H213" s="1" t="s">
        <v>69</v>
      </c>
      <c r="I213" s="1" t="s">
        <v>458</v>
      </c>
      <c r="J213" t="str">
        <f t="shared" si="17"/>
        <v>, FST_REG_SEQ INT NOT NULL COMMENT '최초등록자일련번호'</v>
      </c>
    </row>
    <row r="214" spans="2:10">
      <c r="B214" s="4">
        <v>12</v>
      </c>
      <c r="C214" s="1" t="s">
        <v>59</v>
      </c>
      <c r="D214" s="1" t="s">
        <v>66</v>
      </c>
      <c r="E214" s="4" t="s">
        <v>54</v>
      </c>
      <c r="F214" s="4"/>
      <c r="G214" s="1" t="s">
        <v>41</v>
      </c>
      <c r="H214" s="1" t="s">
        <v>70</v>
      </c>
      <c r="I214" s="1" t="s">
        <v>66</v>
      </c>
      <c r="J214" t="str">
        <f t="shared" si="17"/>
        <v>, FST_REG_DTTI TIMESTAMP NOT NULL DEFAULT NOW() COMMENT '최초등록일시'</v>
      </c>
    </row>
    <row r="215" spans="2:10">
      <c r="B215" s="4">
        <v>13</v>
      </c>
      <c r="C215" s="1" t="s">
        <v>714</v>
      </c>
      <c r="D215" s="1" t="s">
        <v>459</v>
      </c>
      <c r="E215" s="4" t="s">
        <v>367</v>
      </c>
      <c r="F215" s="4"/>
      <c r="G215" s="1" t="s">
        <v>41</v>
      </c>
      <c r="H215" s="1" t="s">
        <v>69</v>
      </c>
      <c r="I215" s="1" t="s">
        <v>459</v>
      </c>
      <c r="J215" t="str">
        <f t="shared" si="17"/>
        <v>, LST_UPD_SEQ INT NOT NULL COMMENT '최종수정자일련번호'</v>
      </c>
    </row>
    <row r="216" spans="2:10">
      <c r="B216" s="4">
        <v>14</v>
      </c>
      <c r="C216" s="1" t="s">
        <v>707</v>
      </c>
      <c r="D216" s="1" t="s">
        <v>67</v>
      </c>
      <c r="E216" s="4" t="s">
        <v>54</v>
      </c>
      <c r="F216" s="4"/>
      <c r="G216" s="1" t="s">
        <v>41</v>
      </c>
      <c r="H216" s="1" t="s">
        <v>70</v>
      </c>
      <c r="I216" s="1" t="s">
        <v>67</v>
      </c>
      <c r="J216" t="str">
        <f t="shared" si="17"/>
        <v>, LST_UPD_DTTI TIMESTAMP NOT NULL DEFAULT NOW() COMMENT '최종수정일시'</v>
      </c>
    </row>
    <row r="217" spans="2:10">
      <c r="J217" t="str">
        <f>_xlfn.CONCAT(") COMMENT '",E200,"';")</f>
        <v>) COMMENT '상품';</v>
      </c>
    </row>
    <row r="218" spans="2:10">
      <c r="B218" s="34" t="s">
        <v>28</v>
      </c>
      <c r="C218" s="35"/>
      <c r="D218" s="35"/>
      <c r="E218" s="35"/>
      <c r="F218" s="35"/>
      <c r="G218" s="35"/>
      <c r="H218" s="35"/>
      <c r="I218" s="36"/>
    </row>
    <row r="219" spans="2:10">
      <c r="B219" s="6" t="s">
        <v>1</v>
      </c>
      <c r="C219" s="4" t="s">
        <v>450</v>
      </c>
      <c r="D219" s="6" t="s">
        <v>3</v>
      </c>
      <c r="E219" s="4" t="s">
        <v>451</v>
      </c>
      <c r="F219" s="6" t="s">
        <v>29</v>
      </c>
      <c r="G219" s="4" t="s">
        <v>39</v>
      </c>
      <c r="H219" s="6" t="s">
        <v>30</v>
      </c>
      <c r="I219" s="7">
        <v>45404</v>
      </c>
      <c r="J219" t="str">
        <f>_xlfn.CONCAT("DROP TABLE IF EXISTS ",C219,";")</f>
        <v>DROP TABLE IF EXISTS TB_BASKET;</v>
      </c>
    </row>
    <row r="220" spans="2:10">
      <c r="B220" s="6" t="s">
        <v>31</v>
      </c>
      <c r="C220" s="37" t="s">
        <v>661</v>
      </c>
      <c r="D220" s="37"/>
      <c r="E220" s="37"/>
      <c r="F220" s="37"/>
      <c r="G220" s="37"/>
      <c r="H220" s="37"/>
      <c r="I220" s="37"/>
      <c r="J220" t="str">
        <f>_xlfn.CONCAT("CREATE TABLE ",C219)</f>
        <v>CREATE TABLE TB_BASKET</v>
      </c>
    </row>
    <row r="221" spans="2:10">
      <c r="B221" s="6" t="s">
        <v>32</v>
      </c>
      <c r="C221" s="6" t="s">
        <v>1</v>
      </c>
      <c r="D221" s="6" t="s">
        <v>3</v>
      </c>
      <c r="E221" s="6" t="s">
        <v>33</v>
      </c>
      <c r="F221" s="6" t="s">
        <v>34</v>
      </c>
      <c r="G221" s="6" t="s">
        <v>35</v>
      </c>
      <c r="H221" s="6" t="s">
        <v>22</v>
      </c>
      <c r="I221" s="6" t="s">
        <v>36</v>
      </c>
      <c r="J221" t="str">
        <f>_xlfn.CONCAT("(")</f>
        <v>(</v>
      </c>
    </row>
    <row r="222" spans="2:10">
      <c r="B222" s="4">
        <v>1</v>
      </c>
      <c r="C222" s="1" t="s">
        <v>453</v>
      </c>
      <c r="D222" s="1" t="s">
        <v>454</v>
      </c>
      <c r="E222" s="4" t="s">
        <v>367</v>
      </c>
      <c r="F222" s="4">
        <v>1</v>
      </c>
      <c r="G222" s="1" t="s">
        <v>41</v>
      </c>
      <c r="H222" s="1"/>
      <c r="I222" s="1" t="s">
        <v>454</v>
      </c>
      <c r="J222" t="str">
        <f>_xlfn.CONCAT(IF(B222=1,"",", "),C222," ",E222," ",G222,_xlfn.IFS(H222="","",H222="AUTO_INCREMENT"," AUTO_INCREMENT PRIMARY KEY",TRUE,_xlfn.CONCAT(" DEFAULT"," ",H222)), " COMMENT '",I222,"'")</f>
        <v>USER_SEQ INT NOT NULL COMMENT '사용자일련번호'</v>
      </c>
    </row>
    <row r="223" spans="2:10">
      <c r="B223" s="4">
        <v>2</v>
      </c>
      <c r="C223" s="1" t="s">
        <v>444</v>
      </c>
      <c r="D223" s="1" t="s">
        <v>445</v>
      </c>
      <c r="E223" s="4" t="s">
        <v>367</v>
      </c>
      <c r="F223" s="4">
        <v>2</v>
      </c>
      <c r="G223" s="1" t="s">
        <v>41</v>
      </c>
      <c r="H223" s="1" t="s">
        <v>69</v>
      </c>
      <c r="I223" s="1" t="s">
        <v>445</v>
      </c>
      <c r="J223" t="str">
        <f t="shared" ref="J223:J229" si="21">_xlfn.CONCAT(IF(B223=1,"",", "),C223," ",E223," ",G223,_xlfn.IFS(H223="","",H223="AUTO_INCREMENT"," AUTO_INCREMENT PRIMARY KEY",TRUE,_xlfn.CONCAT(" DEFAULT"," ",H223)), " COMMENT '",I223,"'")</f>
        <v>, ITEM_SEQ INT NOT NULL COMMENT '상품일련번호'</v>
      </c>
    </row>
    <row r="224" spans="2:10">
      <c r="B224" s="4">
        <v>3</v>
      </c>
      <c r="C224" s="1" t="s">
        <v>369</v>
      </c>
      <c r="D224" s="1" t="s">
        <v>452</v>
      </c>
      <c r="E224" s="4" t="s">
        <v>367</v>
      </c>
      <c r="F224" s="4"/>
      <c r="G224" s="1" t="s">
        <v>44</v>
      </c>
      <c r="H224" s="1" t="s">
        <v>69</v>
      </c>
      <c r="I224" s="1" t="s">
        <v>452</v>
      </c>
      <c r="J224" t="str">
        <f t="shared" si="21"/>
        <v>, CNT INT NULL COMMENT '개수'</v>
      </c>
    </row>
    <row r="225" spans="2:10">
      <c r="B225" s="4">
        <v>4</v>
      </c>
      <c r="C225" s="1" t="s">
        <v>356</v>
      </c>
      <c r="D225" s="1" t="s">
        <v>357</v>
      </c>
      <c r="E225" s="4" t="s">
        <v>358</v>
      </c>
      <c r="F225" s="4"/>
      <c r="G225" s="1" t="s">
        <v>44</v>
      </c>
      <c r="H225" s="8" t="s">
        <v>359</v>
      </c>
      <c r="I225" s="1" t="s">
        <v>357</v>
      </c>
      <c r="J225" t="str">
        <f t="shared" si="21"/>
        <v>, USE_YN VARCHAR(1) NULL DEFAULT 'Y' COMMENT '사용여부'</v>
      </c>
    </row>
    <row r="226" spans="2:10">
      <c r="B226" s="4">
        <v>5</v>
      </c>
      <c r="C226" s="1" t="s">
        <v>456</v>
      </c>
      <c r="D226" s="1" t="s">
        <v>458</v>
      </c>
      <c r="E226" s="4" t="s">
        <v>367</v>
      </c>
      <c r="F226" s="4"/>
      <c r="G226" s="1" t="s">
        <v>41</v>
      </c>
      <c r="H226" s="1" t="s">
        <v>69</v>
      </c>
      <c r="I226" s="1" t="s">
        <v>458</v>
      </c>
      <c r="J226" t="str">
        <f t="shared" si="21"/>
        <v>, FST_REG_SEQ INT NOT NULL COMMENT '최초등록자일련번호'</v>
      </c>
    </row>
    <row r="227" spans="2:10">
      <c r="B227" s="4">
        <v>6</v>
      </c>
      <c r="C227" s="1" t="s">
        <v>59</v>
      </c>
      <c r="D227" s="1" t="s">
        <v>66</v>
      </c>
      <c r="E227" s="4" t="s">
        <v>54</v>
      </c>
      <c r="F227" s="4"/>
      <c r="G227" s="1" t="s">
        <v>41</v>
      </c>
      <c r="H227" s="1" t="s">
        <v>70</v>
      </c>
      <c r="I227" s="1" t="s">
        <v>66</v>
      </c>
      <c r="J227" t="str">
        <f t="shared" si="21"/>
        <v>, FST_REG_DTTI TIMESTAMP NOT NULL DEFAULT NOW() COMMENT '최초등록일시'</v>
      </c>
    </row>
    <row r="228" spans="2:10">
      <c r="B228" s="4">
        <v>7</v>
      </c>
      <c r="C228" s="1" t="s">
        <v>714</v>
      </c>
      <c r="D228" s="1" t="s">
        <v>459</v>
      </c>
      <c r="E228" s="4" t="s">
        <v>367</v>
      </c>
      <c r="F228" s="4"/>
      <c r="G228" s="1" t="s">
        <v>41</v>
      </c>
      <c r="H228" s="1" t="s">
        <v>69</v>
      </c>
      <c r="I228" s="1" t="s">
        <v>459</v>
      </c>
      <c r="J228" t="str">
        <f t="shared" si="21"/>
        <v>, LST_UPD_SEQ INT NOT NULL COMMENT '최종수정자일련번호'</v>
      </c>
    </row>
    <row r="229" spans="2:10">
      <c r="B229" s="4">
        <v>8</v>
      </c>
      <c r="C229" s="1" t="s">
        <v>707</v>
      </c>
      <c r="D229" s="1" t="s">
        <v>67</v>
      </c>
      <c r="E229" s="4" t="s">
        <v>54</v>
      </c>
      <c r="F229" s="4"/>
      <c r="G229" s="1" t="s">
        <v>41</v>
      </c>
      <c r="H229" s="1" t="s">
        <v>70</v>
      </c>
      <c r="I229" s="1" t="s">
        <v>67</v>
      </c>
      <c r="J229" t="str">
        <f t="shared" si="21"/>
        <v>, LST_UPD_DTTI TIMESTAMP NOT NULL DEFAULT NOW() COMMENT '최종수정일시'</v>
      </c>
    </row>
    <row r="230" spans="2:10">
      <c r="J230" t="str">
        <f>_xlfn.CONCAT(") COMMENT '",E219,"';")</f>
        <v>) COMMENT '장바구니';</v>
      </c>
    </row>
    <row r="231" spans="2:10">
      <c r="B231" s="6" t="s">
        <v>32</v>
      </c>
      <c r="C231" s="38" t="s">
        <v>45</v>
      </c>
      <c r="D231" s="38"/>
      <c r="E231" s="38"/>
      <c r="F231" s="38" t="s">
        <v>46</v>
      </c>
      <c r="G231" s="38"/>
      <c r="H231" s="38"/>
      <c r="I231" s="38"/>
      <c r="J231" t="str">
        <f>_xlfn.CONCAT("ALTER TABLE ",C219," ADD CONSTRAINT ",C233," PRIMARY KEY (")</f>
        <v>ALTER TABLE TB_BASKET ADD CONSTRAINT PK_TB_BASKET PRIMARY KEY (</v>
      </c>
    </row>
    <row r="232" spans="2:10">
      <c r="B232" s="4">
        <v>1</v>
      </c>
      <c r="C232" s="39" t="str">
        <f>_xlfn.CONCAT("PK_",C219)</f>
        <v>PK_TB_BASKET</v>
      </c>
      <c r="D232" s="39"/>
      <c r="E232" s="39"/>
      <c r="F232" s="39" t="str">
        <f>C222</f>
        <v>USER_SEQ</v>
      </c>
      <c r="G232" s="39"/>
      <c r="H232" s="39"/>
      <c r="I232" s="39"/>
      <c r="J232" t="str">
        <f>_xlfn.CONCAT(IF(B232=1,"",", "),F232)</f>
        <v>USER_SEQ</v>
      </c>
    </row>
    <row r="233" spans="2:10">
      <c r="B233" s="4">
        <v>2</v>
      </c>
      <c r="C233" s="39" t="str">
        <f>_xlfn.CONCAT("PK_",C219)</f>
        <v>PK_TB_BASKET</v>
      </c>
      <c r="D233" s="39"/>
      <c r="E233" s="39"/>
      <c r="F233" s="39" t="str">
        <f>C223</f>
        <v>ITEM_SEQ</v>
      </c>
      <c r="G233" s="39"/>
      <c r="H233" s="39"/>
      <c r="I233" s="39"/>
      <c r="J233" t="str">
        <f>_xlfn.CONCAT(IF(B233=1,"",", "),F233)</f>
        <v>, ITEM_SEQ</v>
      </c>
    </row>
    <row r="234" spans="2:10">
      <c r="J234" t="str">
        <f>_xlfn.CONCAT(");")</f>
        <v>);</v>
      </c>
    </row>
    <row r="235" spans="2:10">
      <c r="B235" s="34" t="s">
        <v>28</v>
      </c>
      <c r="C235" s="35"/>
      <c r="D235" s="35"/>
      <c r="E235" s="35"/>
      <c r="F235" s="35"/>
      <c r="G235" s="35"/>
      <c r="H235" s="35"/>
      <c r="I235" s="36"/>
    </row>
    <row r="236" spans="2:10">
      <c r="B236" s="6" t="s">
        <v>1</v>
      </c>
      <c r="C236" s="4" t="s">
        <v>658</v>
      </c>
      <c r="D236" s="6" t="s">
        <v>3</v>
      </c>
      <c r="E236" s="4" t="s">
        <v>659</v>
      </c>
      <c r="F236" s="6" t="s">
        <v>29</v>
      </c>
      <c r="G236" s="4" t="s">
        <v>39</v>
      </c>
      <c r="H236" s="6" t="s">
        <v>30</v>
      </c>
      <c r="I236" s="7">
        <v>45404</v>
      </c>
      <c r="J236" t="str">
        <f>_xlfn.CONCAT("DROP TABLE IF EXISTS ",C236,";")</f>
        <v>DROP TABLE IF EXISTS TB_ORDER;</v>
      </c>
    </row>
    <row r="237" spans="2:10">
      <c r="B237" s="6" t="s">
        <v>31</v>
      </c>
      <c r="C237" s="37" t="s">
        <v>660</v>
      </c>
      <c r="D237" s="37"/>
      <c r="E237" s="37"/>
      <c r="F237" s="37"/>
      <c r="G237" s="37"/>
      <c r="H237" s="37"/>
      <c r="I237" s="37"/>
      <c r="J237" t="str">
        <f>_xlfn.CONCAT("CREATE TABLE ",C236)</f>
        <v>CREATE TABLE TB_ORDER</v>
      </c>
    </row>
    <row r="238" spans="2:10">
      <c r="B238" s="6" t="s">
        <v>32</v>
      </c>
      <c r="C238" s="6" t="s">
        <v>1</v>
      </c>
      <c r="D238" s="6" t="s">
        <v>3</v>
      </c>
      <c r="E238" s="6" t="s">
        <v>33</v>
      </c>
      <c r="F238" s="6" t="s">
        <v>34</v>
      </c>
      <c r="G238" s="6" t="s">
        <v>35</v>
      </c>
      <c r="H238" s="6" t="s">
        <v>22</v>
      </c>
      <c r="I238" s="6" t="s">
        <v>36</v>
      </c>
      <c r="J238" t="str">
        <f>_xlfn.CONCAT("(")</f>
        <v>(</v>
      </c>
    </row>
    <row r="239" spans="2:10">
      <c r="B239" s="4">
        <v>1</v>
      </c>
      <c r="C239" s="1" t="s">
        <v>453</v>
      </c>
      <c r="D239" s="1" t="s">
        <v>454</v>
      </c>
      <c r="E239" s="4" t="s">
        <v>367</v>
      </c>
      <c r="F239" s="4">
        <v>1</v>
      </c>
      <c r="G239" s="1" t="s">
        <v>41</v>
      </c>
      <c r="H239" s="1"/>
      <c r="I239" s="1" t="s">
        <v>454</v>
      </c>
      <c r="J239" t="str">
        <f>_xlfn.CONCAT(IF(B239=1,"",", "),C239," ",E239," ",G239,_xlfn.IFS(H239="","",H239="AUTO_INCREMENT"," AUTO_INCREMENT PRIMARY KEY",TRUE,_xlfn.CONCAT(" DEFAULT"," ",H239)), " COMMENT '",I239,"'")</f>
        <v>USER_SEQ INT NOT NULL COMMENT '사용자일련번호'</v>
      </c>
    </row>
    <row r="240" spans="2:10">
      <c r="B240" s="4">
        <v>2</v>
      </c>
      <c r="C240" s="1" t="s">
        <v>444</v>
      </c>
      <c r="D240" s="1" t="s">
        <v>445</v>
      </c>
      <c r="E240" s="4" t="s">
        <v>367</v>
      </c>
      <c r="F240" s="4">
        <v>2</v>
      </c>
      <c r="G240" s="1" t="s">
        <v>41</v>
      </c>
      <c r="H240" s="1" t="s">
        <v>69</v>
      </c>
      <c r="I240" s="1" t="s">
        <v>445</v>
      </c>
      <c r="J240" t="str">
        <f t="shared" ref="J240:J248" si="22">_xlfn.CONCAT(IF(B240=1,"",", "),C240," ",E240," ",G240,_xlfn.IFS(H240="","",H240="AUTO_INCREMENT"," AUTO_INCREMENT PRIMARY KEY",TRUE,_xlfn.CONCAT(" DEFAULT"," ",H240)), " COMMENT '",I240,"'")</f>
        <v>, ITEM_SEQ INT NOT NULL COMMENT '상품일련번호'</v>
      </c>
    </row>
    <row r="241" spans="2:10">
      <c r="B241" s="4">
        <v>3</v>
      </c>
      <c r="C241" s="1" t="s">
        <v>365</v>
      </c>
      <c r="D241" s="1" t="s">
        <v>366</v>
      </c>
      <c r="E241" s="4" t="s">
        <v>367</v>
      </c>
      <c r="F241" s="4"/>
      <c r="G241" s="1" t="s">
        <v>44</v>
      </c>
      <c r="H241" s="1"/>
      <c r="I241" s="1" t="s">
        <v>665</v>
      </c>
      <c r="J241" t="str">
        <f t="shared" si="22"/>
        <v>, PRICE INT NULL COMMENT '상품 1개 판매 가격'</v>
      </c>
    </row>
    <row r="242" spans="2:10">
      <c r="B242" s="4">
        <v>3</v>
      </c>
      <c r="C242" s="1" t="s">
        <v>369</v>
      </c>
      <c r="D242" s="1" t="s">
        <v>452</v>
      </c>
      <c r="E242" s="4" t="s">
        <v>367</v>
      </c>
      <c r="F242" s="4"/>
      <c r="G242" s="1" t="s">
        <v>44</v>
      </c>
      <c r="H242" s="1" t="s">
        <v>69</v>
      </c>
      <c r="I242" s="1" t="s">
        <v>452</v>
      </c>
      <c r="J242" t="str">
        <f t="shared" si="22"/>
        <v>, CNT INT NULL COMMENT '개수'</v>
      </c>
    </row>
    <row r="243" spans="2:10">
      <c r="B243" s="4">
        <v>4</v>
      </c>
      <c r="C243" s="1" t="s">
        <v>664</v>
      </c>
      <c r="D243" s="1" t="s">
        <v>663</v>
      </c>
      <c r="E243" s="4" t="s">
        <v>52</v>
      </c>
      <c r="F243" s="4"/>
      <c r="G243" s="1" t="s">
        <v>44</v>
      </c>
      <c r="H243" s="8" t="s">
        <v>417</v>
      </c>
      <c r="I243" s="1" t="s">
        <v>675</v>
      </c>
      <c r="J243" t="str">
        <f t="shared" si="22"/>
        <v>, ORDER_STATUS_CODE VARCHAR(2) NULL DEFAULT '01' COMMENT '상태(01:구매요청, 02:배송중, 03:미결제, 04:요청취소, 11:구매완료, 12:반송, 91:취소)'</v>
      </c>
    </row>
    <row r="244" spans="2:10">
      <c r="B244" s="4">
        <v>5</v>
      </c>
      <c r="C244" s="1" t="s">
        <v>657</v>
      </c>
      <c r="D244" s="1" t="s">
        <v>676</v>
      </c>
      <c r="E244" s="4" t="s">
        <v>213</v>
      </c>
      <c r="F244" s="4"/>
      <c r="G244" s="1" t="s">
        <v>44</v>
      </c>
      <c r="H244" s="1" t="s">
        <v>69</v>
      </c>
      <c r="I244" s="1" t="s">
        <v>676</v>
      </c>
      <c r="J244" t="str">
        <f t="shared" si="22"/>
        <v>, REJECT_REASON VARCHAR(3000) NULL COMMENT '사유'</v>
      </c>
    </row>
    <row r="245" spans="2:10">
      <c r="B245" s="4">
        <v>6</v>
      </c>
      <c r="C245" s="1" t="s">
        <v>456</v>
      </c>
      <c r="D245" s="1" t="s">
        <v>677</v>
      </c>
      <c r="E245" s="4" t="s">
        <v>367</v>
      </c>
      <c r="F245" s="4"/>
      <c r="G245" s="1" t="s">
        <v>41</v>
      </c>
      <c r="H245" s="1" t="s">
        <v>69</v>
      </c>
      <c r="I245" s="1" t="s">
        <v>458</v>
      </c>
      <c r="J245" t="str">
        <f t="shared" si="22"/>
        <v>, FST_REG_SEQ INT NOT NULL COMMENT '최초등록자일련번호'</v>
      </c>
    </row>
    <row r="246" spans="2:10">
      <c r="B246" s="4">
        <v>7</v>
      </c>
      <c r="C246" s="1" t="s">
        <v>59</v>
      </c>
      <c r="D246" s="1" t="s">
        <v>66</v>
      </c>
      <c r="E246" s="4" t="s">
        <v>54</v>
      </c>
      <c r="F246" s="4"/>
      <c r="G246" s="1" t="s">
        <v>41</v>
      </c>
      <c r="H246" s="1" t="s">
        <v>70</v>
      </c>
      <c r="I246" s="1" t="s">
        <v>66</v>
      </c>
      <c r="J246" t="str">
        <f t="shared" si="22"/>
        <v>, FST_REG_DTTI TIMESTAMP NOT NULL DEFAULT NOW() COMMENT '최초등록일시'</v>
      </c>
    </row>
    <row r="247" spans="2:10">
      <c r="B247" s="4">
        <v>8</v>
      </c>
      <c r="C247" s="1" t="s">
        <v>714</v>
      </c>
      <c r="D247" s="1" t="s">
        <v>459</v>
      </c>
      <c r="E247" s="4" t="s">
        <v>367</v>
      </c>
      <c r="F247" s="4"/>
      <c r="G247" s="1" t="s">
        <v>41</v>
      </c>
      <c r="H247" s="1" t="s">
        <v>69</v>
      </c>
      <c r="I247" s="1" t="s">
        <v>459</v>
      </c>
      <c r="J247" t="str">
        <f t="shared" si="22"/>
        <v>, LST_UPD_SEQ INT NOT NULL COMMENT '최종수정자일련번호'</v>
      </c>
    </row>
    <row r="248" spans="2:10">
      <c r="B248" s="4">
        <v>9</v>
      </c>
      <c r="C248" s="1" t="s">
        <v>707</v>
      </c>
      <c r="D248" s="1" t="s">
        <v>67</v>
      </c>
      <c r="E248" s="4" t="s">
        <v>54</v>
      </c>
      <c r="F248" s="4"/>
      <c r="G248" s="1" t="s">
        <v>41</v>
      </c>
      <c r="H248" s="1" t="s">
        <v>70</v>
      </c>
      <c r="I248" s="1" t="s">
        <v>67</v>
      </c>
      <c r="J248" t="str">
        <f t="shared" si="22"/>
        <v>, LST_UPD_DTTI TIMESTAMP NOT NULL DEFAULT NOW() COMMENT '최종수정일시'</v>
      </c>
    </row>
    <row r="249" spans="2:10">
      <c r="J249" t="str">
        <f>_xlfn.CONCAT(") COMMENT '",E236,"';")</f>
        <v>) COMMENT '주문';</v>
      </c>
    </row>
    <row r="250" spans="2:10">
      <c r="B250" s="6" t="s">
        <v>32</v>
      </c>
      <c r="C250" s="38" t="s">
        <v>45</v>
      </c>
      <c r="D250" s="38"/>
      <c r="E250" s="38"/>
      <c r="F250" s="38" t="s">
        <v>46</v>
      </c>
      <c r="G250" s="38"/>
      <c r="H250" s="38"/>
      <c r="I250" s="38"/>
      <c r="J250" t="str">
        <f>_xlfn.CONCAT("ALTER TABLE ",C236," ADD CONSTRAINT ",C252," PRIMARY KEY (")</f>
        <v>ALTER TABLE TB_ORDER ADD CONSTRAINT PK_TB_ORDER PRIMARY KEY (</v>
      </c>
    </row>
    <row r="251" spans="2:10">
      <c r="B251" s="4">
        <v>1</v>
      </c>
      <c r="C251" s="39" t="str">
        <f>_xlfn.CONCAT("PK_",C236)</f>
        <v>PK_TB_ORDER</v>
      </c>
      <c r="D251" s="39"/>
      <c r="E251" s="39"/>
      <c r="F251" s="39" t="str">
        <f>C239</f>
        <v>USER_SEQ</v>
      </c>
      <c r="G251" s="39"/>
      <c r="H251" s="39"/>
      <c r="I251" s="39"/>
      <c r="J251" t="str">
        <f>_xlfn.CONCAT(IF(B251=1,"",", "),F251)</f>
        <v>USER_SEQ</v>
      </c>
    </row>
    <row r="252" spans="2:10">
      <c r="B252" s="4">
        <v>2</v>
      </c>
      <c r="C252" s="39" t="str">
        <f>_xlfn.CONCAT("PK_",C236)</f>
        <v>PK_TB_ORDER</v>
      </c>
      <c r="D252" s="39"/>
      <c r="E252" s="39"/>
      <c r="F252" s="39" t="str">
        <f>C240</f>
        <v>ITEM_SEQ</v>
      </c>
      <c r="G252" s="39"/>
      <c r="H252" s="39"/>
      <c r="I252" s="39"/>
      <c r="J252" t="str">
        <f>_xlfn.CONCAT(IF(B252=1,"",", "),F252)</f>
        <v>, ITEM_SEQ</v>
      </c>
    </row>
    <row r="253" spans="2:10">
      <c r="J253" t="str">
        <f>_xlfn.CONCAT(");")</f>
        <v>);</v>
      </c>
    </row>
    <row r="254" spans="2:10">
      <c r="B254" s="34" t="s">
        <v>28</v>
      </c>
      <c r="C254" s="35"/>
      <c r="D254" s="35"/>
      <c r="E254" s="35"/>
      <c r="F254" s="35"/>
      <c r="G254" s="35"/>
      <c r="H254" s="35"/>
      <c r="I254" s="36"/>
    </row>
    <row r="255" spans="2:10">
      <c r="B255" s="6" t="s">
        <v>1</v>
      </c>
      <c r="C255" s="4" t="s">
        <v>696</v>
      </c>
      <c r="D255" s="6" t="s">
        <v>3</v>
      </c>
      <c r="E255" s="4" t="s">
        <v>697</v>
      </c>
      <c r="F255" s="6" t="s">
        <v>29</v>
      </c>
      <c r="G255" s="4" t="s">
        <v>39</v>
      </c>
      <c r="H255" s="6" t="s">
        <v>30</v>
      </c>
      <c r="I255" s="7">
        <v>45840</v>
      </c>
      <c r="J255" t="str">
        <f>_xlfn.CONCAT("DROP TABLE IF EXISTS ",C255,";")</f>
        <v>DROP TABLE IF EXISTS TB_TOKEN;</v>
      </c>
    </row>
    <row r="256" spans="2:10">
      <c r="B256" s="6" t="s">
        <v>31</v>
      </c>
      <c r="C256" s="37" t="s">
        <v>698</v>
      </c>
      <c r="D256" s="37"/>
      <c r="E256" s="37"/>
      <c r="F256" s="37"/>
      <c r="G256" s="37"/>
      <c r="H256" s="37"/>
      <c r="I256" s="37"/>
      <c r="J256" t="str">
        <f>_xlfn.CONCAT("CREATE TABLE ",C255)</f>
        <v>CREATE TABLE TB_TOKEN</v>
      </c>
    </row>
    <row r="257" spans="2:10">
      <c r="B257" s="6" t="s">
        <v>32</v>
      </c>
      <c r="C257" s="6" t="s">
        <v>1</v>
      </c>
      <c r="D257" s="6" t="s">
        <v>3</v>
      </c>
      <c r="E257" s="6" t="s">
        <v>33</v>
      </c>
      <c r="F257" s="6" t="s">
        <v>34</v>
      </c>
      <c r="G257" s="6" t="s">
        <v>35</v>
      </c>
      <c r="H257" s="6" t="s">
        <v>22</v>
      </c>
      <c r="I257" s="6" t="s">
        <v>36</v>
      </c>
      <c r="J257" t="str">
        <f>_xlfn.CONCAT("(")</f>
        <v>(</v>
      </c>
    </row>
    <row r="258" spans="2:10">
      <c r="B258" s="4">
        <v>1</v>
      </c>
      <c r="C258" s="1" t="s">
        <v>299</v>
      </c>
      <c r="D258" s="1" t="s">
        <v>93</v>
      </c>
      <c r="E258" s="4" t="s">
        <v>48</v>
      </c>
      <c r="F258" s="4">
        <v>1</v>
      </c>
      <c r="G258" s="1" t="s">
        <v>41</v>
      </c>
      <c r="H258" s="1" t="s">
        <v>69</v>
      </c>
      <c r="I258" s="1" t="s">
        <v>93</v>
      </c>
      <c r="J258" t="str">
        <f t="shared" ref="J258:J266" si="23">_xlfn.CONCAT(IF(B258=1,"",", "),C258," ",E258," ",G258,_xlfn.IFS(H258="","",H258="AUTO_INCREMENT"," AUTO_INCREMENT PRIMARY KEY",TRUE,_xlfn.CONCAT(" DEFAULT"," ",H258)), " COMMENT '",I258,"'")</f>
        <v>USER_ID VARCHAR(20) NOT NULL COMMENT '사용자아이디'</v>
      </c>
    </row>
    <row r="259" spans="2:10">
      <c r="B259" s="4">
        <v>2</v>
      </c>
      <c r="C259" s="1" t="s">
        <v>699</v>
      </c>
      <c r="D259" s="1" t="s">
        <v>697</v>
      </c>
      <c r="E259" s="4" t="s">
        <v>213</v>
      </c>
      <c r="F259" s="4"/>
      <c r="G259" s="1" t="s">
        <v>44</v>
      </c>
      <c r="H259" s="1"/>
      <c r="I259" s="1" t="s">
        <v>697</v>
      </c>
      <c r="J259" t="str">
        <f t="shared" si="23"/>
        <v>, TOKEN VARCHAR(3000) NULL COMMENT '토큰'</v>
      </c>
    </row>
    <row r="260" spans="2:10">
      <c r="B260" s="4">
        <v>3</v>
      </c>
      <c r="C260" s="1" t="s">
        <v>701</v>
      </c>
      <c r="D260" s="1" t="s">
        <v>703</v>
      </c>
      <c r="E260" s="4" t="s">
        <v>21</v>
      </c>
      <c r="F260" s="4"/>
      <c r="G260" s="1" t="s">
        <v>44</v>
      </c>
      <c r="H260" s="1" t="s">
        <v>27</v>
      </c>
      <c r="I260" s="1" t="s">
        <v>703</v>
      </c>
      <c r="J260" t="str">
        <f t="shared" si="23"/>
        <v>, CREATE_DTTI TIMESTAMP NULL DEFAULT NOW() COMMENT '생성일시'</v>
      </c>
    </row>
    <row r="261" spans="2:10">
      <c r="B261" s="4">
        <v>4</v>
      </c>
      <c r="C261" s="1" t="s">
        <v>702</v>
      </c>
      <c r="D261" s="1" t="s">
        <v>700</v>
      </c>
      <c r="E261" s="4" t="s">
        <v>54</v>
      </c>
      <c r="F261" s="4"/>
      <c r="G261" s="1" t="s">
        <v>44</v>
      </c>
      <c r="H261" s="8"/>
      <c r="I261" s="1" t="s">
        <v>700</v>
      </c>
      <c r="J261" t="str">
        <f t="shared" si="23"/>
        <v>, EXPIRY_DTTI TIMESTAMP NULL COMMENT '만료일시'</v>
      </c>
    </row>
    <row r="262" spans="2:10">
      <c r="B262" s="4">
        <v>5</v>
      </c>
      <c r="C262" s="1" t="s">
        <v>704</v>
      </c>
      <c r="D262" s="1" t="s">
        <v>705</v>
      </c>
      <c r="E262" s="4" t="s">
        <v>213</v>
      </c>
      <c r="F262" s="4"/>
      <c r="G262" s="1" t="s">
        <v>44</v>
      </c>
      <c r="H262" s="1" t="s">
        <v>69</v>
      </c>
      <c r="I262" s="1" t="s">
        <v>705</v>
      </c>
      <c r="J262" t="str">
        <f t="shared" si="23"/>
        <v>, DEVICE_INFO VARCHAR(3000) NULL COMMENT '기기정보'</v>
      </c>
    </row>
    <row r="263" spans="2:10">
      <c r="B263" s="4">
        <v>6</v>
      </c>
      <c r="C263" s="1" t="s">
        <v>456</v>
      </c>
      <c r="D263" s="1" t="s">
        <v>220</v>
      </c>
      <c r="E263" s="4" t="s">
        <v>48</v>
      </c>
      <c r="F263" s="4"/>
      <c r="G263" s="1" t="s">
        <v>41</v>
      </c>
      <c r="H263" s="1" t="s">
        <v>69</v>
      </c>
      <c r="I263" s="1" t="s">
        <v>458</v>
      </c>
      <c r="J263" t="str">
        <f t="shared" si="23"/>
        <v>, FST_REG_SEQ VARCHAR(20) NOT NULL COMMENT '최초등록자일련번호'</v>
      </c>
    </row>
    <row r="264" spans="2:10">
      <c r="B264" s="4">
        <v>7</v>
      </c>
      <c r="C264" s="1" t="s">
        <v>706</v>
      </c>
      <c r="D264" s="1" t="s">
        <v>66</v>
      </c>
      <c r="E264" s="4" t="s">
        <v>54</v>
      </c>
      <c r="F264" s="4"/>
      <c r="G264" s="1" t="s">
        <v>41</v>
      </c>
      <c r="H264" s="1" t="s">
        <v>27</v>
      </c>
      <c r="I264" s="1" t="s">
        <v>66</v>
      </c>
      <c r="J264" t="str">
        <f t="shared" si="23"/>
        <v>, FST_REG_DTTI TIMESTAMP NOT NULL DEFAULT NOW() COMMENT '최초등록일시'</v>
      </c>
    </row>
    <row r="265" spans="2:10">
      <c r="B265" s="4">
        <v>8</v>
      </c>
      <c r="C265" s="1" t="s">
        <v>714</v>
      </c>
      <c r="D265" s="1" t="s">
        <v>221</v>
      </c>
      <c r="E265" s="4" t="s">
        <v>48</v>
      </c>
      <c r="F265" s="4"/>
      <c r="G265" s="1" t="s">
        <v>41</v>
      </c>
      <c r="H265" s="1" t="s">
        <v>69</v>
      </c>
      <c r="I265" s="1" t="s">
        <v>459</v>
      </c>
      <c r="J265" t="str">
        <f t="shared" si="23"/>
        <v>, LST_UPD_SEQ VARCHAR(20) NOT NULL COMMENT '최종수정자일련번호'</v>
      </c>
    </row>
    <row r="266" spans="2:10">
      <c r="B266" s="4">
        <v>9</v>
      </c>
      <c r="C266" s="1" t="s">
        <v>708</v>
      </c>
      <c r="D266" s="1" t="s">
        <v>67</v>
      </c>
      <c r="E266" s="4" t="s">
        <v>54</v>
      </c>
      <c r="F266" s="4"/>
      <c r="G266" s="1" t="s">
        <v>41</v>
      </c>
      <c r="H266" s="1" t="s">
        <v>70</v>
      </c>
      <c r="I266" s="1" t="s">
        <v>67</v>
      </c>
      <c r="J266" t="str">
        <f t="shared" si="23"/>
        <v>, LST_UPD_DTTI TIMESTAMP NOT NULL DEFAULT NOW() COMMENT '최종수정일시'</v>
      </c>
    </row>
    <row r="267" spans="2:10">
      <c r="J267" t="str">
        <f>_xlfn.CONCAT(") COMMENT '",E255,"';")</f>
        <v>) COMMENT '토큰';</v>
      </c>
    </row>
    <row r="268" spans="2:10">
      <c r="B268" s="6" t="s">
        <v>32</v>
      </c>
      <c r="C268" s="38" t="s">
        <v>45</v>
      </c>
      <c r="D268" s="38"/>
      <c r="E268" s="38"/>
      <c r="F268" s="38" t="s">
        <v>46</v>
      </c>
      <c r="G268" s="38"/>
      <c r="H268" s="38"/>
      <c r="I268" s="38"/>
      <c r="J268" t="str">
        <f>_xlfn.CONCAT("ALTER TABLE ",C255," ADD CONSTRAINT ",C269," PRIMARY KEY (")</f>
        <v>ALTER TABLE TB_TOKEN ADD CONSTRAINT PK_TB_TOKEN PRIMARY KEY (</v>
      </c>
    </row>
    <row r="269" spans="2:10">
      <c r="B269" s="4">
        <v>1</v>
      </c>
      <c r="C269" s="39" t="str">
        <f>_xlfn.CONCAT("PK_",C255)</f>
        <v>PK_TB_TOKEN</v>
      </c>
      <c r="D269" s="39"/>
      <c r="E269" s="39"/>
      <c r="F269" s="39" t="str">
        <f>C258</f>
        <v>USER_ID</v>
      </c>
      <c r="G269" s="39"/>
      <c r="H269" s="39"/>
      <c r="I269" s="39"/>
      <c r="J269" t="str">
        <f>_xlfn.CONCAT(IF(B269=1,"",", "),F269)</f>
        <v>USER_ID</v>
      </c>
    </row>
    <row r="270" spans="2:10">
      <c r="J270" t="str">
        <f>_xlfn.CONCAT(");")</f>
        <v>);</v>
      </c>
    </row>
  </sheetData>
  <mergeCells count="78">
    <mergeCell ref="C252:E252"/>
    <mergeCell ref="F252:I252"/>
    <mergeCell ref="B235:I235"/>
    <mergeCell ref="C237:I237"/>
    <mergeCell ref="C250:E250"/>
    <mergeCell ref="F250:I250"/>
    <mergeCell ref="C251:E251"/>
    <mergeCell ref="F251:I251"/>
    <mergeCell ref="B154:I154"/>
    <mergeCell ref="C156:I156"/>
    <mergeCell ref="B199:I199"/>
    <mergeCell ref="C201:I201"/>
    <mergeCell ref="B218:I218"/>
    <mergeCell ref="B167:I167"/>
    <mergeCell ref="C169:I169"/>
    <mergeCell ref="C178:E178"/>
    <mergeCell ref="F178:I178"/>
    <mergeCell ref="C180:E180"/>
    <mergeCell ref="F180:I180"/>
    <mergeCell ref="C179:E179"/>
    <mergeCell ref="F179:I179"/>
    <mergeCell ref="C197:E197"/>
    <mergeCell ref="F197:I197"/>
    <mergeCell ref="B182:I182"/>
    <mergeCell ref="B2:I2"/>
    <mergeCell ref="C4:I4"/>
    <mergeCell ref="B133:I133"/>
    <mergeCell ref="C135:I135"/>
    <mergeCell ref="B39:I39"/>
    <mergeCell ref="C41:I41"/>
    <mergeCell ref="C53:E53"/>
    <mergeCell ref="F53:I53"/>
    <mergeCell ref="C54:E54"/>
    <mergeCell ref="F54:I54"/>
    <mergeCell ref="B24:I24"/>
    <mergeCell ref="C26:I26"/>
    <mergeCell ref="C36:E36"/>
    <mergeCell ref="F36:I36"/>
    <mergeCell ref="F116:I116"/>
    <mergeCell ref="C37:E37"/>
    <mergeCell ref="F37:I37"/>
    <mergeCell ref="C55:E55"/>
    <mergeCell ref="F55:I55"/>
    <mergeCell ref="B57:I57"/>
    <mergeCell ref="C59:I59"/>
    <mergeCell ref="B68:I68"/>
    <mergeCell ref="C70:I70"/>
    <mergeCell ref="B119:I119"/>
    <mergeCell ref="C121:I121"/>
    <mergeCell ref="B97:I97"/>
    <mergeCell ref="C99:I99"/>
    <mergeCell ref="C114:E114"/>
    <mergeCell ref="F114:I114"/>
    <mergeCell ref="C115:E115"/>
    <mergeCell ref="F115:I115"/>
    <mergeCell ref="C117:E117"/>
    <mergeCell ref="F117:I117"/>
    <mergeCell ref="B81:I81"/>
    <mergeCell ref="C83:I83"/>
    <mergeCell ref="C116:E116"/>
    <mergeCell ref="C184:I184"/>
    <mergeCell ref="C195:E195"/>
    <mergeCell ref="F195:I195"/>
    <mergeCell ref="C196:E196"/>
    <mergeCell ref="F196:I196"/>
    <mergeCell ref="C220:I220"/>
    <mergeCell ref="C231:E231"/>
    <mergeCell ref="F231:I231"/>
    <mergeCell ref="C233:E233"/>
    <mergeCell ref="F233:I233"/>
    <mergeCell ref="C232:E232"/>
    <mergeCell ref="F232:I232"/>
    <mergeCell ref="B254:I254"/>
    <mergeCell ref="C256:I256"/>
    <mergeCell ref="C268:E268"/>
    <mergeCell ref="F268:I268"/>
    <mergeCell ref="C269:E269"/>
    <mergeCell ref="F269:I269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46E8-EBD3-49BD-80EC-225302354102}">
  <dimension ref="B2:AA216"/>
  <sheetViews>
    <sheetView topLeftCell="J1" zoomScale="85" zoomScaleNormal="85" workbookViewId="0">
      <selection activeCell="AA1" sqref="AA1:AA1048576"/>
    </sheetView>
  </sheetViews>
  <sheetFormatPr defaultRowHeight="17.399999999999999"/>
  <cols>
    <col min="1" max="1" width="3.19921875" customWidth="1"/>
    <col min="2" max="2" width="10.59765625" bestFit="1" customWidth="1"/>
    <col min="3" max="3" width="42.8984375" bestFit="1" customWidth="1"/>
    <col min="4" max="4" width="53.19921875" bestFit="1" customWidth="1"/>
    <col min="5" max="5" width="26.09765625" bestFit="1" customWidth="1"/>
    <col min="6" max="6" width="40.5" bestFit="1" customWidth="1"/>
    <col min="7" max="7" width="26.09765625" bestFit="1" customWidth="1"/>
    <col min="8" max="8" width="16.59765625" bestFit="1" customWidth="1"/>
    <col min="9" max="9" width="23.5" bestFit="1" customWidth="1"/>
    <col min="10" max="10" width="20.59765625" bestFit="1" customWidth="1"/>
    <col min="11" max="11" width="18.5" style="11" bestFit="1" customWidth="1"/>
    <col min="12" max="12" width="16.59765625" style="11" bestFit="1" customWidth="1"/>
    <col min="13" max="15" width="16.59765625" style="11" customWidth="1"/>
    <col min="16" max="26" width="12.5" hidden="1" customWidth="1"/>
    <col min="27" max="27" width="196.19921875" bestFit="1" customWidth="1"/>
  </cols>
  <sheetData>
    <row r="2" spans="2:27">
      <c r="B2" s="10" t="s">
        <v>153</v>
      </c>
      <c r="C2" s="39" t="s">
        <v>137</v>
      </c>
      <c r="D2" s="39"/>
      <c r="E2" s="39"/>
      <c r="F2" s="39"/>
      <c r="G2" s="39"/>
      <c r="H2" s="39"/>
      <c r="I2" s="11"/>
    </row>
    <row r="3" spans="2:27">
      <c r="B3" s="10" t="s">
        <v>1</v>
      </c>
      <c r="C3" s="5" t="s">
        <v>146</v>
      </c>
      <c r="D3" s="5" t="s">
        <v>141</v>
      </c>
      <c r="E3" s="5" t="s">
        <v>216</v>
      </c>
      <c r="F3" s="5" t="s">
        <v>282</v>
      </c>
      <c r="G3" s="5" t="s">
        <v>456</v>
      </c>
      <c r="H3" s="5" t="s">
        <v>714</v>
      </c>
      <c r="J3" s="11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4" t="str">
        <f>_xlfn.CONCAT("TRUNCATE ",C2,";")</f>
        <v>TRUNCATE TB_POLI;</v>
      </c>
    </row>
    <row r="4" spans="2:27">
      <c r="B4" s="10" t="s">
        <v>3</v>
      </c>
      <c r="C4" s="5" t="s">
        <v>147</v>
      </c>
      <c r="D4" s="5" t="s">
        <v>142</v>
      </c>
      <c r="E4" s="5" t="s">
        <v>143</v>
      </c>
      <c r="F4" s="5" t="s">
        <v>62</v>
      </c>
      <c r="G4" s="5" t="s">
        <v>458</v>
      </c>
      <c r="H4" s="5" t="s">
        <v>459</v>
      </c>
      <c r="J4" s="11"/>
      <c r="R4" s="12"/>
      <c r="S4" s="12"/>
      <c r="T4" s="12"/>
      <c r="U4" s="12"/>
      <c r="V4" s="12"/>
      <c r="W4" s="12"/>
      <c r="X4" s="12"/>
      <c r="Y4" s="12"/>
      <c r="Z4" s="12"/>
      <c r="AA4" t="str">
        <f>_xlfn.CONCAT("INSERT INTO ",C2, "(", _xlfn.TEXTJOIN(",",TRUE,C3:Z3),") VALUES")</f>
        <v>INSERT INTO TB_POLI(POLI_CODE,POLI_NM,POLI_VAL,RMRK,FST_REG_SEQ,LST_UPD_SEQ) VALUES</v>
      </c>
    </row>
    <row r="5" spans="2:27">
      <c r="B5" s="1">
        <v>1</v>
      </c>
      <c r="C5" s="8" t="s">
        <v>154</v>
      </c>
      <c r="D5" s="1" t="s">
        <v>155</v>
      </c>
      <c r="E5" s="1">
        <v>5</v>
      </c>
      <c r="F5" s="8" t="s">
        <v>156</v>
      </c>
      <c r="G5" s="1">
        <v>1</v>
      </c>
      <c r="H5" s="1">
        <v>1</v>
      </c>
      <c r="J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t="str">
        <f>_xlfn.CONCAT(IF(B5=1,"",","),"(",_xlfn.TEXTJOIN(",",TRUE,C5:Z5),")")</f>
        <v>("01","PW_ERR_CNT_LIM",5,"비밀번호 오입력 횟수 제한",1,1)</v>
      </c>
    </row>
    <row r="6" spans="2:27">
      <c r="B6" s="1">
        <v>2</v>
      </c>
      <c r="C6" s="8" t="s">
        <v>154</v>
      </c>
      <c r="D6" s="1" t="s">
        <v>157</v>
      </c>
      <c r="E6" s="1">
        <v>7200</v>
      </c>
      <c r="F6" s="1" t="s">
        <v>158</v>
      </c>
      <c r="G6" s="1">
        <v>1</v>
      </c>
      <c r="H6" s="1">
        <v>1</v>
      </c>
      <c r="J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t="str">
        <f>_xlfn.CONCAT(IF(B6=1,"",","),"(",_xlfn.TEXTJOIN(",",TRUE,C6:Z6),")")</f>
        <v>,("01","SESSION_TIME",7200,"세션유지시간(초단위)",1,1)</v>
      </c>
    </row>
    <row r="7" spans="2:27">
      <c r="B7" s="1">
        <v>3</v>
      </c>
      <c r="C7" s="8" t="s">
        <v>154</v>
      </c>
      <c r="D7" s="1" t="s">
        <v>159</v>
      </c>
      <c r="E7" s="1">
        <v>90</v>
      </c>
      <c r="F7" s="1" t="s">
        <v>160</v>
      </c>
      <c r="G7" s="1">
        <v>1</v>
      </c>
      <c r="H7" s="1">
        <v>1</v>
      </c>
      <c r="J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t="str">
        <f>_xlfn.CONCAT(IF(B7=1,"",","),"(",_xlfn.TEXTJOIN(",",TRUE,C7:Z7),")")</f>
        <v>,("01","PSWD_LIM_DAYS",90,"비밀번호 변경 주기(일)",1,1)</v>
      </c>
    </row>
    <row r="8" spans="2:27">
      <c r="AA8" t="s">
        <v>161</v>
      </c>
    </row>
    <row r="9" spans="2:27">
      <c r="B9" s="15" t="s">
        <v>153</v>
      </c>
      <c r="C9" s="39" t="s">
        <v>72</v>
      </c>
      <c r="D9" s="39"/>
      <c r="E9" s="39"/>
      <c r="F9" s="39"/>
    </row>
    <row r="10" spans="2:27">
      <c r="B10" s="10" t="s">
        <v>1</v>
      </c>
      <c r="C10" s="5" t="s">
        <v>79</v>
      </c>
      <c r="D10" s="5" t="s">
        <v>74</v>
      </c>
      <c r="E10" s="5" t="s">
        <v>456</v>
      </c>
      <c r="F10" s="5" t="s">
        <v>714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14" t="str">
        <f>_xlfn.CONCAT("TRUNCATE ",C9,";")</f>
        <v>TRUNCATE TB_CODE_GROUP;</v>
      </c>
    </row>
    <row r="11" spans="2:27">
      <c r="B11" s="10" t="s">
        <v>3</v>
      </c>
      <c r="C11" s="16" t="s">
        <v>96</v>
      </c>
      <c r="D11" s="16" t="s">
        <v>97</v>
      </c>
      <c r="E11" s="16" t="s">
        <v>458</v>
      </c>
      <c r="F11" s="16" t="s">
        <v>459</v>
      </c>
      <c r="I11" s="12"/>
      <c r="J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t="str">
        <f>_xlfn.CONCAT("INSERT INTO ",C9, "(", _xlfn.TEXTJOIN(",",TRUE,C10:Z10),") VALUES")</f>
        <v>INSERT INTO TB_CODE_GROUP(CODE_GROUP,CODE_GROUP_NM,FST_REG_SEQ,LST_UPD_SEQ) VALUES</v>
      </c>
    </row>
    <row r="12" spans="2:27">
      <c r="B12" s="1">
        <v>1</v>
      </c>
      <c r="C12" s="1" t="s">
        <v>162</v>
      </c>
      <c r="D12" s="8" t="s">
        <v>360</v>
      </c>
      <c r="E12" s="1">
        <v>1</v>
      </c>
      <c r="F12" s="1">
        <v>1</v>
      </c>
      <c r="I12" s="11"/>
      <c r="AA12" t="str">
        <f t="shared" ref="AA12:AA17" si="0">_xlfn.CONCAT(IF(B12=1,"",","),"(",_xlfn.TEXTJOIN(",",TRUE,C12:Z12),")")</f>
        <v>("LOGIN_CODE","로그인 유형 코드",1,1)</v>
      </c>
    </row>
    <row r="13" spans="2:27">
      <c r="B13" s="1">
        <v>2</v>
      </c>
      <c r="C13" s="1" t="s">
        <v>163</v>
      </c>
      <c r="D13" s="8" t="s">
        <v>361</v>
      </c>
      <c r="E13" s="1">
        <v>1</v>
      </c>
      <c r="F13" s="1">
        <v>1</v>
      </c>
      <c r="I13" s="11"/>
      <c r="AA13" t="str">
        <f t="shared" si="0"/>
        <v>,("LOGIN_INFO_EXCEPT_URI","로그인 정보가 필요없는 URI 코드",1,1)</v>
      </c>
    </row>
    <row r="14" spans="2:27">
      <c r="B14" s="1">
        <v>3</v>
      </c>
      <c r="C14" s="1" t="s">
        <v>164</v>
      </c>
      <c r="D14" s="8" t="s">
        <v>649</v>
      </c>
      <c r="E14" s="1">
        <v>1</v>
      </c>
      <c r="F14" s="1">
        <v>1</v>
      </c>
      <c r="I14" s="11"/>
      <c r="AA14" t="str">
        <f t="shared" si="0"/>
        <v>,("POLI_CODE","정책 코드",1,1)</v>
      </c>
    </row>
    <row r="15" spans="2:27">
      <c r="B15" s="1">
        <v>6</v>
      </c>
      <c r="C15" s="1" t="s">
        <v>412</v>
      </c>
      <c r="D15" s="8" t="s">
        <v>415</v>
      </c>
      <c r="E15" s="1">
        <v>1</v>
      </c>
      <c r="F15" s="1">
        <v>1</v>
      </c>
      <c r="I15" s="11"/>
      <c r="AA15" t="str">
        <f t="shared" ref="AA15" si="1">_xlfn.CONCAT(IF(B15=1,"",","),"(",_xlfn.TEXTJOIN(",",TRUE,C15:Z15),")")</f>
        <v>,("USER_STATUS_CODE","사용자 상태 코드",1,1)</v>
      </c>
    </row>
    <row r="16" spans="2:27">
      <c r="B16" s="1">
        <v>4</v>
      </c>
      <c r="C16" s="1" t="s">
        <v>487</v>
      </c>
      <c r="D16" s="8" t="s">
        <v>651</v>
      </c>
      <c r="E16" s="1">
        <v>1</v>
      </c>
      <c r="F16" s="1">
        <v>1</v>
      </c>
      <c r="I16" s="11"/>
      <c r="AA16" t="str">
        <f t="shared" si="0"/>
        <v>,("ITEM_TYPE_CODE","상품 분류 코드",1,1)</v>
      </c>
    </row>
    <row r="17" spans="2:27">
      <c r="B17" s="1">
        <v>5</v>
      </c>
      <c r="C17" s="1" t="s">
        <v>488</v>
      </c>
      <c r="D17" s="8" t="s">
        <v>652</v>
      </c>
      <c r="E17" s="1">
        <v>1</v>
      </c>
      <c r="F17" s="1">
        <v>1</v>
      </c>
      <c r="I17" s="11"/>
      <c r="AA17" t="str">
        <f t="shared" si="0"/>
        <v>,("ITEM_DTL_TYPE_CODE","상품 상세 분류 코드",1,1)</v>
      </c>
    </row>
    <row r="18" spans="2:27">
      <c r="B18" s="1">
        <v>6</v>
      </c>
      <c r="C18" s="1" t="s">
        <v>648</v>
      </c>
      <c r="D18" s="8" t="s">
        <v>650</v>
      </c>
      <c r="E18" s="1">
        <v>1</v>
      </c>
      <c r="F18" s="1">
        <v>1</v>
      </c>
      <c r="I18" s="11"/>
      <c r="AA18" t="str">
        <f t="shared" ref="AA18" si="2">_xlfn.CONCAT(IF(B18=1,"",","),"(",_xlfn.TEXTJOIN(",",TRUE,C18:Z18),")")</f>
        <v>,("ITEM_SORT_CODE","상품 정렬 코드",1,1)</v>
      </c>
    </row>
    <row r="19" spans="2:27">
      <c r="AA19" t="s">
        <v>161</v>
      </c>
    </row>
    <row r="20" spans="2:27">
      <c r="B20" s="10" t="s">
        <v>153</v>
      </c>
      <c r="C20" s="39" t="s">
        <v>77</v>
      </c>
      <c r="D20" s="39"/>
      <c r="E20" s="39"/>
      <c r="F20" s="39"/>
      <c r="G20" s="39"/>
      <c r="H20" s="39"/>
      <c r="I20" s="39"/>
    </row>
    <row r="21" spans="2:27">
      <c r="B21" s="10" t="s">
        <v>1</v>
      </c>
      <c r="C21" s="5" t="s">
        <v>79</v>
      </c>
      <c r="D21" s="5" t="s">
        <v>81</v>
      </c>
      <c r="E21" s="5" t="s">
        <v>150</v>
      </c>
      <c r="F21" s="5" t="s">
        <v>283</v>
      </c>
      <c r="G21" s="5" t="s">
        <v>284</v>
      </c>
      <c r="H21" s="5" t="s">
        <v>456</v>
      </c>
      <c r="I21" s="5" t="s">
        <v>714</v>
      </c>
      <c r="R21" s="13"/>
      <c r="S21" s="13"/>
      <c r="T21" s="13"/>
      <c r="U21" s="13"/>
      <c r="V21" s="13"/>
      <c r="W21" s="13"/>
      <c r="X21" s="13"/>
      <c r="Y21" s="13"/>
      <c r="Z21" s="13"/>
      <c r="AA21" s="14" t="str">
        <f>_xlfn.CONCAT("TRUNCATE ",C20,";")</f>
        <v>TRUNCATE TB_CODE_DETAIL;</v>
      </c>
    </row>
    <row r="22" spans="2:27">
      <c r="B22" s="10" t="s">
        <v>3</v>
      </c>
      <c r="C22" s="5" t="s">
        <v>96</v>
      </c>
      <c r="D22" s="5" t="s">
        <v>152</v>
      </c>
      <c r="E22" s="5" t="s">
        <v>151</v>
      </c>
      <c r="F22" s="5" t="s">
        <v>175</v>
      </c>
      <c r="G22" s="5" t="s">
        <v>100</v>
      </c>
      <c r="H22" s="5" t="s">
        <v>458</v>
      </c>
      <c r="I22" s="5" t="s">
        <v>459</v>
      </c>
      <c r="K22" s="12"/>
      <c r="L22" s="12"/>
      <c r="M22" s="12"/>
      <c r="N22" s="12"/>
      <c r="O22" s="12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t="str">
        <f>_xlfn.CONCAT("INSERT INTO ",C20, "(", _xlfn.TEXTJOIN(",",TRUE,C21:Z21),") VALUES")</f>
        <v>INSERT INTO TB_CODE_DETAIL(CODE_GROUP,CODE_DETAIL,CODE_DETAIL_NM,MODIFY_YN,DETAIL_ORDER,FST_REG_SEQ,LST_UPD_SEQ) VALUES</v>
      </c>
    </row>
    <row r="23" spans="2:27">
      <c r="B23" s="1">
        <v>1</v>
      </c>
      <c r="C23" s="1" t="s">
        <v>163</v>
      </c>
      <c r="D23" s="8" t="s">
        <v>154</v>
      </c>
      <c r="E23" s="1" t="s">
        <v>165</v>
      </c>
      <c r="F23" s="1" t="s">
        <v>177</v>
      </c>
      <c r="G23" s="1">
        <v>1</v>
      </c>
      <c r="H23" s="1">
        <v>1</v>
      </c>
      <c r="I23" s="1">
        <v>1</v>
      </c>
      <c r="AA23" t="str">
        <f t="shared" ref="AA23:AA40" si="3">_xlfn.CONCAT(IF(B23=1,"",","),"(",_xlfn.TEXTJOIN(",",TRUE,C23:Z23),")")</f>
        <v>("LOGIN_INFO_EXCEPT_URI","01","/user/signUp","N",1,1,1)</v>
      </c>
    </row>
    <row r="24" spans="2:27">
      <c r="B24" s="1">
        <v>2</v>
      </c>
      <c r="C24" s="1" t="s">
        <v>162</v>
      </c>
      <c r="D24" s="8" t="s">
        <v>154</v>
      </c>
      <c r="E24" s="1" t="s">
        <v>166</v>
      </c>
      <c r="F24" s="1" t="s">
        <v>177</v>
      </c>
      <c r="G24" s="1">
        <v>1</v>
      </c>
      <c r="H24" s="1">
        <v>1</v>
      </c>
      <c r="I24" s="1">
        <v>1</v>
      </c>
      <c r="AA24" t="str">
        <f t="shared" si="3"/>
        <v>,("LOGIN_CODE","01","로그인","N",1,1,1)</v>
      </c>
    </row>
    <row r="25" spans="2:27">
      <c r="B25" s="1">
        <v>3</v>
      </c>
      <c r="C25" s="1" t="s">
        <v>162</v>
      </c>
      <c r="D25" s="8" t="s">
        <v>167</v>
      </c>
      <c r="E25" s="1" t="s">
        <v>174</v>
      </c>
      <c r="F25" s="1" t="s">
        <v>177</v>
      </c>
      <c r="G25" s="1">
        <v>2</v>
      </c>
      <c r="H25" s="1">
        <v>1</v>
      </c>
      <c r="I25" s="1">
        <v>1</v>
      </c>
      <c r="AA25" t="str">
        <f t="shared" si="3"/>
        <v>,("LOGIN_CODE","02","로그아웃","N",2,1,1)</v>
      </c>
    </row>
    <row r="26" spans="2:27">
      <c r="B26" s="1">
        <v>4</v>
      </c>
      <c r="C26" s="1" t="s">
        <v>162</v>
      </c>
      <c r="D26" s="8" t="s">
        <v>168</v>
      </c>
      <c r="E26" s="1" t="s">
        <v>173</v>
      </c>
      <c r="F26" s="1" t="s">
        <v>177</v>
      </c>
      <c r="G26" s="1">
        <v>3</v>
      </c>
      <c r="H26" s="1">
        <v>1</v>
      </c>
      <c r="I26" s="1">
        <v>1</v>
      </c>
      <c r="AA26" t="str">
        <f t="shared" si="3"/>
        <v>,("LOGIN_CODE","03","존재하지 않는 아이디","N",3,1,1)</v>
      </c>
    </row>
    <row r="27" spans="2:27">
      <c r="B27" s="1">
        <v>5</v>
      </c>
      <c r="C27" s="1" t="s">
        <v>162</v>
      </c>
      <c r="D27" s="8" t="s">
        <v>169</v>
      </c>
      <c r="E27" s="1" t="s">
        <v>172</v>
      </c>
      <c r="F27" s="1" t="s">
        <v>177</v>
      </c>
      <c r="G27" s="1">
        <v>4</v>
      </c>
      <c r="H27" s="1">
        <v>1</v>
      </c>
      <c r="I27" s="1">
        <v>1</v>
      </c>
      <c r="AA27" t="str">
        <f t="shared" si="3"/>
        <v>,("LOGIN_CODE","04","비밀번호 오입력","N",4,1,1)</v>
      </c>
    </row>
    <row r="28" spans="2:27">
      <c r="B28" s="1">
        <v>6</v>
      </c>
      <c r="C28" s="1" t="s">
        <v>162</v>
      </c>
      <c r="D28" s="8" t="s">
        <v>170</v>
      </c>
      <c r="E28" s="1" t="s">
        <v>171</v>
      </c>
      <c r="F28" s="1" t="s">
        <v>177</v>
      </c>
      <c r="G28" s="1">
        <v>5</v>
      </c>
      <c r="H28" s="1">
        <v>1</v>
      </c>
      <c r="I28" s="1">
        <v>1</v>
      </c>
      <c r="AA28" t="str">
        <f t="shared" si="3"/>
        <v>,("LOGIN_CODE","05","비밀번호 오입력 횟수 초과","N",5,1,1)</v>
      </c>
    </row>
    <row r="29" spans="2:27">
      <c r="B29" s="1">
        <v>7</v>
      </c>
      <c r="C29" s="1" t="s">
        <v>178</v>
      </c>
      <c r="D29" s="8" t="s">
        <v>154</v>
      </c>
      <c r="E29" s="1" t="s">
        <v>179</v>
      </c>
      <c r="F29" s="1" t="s">
        <v>177</v>
      </c>
      <c r="G29" s="1">
        <v>1</v>
      </c>
      <c r="H29" s="1">
        <v>1</v>
      </c>
      <c r="I29" s="1">
        <v>1</v>
      </c>
      <c r="AA29" t="str">
        <f t="shared" si="3"/>
        <v>,("BOARD_CODE","01","공지사항","N",1,1,1)</v>
      </c>
    </row>
    <row r="30" spans="2:27">
      <c r="B30" s="1">
        <v>8</v>
      </c>
      <c r="C30" s="1" t="s">
        <v>268</v>
      </c>
      <c r="D30" s="8" t="s">
        <v>181</v>
      </c>
      <c r="E30" s="1" t="s">
        <v>233</v>
      </c>
      <c r="F30" s="1" t="s">
        <v>177</v>
      </c>
      <c r="G30" s="1">
        <v>1</v>
      </c>
      <c r="H30" s="1">
        <v>1</v>
      </c>
      <c r="I30" s="1">
        <v>1</v>
      </c>
      <c r="AA30" t="str">
        <f t="shared" si="3"/>
        <v>,("REQ_TYPE_CODE","admin","관리자","N",1,1,1)</v>
      </c>
    </row>
    <row r="31" spans="2:27">
      <c r="B31" s="1">
        <v>9</v>
      </c>
      <c r="C31" s="1" t="s">
        <v>268</v>
      </c>
      <c r="D31" s="8" t="s">
        <v>224</v>
      </c>
      <c r="E31" s="1" t="s">
        <v>225</v>
      </c>
      <c r="F31" s="1" t="s">
        <v>177</v>
      </c>
      <c r="G31" s="1">
        <v>2</v>
      </c>
      <c r="H31" s="1">
        <v>1</v>
      </c>
      <c r="I31" s="1">
        <v>1</v>
      </c>
      <c r="AA31" t="str">
        <f t="shared" si="3"/>
        <v>,("REQ_TYPE_CODE","info","정보","N",2,1,1)</v>
      </c>
    </row>
    <row r="32" spans="2:27">
      <c r="B32" s="1">
        <v>10</v>
      </c>
      <c r="C32" s="1" t="s">
        <v>268</v>
      </c>
      <c r="D32" s="8" t="s">
        <v>241</v>
      </c>
      <c r="E32" s="1" t="s">
        <v>242</v>
      </c>
      <c r="F32" s="1" t="s">
        <v>177</v>
      </c>
      <c r="G32" s="1">
        <v>3</v>
      </c>
      <c r="H32" s="1">
        <v>1</v>
      </c>
      <c r="I32" s="1">
        <v>1</v>
      </c>
      <c r="AA32" t="str">
        <f t="shared" si="3"/>
        <v>,("REQ_TYPE_CODE","user","사용자","N",3,1,1)</v>
      </c>
    </row>
    <row r="33" spans="2:27">
      <c r="B33" s="1">
        <v>11</v>
      </c>
      <c r="C33" s="1" t="s">
        <v>268</v>
      </c>
      <c r="D33" s="8" t="s">
        <v>227</v>
      </c>
      <c r="E33" s="1" t="s">
        <v>231</v>
      </c>
      <c r="F33" s="1" t="s">
        <v>177</v>
      </c>
      <c r="G33" s="1">
        <v>4</v>
      </c>
      <c r="H33" s="1">
        <v>1</v>
      </c>
      <c r="I33" s="1">
        <v>1</v>
      </c>
      <c r="AA33" t="str">
        <f t="shared" si="3"/>
        <v>,("REQ_TYPE_CODE","board","게시판","N",4,1,1)</v>
      </c>
    </row>
    <row r="34" spans="2:27">
      <c r="B34" s="1">
        <v>12</v>
      </c>
      <c r="C34" s="1" t="s">
        <v>268</v>
      </c>
      <c r="D34" s="8" t="s">
        <v>228</v>
      </c>
      <c r="E34" s="1" t="s">
        <v>232</v>
      </c>
      <c r="F34" s="1" t="s">
        <v>177</v>
      </c>
      <c r="G34" s="1">
        <v>5</v>
      </c>
      <c r="H34" s="1">
        <v>1</v>
      </c>
      <c r="I34" s="1">
        <v>1</v>
      </c>
      <c r="AA34" t="str">
        <f t="shared" si="3"/>
        <v>,("REQ_TYPE_CODE","market","장터","N",5,1,1)</v>
      </c>
    </row>
    <row r="35" spans="2:27">
      <c r="B35" s="1">
        <v>13</v>
      </c>
      <c r="C35" s="1" t="s">
        <v>268</v>
      </c>
      <c r="D35" s="8" t="s">
        <v>229</v>
      </c>
      <c r="E35" s="1" t="s">
        <v>235</v>
      </c>
      <c r="F35" s="1" t="s">
        <v>177</v>
      </c>
      <c r="G35" s="1">
        <v>6</v>
      </c>
      <c r="H35" s="1">
        <v>1</v>
      </c>
      <c r="I35" s="1">
        <v>1</v>
      </c>
      <c r="AA35" t="str">
        <f t="shared" si="3"/>
        <v>,("REQ_TYPE_CODE","active","활동","N",6,1,1)</v>
      </c>
    </row>
    <row r="36" spans="2:27">
      <c r="B36" s="1">
        <v>14</v>
      </c>
      <c r="C36" s="1" t="s">
        <v>268</v>
      </c>
      <c r="D36" s="8" t="s">
        <v>230</v>
      </c>
      <c r="E36" s="1" t="s">
        <v>234</v>
      </c>
      <c r="F36" s="1" t="s">
        <v>177</v>
      </c>
      <c r="G36" s="1">
        <v>7</v>
      </c>
      <c r="H36" s="1">
        <v>1</v>
      </c>
      <c r="I36" s="1">
        <v>1</v>
      </c>
      <c r="AA36" t="str">
        <f t="shared" si="3"/>
        <v>,("REQ_TYPE_CODE","sitter","베이비시터","N",7,1,1)</v>
      </c>
    </row>
    <row r="37" spans="2:27">
      <c r="B37" s="1">
        <v>15</v>
      </c>
      <c r="C37" s="1" t="s">
        <v>268</v>
      </c>
      <c r="D37" s="8" t="s">
        <v>269</v>
      </c>
      <c r="E37" s="1" t="s">
        <v>270</v>
      </c>
      <c r="F37" s="1" t="s">
        <v>177</v>
      </c>
      <c r="G37" s="1">
        <v>8</v>
      </c>
      <c r="H37" s="1">
        <v>1</v>
      </c>
      <c r="I37" s="1">
        <v>1</v>
      </c>
      <c r="AA37" t="str">
        <f t="shared" si="3"/>
        <v>,("REQ_TYPE_CODE","error","오류","N",8,1,1)</v>
      </c>
    </row>
    <row r="38" spans="2:27">
      <c r="B38" s="1">
        <v>16</v>
      </c>
      <c r="C38" s="1" t="s">
        <v>412</v>
      </c>
      <c r="D38" s="8" t="s">
        <v>154</v>
      </c>
      <c r="E38" s="1" t="s">
        <v>413</v>
      </c>
      <c r="F38" s="1" t="s">
        <v>177</v>
      </c>
      <c r="G38" s="1">
        <v>1</v>
      </c>
      <c r="H38" s="1">
        <v>1</v>
      </c>
      <c r="I38" s="1">
        <v>1</v>
      </c>
      <c r="AA38" t="str">
        <f t="shared" si="3"/>
        <v>,("USER_STATUS_CODE","01","활성","N",1,1,1)</v>
      </c>
    </row>
    <row r="39" spans="2:27">
      <c r="B39" s="1">
        <v>17</v>
      </c>
      <c r="C39" s="1" t="s">
        <v>412</v>
      </c>
      <c r="D39" s="8" t="s">
        <v>167</v>
      </c>
      <c r="E39" s="1" t="s">
        <v>414</v>
      </c>
      <c r="F39" s="1" t="s">
        <v>177</v>
      </c>
      <c r="G39" s="1">
        <v>2</v>
      </c>
      <c r="H39" s="1">
        <v>1</v>
      </c>
      <c r="I39" s="1">
        <v>1</v>
      </c>
      <c r="AA39" t="str">
        <f t="shared" si="3"/>
        <v>,("USER_STATUS_CODE","02","정지","N",2,1,1)</v>
      </c>
    </row>
    <row r="40" spans="2:27">
      <c r="B40" s="1">
        <v>18</v>
      </c>
      <c r="C40" s="1" t="s">
        <v>412</v>
      </c>
      <c r="D40" s="8" t="s">
        <v>168</v>
      </c>
      <c r="E40" s="1" t="s">
        <v>418</v>
      </c>
      <c r="F40" s="1" t="s">
        <v>177</v>
      </c>
      <c r="G40" s="1">
        <v>3</v>
      </c>
      <c r="H40" s="1">
        <v>1</v>
      </c>
      <c r="I40" s="1">
        <v>1</v>
      </c>
      <c r="AA40" t="str">
        <f t="shared" si="3"/>
        <v>,("USER_STATUS_CODE","03","탈퇴","N",3,1,1)</v>
      </c>
    </row>
    <row r="41" spans="2:27">
      <c r="B41" s="1">
        <v>19</v>
      </c>
      <c r="C41" s="1" t="s">
        <v>487</v>
      </c>
      <c r="D41" s="8" t="s">
        <v>154</v>
      </c>
      <c r="E41" s="1" t="s">
        <v>490</v>
      </c>
      <c r="F41" s="1" t="s">
        <v>206</v>
      </c>
      <c r="G41" s="1">
        <v>1</v>
      </c>
      <c r="H41" s="1">
        <v>1</v>
      </c>
      <c r="I41" s="1">
        <v>1</v>
      </c>
      <c r="AA41" t="str">
        <f t="shared" ref="AA41" si="4">_xlfn.CONCAT(IF(B41=1,"",","),"(",_xlfn.TEXTJOIN(",",TRUE,C41:Z41),")")</f>
        <v>,("ITEM_TYPE_CODE","01","식품","Y",1,1,1)</v>
      </c>
    </row>
    <row r="42" spans="2:27">
      <c r="B42" s="1">
        <v>20</v>
      </c>
      <c r="C42" s="1" t="s">
        <v>487</v>
      </c>
      <c r="D42" s="8" t="s">
        <v>167</v>
      </c>
      <c r="E42" s="1" t="s">
        <v>492</v>
      </c>
      <c r="F42" s="1" t="s">
        <v>206</v>
      </c>
      <c r="G42" s="1">
        <v>2</v>
      </c>
      <c r="H42" s="1">
        <v>1</v>
      </c>
      <c r="I42" s="1">
        <v>1</v>
      </c>
      <c r="AA42" t="str">
        <f t="shared" ref="AA42" si="5">_xlfn.CONCAT(IF(B42=1,"",","),"(",_xlfn.TEXTJOIN(",",TRUE,C42:Z42),")")</f>
        <v>,("ITEM_TYPE_CODE","02","화장품","Y",2,1,1)</v>
      </c>
    </row>
    <row r="43" spans="2:27">
      <c r="B43" s="1">
        <v>21</v>
      </c>
      <c r="C43" s="1" t="s">
        <v>487</v>
      </c>
      <c r="D43" s="8" t="s">
        <v>168</v>
      </c>
      <c r="E43" s="1" t="s">
        <v>494</v>
      </c>
      <c r="F43" s="1" t="s">
        <v>206</v>
      </c>
      <c r="G43" s="1">
        <v>3</v>
      </c>
      <c r="H43" s="1">
        <v>1</v>
      </c>
      <c r="I43" s="1">
        <v>1</v>
      </c>
      <c r="AA43" t="str">
        <f t="shared" ref="AA43" si="6">_xlfn.CONCAT(IF(B43=1,"",","),"(",_xlfn.TEXTJOIN(",",TRUE,C43:Z43),")")</f>
        <v>,("ITEM_TYPE_CODE","03","기타","Y",3,1,1)</v>
      </c>
    </row>
    <row r="44" spans="2:27">
      <c r="B44" s="1">
        <v>22</v>
      </c>
      <c r="C44" s="1" t="s">
        <v>488</v>
      </c>
      <c r="D44" s="8" t="s">
        <v>498</v>
      </c>
      <c r="E44" s="1" t="s">
        <v>495</v>
      </c>
      <c r="F44" s="1" t="s">
        <v>206</v>
      </c>
      <c r="G44" s="1">
        <v>1</v>
      </c>
      <c r="H44" s="1">
        <v>1</v>
      </c>
      <c r="I44" s="1">
        <v>1</v>
      </c>
      <c r="AA44" t="str">
        <f t="shared" ref="AA44" si="7">_xlfn.CONCAT(IF(B44=1,"",","),"(",_xlfn.TEXTJOIN(",",TRUE,C44:Z44),")")</f>
        <v>,("ITEM_DTL_TYPE_CODE","0101","과자","Y",1,1,1)</v>
      </c>
    </row>
    <row r="45" spans="2:27">
      <c r="B45" s="1">
        <v>23</v>
      </c>
      <c r="C45" s="1" t="s">
        <v>488</v>
      </c>
      <c r="D45" s="8" t="s">
        <v>500</v>
      </c>
      <c r="E45" s="1" t="s">
        <v>496</v>
      </c>
      <c r="F45" s="1" t="s">
        <v>206</v>
      </c>
      <c r="G45" s="1">
        <v>2</v>
      </c>
      <c r="H45" s="1">
        <v>1</v>
      </c>
      <c r="I45" s="1">
        <v>1</v>
      </c>
      <c r="AA45" t="str">
        <f t="shared" ref="AA45" si="8">_xlfn.CONCAT(IF(B45=1,"",","),"(",_xlfn.TEXTJOIN(",",TRUE,C45:Z45),")")</f>
        <v>,("ITEM_DTL_TYPE_CODE","0102","음료","Y",2,1,1)</v>
      </c>
    </row>
    <row r="46" spans="2:27">
      <c r="B46" s="1">
        <v>24</v>
      </c>
      <c r="C46" s="1" t="s">
        <v>488</v>
      </c>
      <c r="D46" s="8" t="s">
        <v>502</v>
      </c>
      <c r="E46" s="1" t="s">
        <v>503</v>
      </c>
      <c r="F46" s="1" t="s">
        <v>206</v>
      </c>
      <c r="G46" s="1">
        <v>3</v>
      </c>
      <c r="H46" s="1">
        <v>1</v>
      </c>
      <c r="I46" s="1">
        <v>1</v>
      </c>
      <c r="AA46" t="str">
        <f t="shared" ref="AA46" si="9">_xlfn.CONCAT(IF(B46=1,"",","),"(",_xlfn.TEXTJOIN(",",TRUE,C46:Z46),")")</f>
        <v>,("ITEM_DTL_TYPE_CODE","0103","즉석밥","Y",3,1,1)</v>
      </c>
    </row>
    <row r="47" spans="2:27">
      <c r="B47" s="1">
        <v>25</v>
      </c>
      <c r="C47" s="1" t="s">
        <v>488</v>
      </c>
      <c r="D47" s="8" t="s">
        <v>505</v>
      </c>
      <c r="E47" s="1" t="s">
        <v>516</v>
      </c>
      <c r="F47" s="1" t="s">
        <v>206</v>
      </c>
      <c r="G47" s="1">
        <v>4</v>
      </c>
      <c r="H47" s="1">
        <v>1</v>
      </c>
      <c r="I47" s="1">
        <v>1</v>
      </c>
      <c r="AA47" t="str">
        <f t="shared" ref="AA47" si="10">_xlfn.CONCAT(IF(B47=1,"",","),"(",_xlfn.TEXTJOIN(",",TRUE,C47:Z47),")")</f>
        <v>,("ITEM_DTL_TYPE_CODE","0104","라면","Y",4,1,1)</v>
      </c>
    </row>
    <row r="48" spans="2:27">
      <c r="B48" s="1">
        <v>26</v>
      </c>
      <c r="C48" s="1" t="s">
        <v>488</v>
      </c>
      <c r="D48" s="8" t="s">
        <v>507</v>
      </c>
      <c r="E48" s="1" t="s">
        <v>517</v>
      </c>
      <c r="F48" s="1" t="s">
        <v>206</v>
      </c>
      <c r="G48" s="1">
        <v>5</v>
      </c>
      <c r="H48" s="1">
        <v>1</v>
      </c>
      <c r="I48" s="1">
        <v>1</v>
      </c>
      <c r="AA48" t="str">
        <f t="shared" ref="AA48" si="11">_xlfn.CONCAT(IF(B48=1,"",","),"(",_xlfn.TEXTJOIN(",",TRUE,C48:Z48),")")</f>
        <v>,("ITEM_DTL_TYPE_CODE","0105","차","Y",5,1,1)</v>
      </c>
    </row>
    <row r="49" spans="2:27">
      <c r="B49" s="1">
        <v>27</v>
      </c>
      <c r="C49" s="1" t="s">
        <v>488</v>
      </c>
      <c r="D49" s="8" t="s">
        <v>509</v>
      </c>
      <c r="E49" s="1" t="s">
        <v>518</v>
      </c>
      <c r="F49" s="1" t="s">
        <v>206</v>
      </c>
      <c r="G49" s="1">
        <v>6</v>
      </c>
      <c r="H49" s="1">
        <v>1</v>
      </c>
      <c r="I49" s="1">
        <v>1</v>
      </c>
      <c r="AA49" t="str">
        <f t="shared" ref="AA49:AA52" si="12">_xlfn.CONCAT(IF(B49=1,"",","),"(",_xlfn.TEXTJOIN(",",TRUE,C49:Z49),")")</f>
        <v>,("ITEM_DTL_TYPE_CODE","0106","캔디","Y",6,1,1)</v>
      </c>
    </row>
    <row r="50" spans="2:27">
      <c r="B50" s="1">
        <v>28</v>
      </c>
      <c r="C50" s="1" t="s">
        <v>488</v>
      </c>
      <c r="D50" s="8" t="s">
        <v>511</v>
      </c>
      <c r="E50" s="1" t="s">
        <v>519</v>
      </c>
      <c r="F50" s="1" t="s">
        <v>206</v>
      </c>
      <c r="G50" s="1">
        <v>7</v>
      </c>
      <c r="H50" s="1">
        <v>1</v>
      </c>
      <c r="I50" s="1">
        <v>1</v>
      </c>
      <c r="AA50" t="str">
        <f t="shared" si="12"/>
        <v>,("ITEM_DTL_TYPE_CODE","0107","영양제","Y",7,1,1)</v>
      </c>
    </row>
    <row r="51" spans="2:27">
      <c r="B51" s="1">
        <v>29</v>
      </c>
      <c r="C51" s="1" t="s">
        <v>488</v>
      </c>
      <c r="D51" s="8" t="s">
        <v>513</v>
      </c>
      <c r="E51" s="1" t="s">
        <v>520</v>
      </c>
      <c r="F51" s="1" t="s">
        <v>206</v>
      </c>
      <c r="G51" s="1">
        <v>8</v>
      </c>
      <c r="H51" s="1">
        <v>1</v>
      </c>
      <c r="I51" s="1">
        <v>1</v>
      </c>
      <c r="AA51" t="str">
        <f t="shared" ref="AA51" si="13">_xlfn.CONCAT(IF(B51=1,"",","),"(",_xlfn.TEXTJOIN(",",TRUE,C51:Z51),")")</f>
        <v>,("ITEM_DTL_TYPE_CODE","0108","소세지","Y",8,1,1)</v>
      </c>
    </row>
    <row r="52" spans="2:27">
      <c r="B52" s="1">
        <v>30</v>
      </c>
      <c r="C52" s="1" t="s">
        <v>488</v>
      </c>
      <c r="D52" s="8" t="s">
        <v>515</v>
      </c>
      <c r="E52" s="1" t="s">
        <v>521</v>
      </c>
      <c r="F52" s="1" t="s">
        <v>206</v>
      </c>
      <c r="G52" s="1">
        <v>9</v>
      </c>
      <c r="H52" s="1">
        <v>1</v>
      </c>
      <c r="I52" s="1">
        <v>1</v>
      </c>
      <c r="AA52" t="str">
        <f t="shared" si="12"/>
        <v>,("ITEM_DTL_TYPE_CODE","0109","쉐이크","Y",9,1,1)</v>
      </c>
    </row>
    <row r="53" spans="2:27">
      <c r="B53" s="1">
        <v>31</v>
      </c>
      <c r="C53" s="1" t="s">
        <v>488</v>
      </c>
      <c r="D53" s="8" t="s">
        <v>523</v>
      </c>
      <c r="E53" s="1" t="s">
        <v>524</v>
      </c>
      <c r="F53" s="1" t="s">
        <v>206</v>
      </c>
      <c r="G53" s="1">
        <v>1</v>
      </c>
      <c r="H53" s="1">
        <v>1</v>
      </c>
      <c r="I53" s="1">
        <v>1</v>
      </c>
      <c r="AA53" t="str">
        <f t="shared" ref="AA53" si="14">_xlfn.CONCAT(IF(B53=1,"",","),"(",_xlfn.TEXTJOIN(",",TRUE,C53:Z53),")")</f>
        <v>,("ITEM_DTL_TYPE_CODE","0201","마스크팩","Y",1,1,1)</v>
      </c>
    </row>
    <row r="54" spans="2:27">
      <c r="B54" s="1">
        <v>32</v>
      </c>
      <c r="C54" s="1" t="s">
        <v>488</v>
      </c>
      <c r="D54" s="8" t="s">
        <v>526</v>
      </c>
      <c r="E54" s="1" t="s">
        <v>527</v>
      </c>
      <c r="F54" s="1" t="s">
        <v>206</v>
      </c>
      <c r="G54" s="1">
        <v>2</v>
      </c>
      <c r="H54" s="1">
        <v>1</v>
      </c>
      <c r="I54" s="1">
        <v>1</v>
      </c>
      <c r="AA54" t="str">
        <f t="shared" ref="AA54" si="15">_xlfn.CONCAT(IF(B54=1,"",","),"(",_xlfn.TEXTJOIN(",",TRUE,C54:Z54),")")</f>
        <v>,("ITEM_DTL_TYPE_CODE","0202","선크림","Y",2,1,1)</v>
      </c>
    </row>
    <row r="55" spans="2:27">
      <c r="B55" s="1">
        <v>33</v>
      </c>
      <c r="C55" s="1" t="s">
        <v>488</v>
      </c>
      <c r="D55" s="8" t="s">
        <v>529</v>
      </c>
      <c r="E55" s="1" t="s">
        <v>534</v>
      </c>
      <c r="F55" s="1" t="s">
        <v>206</v>
      </c>
      <c r="G55" s="1">
        <v>3</v>
      </c>
      <c r="H55" s="1">
        <v>1</v>
      </c>
      <c r="I55" s="1">
        <v>1</v>
      </c>
      <c r="AA55" t="str">
        <f t="shared" ref="AA55" si="16">_xlfn.CONCAT(IF(B55=1,"",","),"(",_xlfn.TEXTJOIN(",",TRUE,C55:Z55),")")</f>
        <v>,("ITEM_DTL_TYPE_CODE","0203","아이크림","Y",3,1,1)</v>
      </c>
    </row>
    <row r="56" spans="2:27">
      <c r="B56" s="1">
        <v>34</v>
      </c>
      <c r="C56" s="1" t="s">
        <v>488</v>
      </c>
      <c r="D56" s="8" t="s">
        <v>531</v>
      </c>
      <c r="E56" s="1" t="s">
        <v>535</v>
      </c>
      <c r="F56" s="1" t="s">
        <v>206</v>
      </c>
      <c r="G56" s="1">
        <v>4</v>
      </c>
      <c r="H56" s="1">
        <v>1</v>
      </c>
      <c r="I56" s="1">
        <v>1</v>
      </c>
      <c r="AA56" t="str">
        <f t="shared" ref="AA56" si="17">_xlfn.CONCAT(IF(B56=1,"",","),"(",_xlfn.TEXTJOIN(",",TRUE,C56:Z56),")")</f>
        <v>,("ITEM_DTL_TYPE_CODE","0204","영양크림","Y",4,1,1)</v>
      </c>
    </row>
    <row r="57" spans="2:27">
      <c r="B57" s="1">
        <v>35</v>
      </c>
      <c r="C57" s="1" t="s">
        <v>488</v>
      </c>
      <c r="D57" s="8" t="s">
        <v>533</v>
      </c>
      <c r="E57" s="1" t="s">
        <v>536</v>
      </c>
      <c r="F57" s="1" t="s">
        <v>206</v>
      </c>
      <c r="G57" s="1">
        <v>5</v>
      </c>
      <c r="H57" s="1">
        <v>1</v>
      </c>
      <c r="I57" s="1">
        <v>1</v>
      </c>
      <c r="AA57" t="str">
        <f t="shared" ref="AA57" si="18">_xlfn.CONCAT(IF(B57=1,"",","),"(",_xlfn.TEXTJOIN(",",TRUE,C57:Z57),")")</f>
        <v>,("ITEM_DTL_TYPE_CODE","0205","폼클렌징","Y",5,1,1)</v>
      </c>
    </row>
    <row r="58" spans="2:27">
      <c r="B58" s="1">
        <v>36</v>
      </c>
      <c r="C58" s="1" t="s">
        <v>488</v>
      </c>
      <c r="D58" s="8" t="s">
        <v>538</v>
      </c>
      <c r="E58" s="1" t="s">
        <v>545</v>
      </c>
      <c r="F58" s="1" t="s">
        <v>206</v>
      </c>
      <c r="G58" s="1">
        <v>1</v>
      </c>
      <c r="H58" s="1">
        <v>1</v>
      </c>
      <c r="I58" s="1">
        <v>1</v>
      </c>
      <c r="AA58" t="str">
        <f t="shared" ref="AA58:AA64" si="19">_xlfn.CONCAT(IF(B58=1,"",","),"(",_xlfn.TEXTJOIN(",",TRUE,C58:Z58),")")</f>
        <v>,("ITEM_DTL_TYPE_CODE","0301","디퓨저","Y",1,1,1)</v>
      </c>
    </row>
    <row r="59" spans="2:27">
      <c r="B59" s="1">
        <v>37</v>
      </c>
      <c r="C59" s="1" t="s">
        <v>488</v>
      </c>
      <c r="D59" s="8" t="s">
        <v>540</v>
      </c>
      <c r="E59" s="1" t="s">
        <v>546</v>
      </c>
      <c r="F59" s="1" t="s">
        <v>206</v>
      </c>
      <c r="G59" s="1">
        <v>2</v>
      </c>
      <c r="H59" s="1">
        <v>1</v>
      </c>
      <c r="I59" s="1">
        <v>1</v>
      </c>
      <c r="AA59" t="str">
        <f t="shared" ref="AA59" si="20">_xlfn.CONCAT(IF(B59=1,"",","),"(",_xlfn.TEXTJOIN(",",TRUE,C59:Z59),")")</f>
        <v>,("ITEM_DTL_TYPE_CODE","0302","세재","Y",2,1,1)</v>
      </c>
    </row>
    <row r="60" spans="2:27">
      <c r="B60" s="1">
        <v>38</v>
      </c>
      <c r="C60" s="1" t="s">
        <v>488</v>
      </c>
      <c r="D60" s="8" t="s">
        <v>542</v>
      </c>
      <c r="E60" s="1" t="s">
        <v>547</v>
      </c>
      <c r="F60" s="1" t="s">
        <v>206</v>
      </c>
      <c r="G60" s="1">
        <v>3</v>
      </c>
      <c r="H60" s="1">
        <v>1</v>
      </c>
      <c r="I60" s="1">
        <v>1</v>
      </c>
      <c r="AA60" t="str">
        <f t="shared" si="19"/>
        <v>,("ITEM_DTL_TYPE_CODE","0303","안마기","Y",3,1,1)</v>
      </c>
    </row>
    <row r="61" spans="2:27">
      <c r="B61" s="1">
        <v>39</v>
      </c>
      <c r="C61" s="1" t="s">
        <v>488</v>
      </c>
      <c r="D61" s="8" t="s">
        <v>544</v>
      </c>
      <c r="E61" s="1" t="s">
        <v>548</v>
      </c>
      <c r="F61" s="1" t="s">
        <v>206</v>
      </c>
      <c r="G61" s="1">
        <v>4</v>
      </c>
      <c r="H61" s="1">
        <v>1</v>
      </c>
      <c r="I61" s="1">
        <v>1</v>
      </c>
      <c r="AA61" t="str">
        <f t="shared" si="19"/>
        <v>,("ITEM_DTL_TYPE_CODE","0304","면도날","Y",4,1,1)</v>
      </c>
    </row>
    <row r="62" spans="2:27">
      <c r="B62" s="1">
        <v>40</v>
      </c>
      <c r="C62" s="1" t="s">
        <v>648</v>
      </c>
      <c r="D62" s="8" t="s">
        <v>154</v>
      </c>
      <c r="E62" s="1" t="s">
        <v>653</v>
      </c>
      <c r="F62" s="1" t="s">
        <v>206</v>
      </c>
      <c r="G62" s="1">
        <v>1</v>
      </c>
      <c r="H62" s="1">
        <v>1</v>
      </c>
      <c r="I62" s="1">
        <v>1</v>
      </c>
      <c r="AA62" t="str">
        <f t="shared" si="19"/>
        <v>,("ITEM_SORT_CODE","01","상품명순","Y",1,1,1)</v>
      </c>
    </row>
    <row r="63" spans="2:27">
      <c r="B63" s="1">
        <v>41</v>
      </c>
      <c r="C63" s="1" t="s">
        <v>648</v>
      </c>
      <c r="D63" s="8" t="s">
        <v>167</v>
      </c>
      <c r="E63" s="1" t="s">
        <v>654</v>
      </c>
      <c r="F63" s="1" t="s">
        <v>206</v>
      </c>
      <c r="G63" s="1">
        <v>2</v>
      </c>
      <c r="H63" s="1">
        <v>1</v>
      </c>
      <c r="I63" s="1">
        <v>1</v>
      </c>
      <c r="AA63" t="str">
        <f t="shared" ref="AA63" si="21">_xlfn.CONCAT(IF(B63=1,"",","),"(",_xlfn.TEXTJOIN(",",TRUE,C63:Z63),")")</f>
        <v>,("ITEM_SORT_CODE","02","판매량순","Y",2,1,1)</v>
      </c>
    </row>
    <row r="64" spans="2:27">
      <c r="B64" s="1">
        <v>42</v>
      </c>
      <c r="C64" s="1" t="s">
        <v>648</v>
      </c>
      <c r="D64" s="8" t="s">
        <v>168</v>
      </c>
      <c r="E64" s="1" t="s">
        <v>655</v>
      </c>
      <c r="F64" s="1" t="s">
        <v>206</v>
      </c>
      <c r="G64" s="1">
        <v>3</v>
      </c>
      <c r="H64" s="1">
        <v>1</v>
      </c>
      <c r="I64" s="1">
        <v>1</v>
      </c>
      <c r="AA64" t="str">
        <f t="shared" si="19"/>
        <v>,("ITEM_SORT_CODE","03","낮은 가격순","Y",3,1,1)</v>
      </c>
    </row>
    <row r="65" spans="2:27">
      <c r="B65" s="1">
        <v>43</v>
      </c>
      <c r="C65" s="1" t="s">
        <v>648</v>
      </c>
      <c r="D65" s="8" t="s">
        <v>169</v>
      </c>
      <c r="E65" s="1" t="s">
        <v>656</v>
      </c>
      <c r="F65" s="1" t="s">
        <v>206</v>
      </c>
      <c r="G65" s="1">
        <v>4</v>
      </c>
      <c r="H65" s="1">
        <v>1</v>
      </c>
      <c r="I65" s="1">
        <v>1</v>
      </c>
      <c r="AA65" t="str">
        <f t="shared" ref="AA65" si="22">_xlfn.CONCAT(IF(B65=1,"",","),"(",_xlfn.TEXTJOIN(",",TRUE,C65:Z65),")")</f>
        <v>,("ITEM_SORT_CODE","04","높은 가격순","Y",4,1,1)</v>
      </c>
    </row>
    <row r="66" spans="2:27">
      <c r="AA66" t="s">
        <v>161</v>
      </c>
    </row>
    <row r="67" spans="2:27">
      <c r="B67" s="10" t="s">
        <v>153</v>
      </c>
      <c r="C67" s="39" t="s">
        <v>37</v>
      </c>
      <c r="D67" s="39"/>
      <c r="E67" s="39"/>
      <c r="F67" s="39"/>
      <c r="G67" s="39"/>
    </row>
    <row r="68" spans="2:27">
      <c r="B68" s="10" t="s">
        <v>1</v>
      </c>
      <c r="C68" s="5" t="s">
        <v>298</v>
      </c>
      <c r="D68" s="5" t="s">
        <v>422</v>
      </c>
      <c r="E68" s="5" t="s">
        <v>439</v>
      </c>
      <c r="F68" s="5" t="s">
        <v>246</v>
      </c>
      <c r="G68" s="5" t="s">
        <v>456</v>
      </c>
      <c r="H68" s="5" t="s">
        <v>714</v>
      </c>
      <c r="K68" s="12"/>
      <c r="L68" s="12"/>
      <c r="M68" s="12"/>
      <c r="N68" s="12"/>
      <c r="O68" s="12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4" t="str">
        <f>_xlfn.CONCAT("TRUNCATE ",C67,";")</f>
        <v>TRUNCATE TB_USER;</v>
      </c>
    </row>
    <row r="69" spans="2:27">
      <c r="B69" s="10" t="s">
        <v>3</v>
      </c>
      <c r="C69" s="5" t="s">
        <v>93</v>
      </c>
      <c r="D69" s="5" t="s">
        <v>94</v>
      </c>
      <c r="E69" s="5" t="s">
        <v>219</v>
      </c>
      <c r="F69" s="5" t="s">
        <v>248</v>
      </c>
      <c r="G69" s="5" t="s">
        <v>458</v>
      </c>
      <c r="H69" s="5" t="s">
        <v>459</v>
      </c>
      <c r="L69" s="12"/>
      <c r="M69" s="12"/>
      <c r="N69" s="12"/>
      <c r="O69" s="12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t="str">
        <f>_xlfn.CONCAT("INSERT INTO ",C67, "(", _xlfn.TEXTJOIN(",",TRUE,C68:Z68),") VALUES")</f>
        <v>INSERT INTO TB_USER(USER_ID,USER_PW,USER_NM,ROLE_SEQ,FST_REG_SEQ,LST_UPD_SEQ) VALUES</v>
      </c>
    </row>
    <row r="70" spans="2:27">
      <c r="B70" s="1">
        <v>1</v>
      </c>
      <c r="C70" s="1" t="s">
        <v>181</v>
      </c>
      <c r="D70" s="8" t="s">
        <v>678</v>
      </c>
      <c r="E70" s="1" t="s">
        <v>233</v>
      </c>
      <c r="F70" s="1">
        <v>1</v>
      </c>
      <c r="G70" s="1">
        <v>1</v>
      </c>
      <c r="H70" s="1">
        <v>1</v>
      </c>
      <c r="AA70" t="str">
        <f t="shared" ref="AA70:AA110" si="23">_xlfn.CONCAT(IF(B70=1,"",","),"(",_xlfn.TEXTJOIN(",",TRUE,C70:Z70),")")</f>
        <v>("admin","$2a$10$/RP1PNTCBU.yGj7yZeUDl.wtjmQ4wJ2jHlWEEhBVmknc5HqHp8WDG","관리자",1,1,1)</v>
      </c>
    </row>
    <row r="71" spans="2:27">
      <c r="B71" s="1">
        <v>2</v>
      </c>
      <c r="C71" s="1" t="s">
        <v>309</v>
      </c>
      <c r="D71" s="8" t="s">
        <v>678</v>
      </c>
      <c r="E71" s="1" t="s">
        <v>310</v>
      </c>
      <c r="F71" s="1">
        <v>2</v>
      </c>
      <c r="G71" s="1">
        <v>1</v>
      </c>
      <c r="H71" s="1">
        <v>1</v>
      </c>
      <c r="AA71" t="str">
        <f t="shared" si="23"/>
        <v>,("user1","$2a$10$/RP1PNTCBU.yGj7yZeUDl.wtjmQ4wJ2jHlWEEhBVmknc5HqHp8WDG","사용자1",2,1,1)</v>
      </c>
    </row>
    <row r="72" spans="2:27">
      <c r="B72" s="1">
        <v>3</v>
      </c>
      <c r="C72" s="1" t="s">
        <v>311</v>
      </c>
      <c r="D72" s="8" t="s">
        <v>678</v>
      </c>
      <c r="E72" s="1" t="s">
        <v>318</v>
      </c>
      <c r="F72" s="1">
        <v>2</v>
      </c>
      <c r="G72" s="1">
        <v>1</v>
      </c>
      <c r="H72" s="1">
        <v>1</v>
      </c>
      <c r="AA72" t="str">
        <f t="shared" si="23"/>
        <v>,("user2","$2a$10$/RP1PNTCBU.yGj7yZeUDl.wtjmQ4wJ2jHlWEEhBVmknc5HqHp8WDG","사용자2",2,1,1)</v>
      </c>
    </row>
    <row r="73" spans="2:27">
      <c r="B73" s="1">
        <v>4</v>
      </c>
      <c r="C73" s="1" t="s">
        <v>312</v>
      </c>
      <c r="D73" s="8" t="s">
        <v>678</v>
      </c>
      <c r="E73" s="1" t="s">
        <v>319</v>
      </c>
      <c r="F73" s="1">
        <v>2</v>
      </c>
      <c r="G73" s="1">
        <v>1</v>
      </c>
      <c r="H73" s="1">
        <v>1</v>
      </c>
      <c r="AA73" t="str">
        <f t="shared" si="23"/>
        <v>,("user3","$2a$10$/RP1PNTCBU.yGj7yZeUDl.wtjmQ4wJ2jHlWEEhBVmknc5HqHp8WDG","사용자3",2,1,1)</v>
      </c>
    </row>
    <row r="74" spans="2:27">
      <c r="B74" s="1">
        <v>5</v>
      </c>
      <c r="C74" s="1" t="s">
        <v>313</v>
      </c>
      <c r="D74" s="8" t="s">
        <v>678</v>
      </c>
      <c r="E74" s="1" t="s">
        <v>320</v>
      </c>
      <c r="F74" s="1">
        <v>2</v>
      </c>
      <c r="G74" s="1">
        <v>1</v>
      </c>
      <c r="H74" s="1">
        <v>1</v>
      </c>
      <c r="AA74" t="str">
        <f t="shared" si="23"/>
        <v>,("user4","$2a$10$/RP1PNTCBU.yGj7yZeUDl.wtjmQ4wJ2jHlWEEhBVmknc5HqHp8WDG","사용자4",2,1,1)</v>
      </c>
    </row>
    <row r="75" spans="2:27">
      <c r="B75" s="1">
        <v>6</v>
      </c>
      <c r="C75" s="1" t="s">
        <v>314</v>
      </c>
      <c r="D75" s="8" t="s">
        <v>678</v>
      </c>
      <c r="E75" s="1" t="s">
        <v>321</v>
      </c>
      <c r="F75" s="1">
        <v>2</v>
      </c>
      <c r="G75" s="1">
        <v>1</v>
      </c>
      <c r="H75" s="1">
        <v>1</v>
      </c>
      <c r="AA75" t="str">
        <f t="shared" si="23"/>
        <v>,("user5","$2a$10$/RP1PNTCBU.yGj7yZeUDl.wtjmQ4wJ2jHlWEEhBVmknc5HqHp8WDG","사용자5",2,1,1)</v>
      </c>
    </row>
    <row r="76" spans="2:27">
      <c r="B76" s="1">
        <v>7</v>
      </c>
      <c r="C76" s="1" t="s">
        <v>315</v>
      </c>
      <c r="D76" s="8" t="s">
        <v>678</v>
      </c>
      <c r="E76" s="1" t="s">
        <v>322</v>
      </c>
      <c r="F76" s="1">
        <v>2</v>
      </c>
      <c r="G76" s="1">
        <v>1</v>
      </c>
      <c r="H76" s="1">
        <v>1</v>
      </c>
      <c r="AA76" t="str">
        <f t="shared" si="23"/>
        <v>,("user6","$2a$10$/RP1PNTCBU.yGj7yZeUDl.wtjmQ4wJ2jHlWEEhBVmknc5HqHp8WDG","사용자6",2,1,1)</v>
      </c>
    </row>
    <row r="77" spans="2:27">
      <c r="B77" s="1">
        <v>8</v>
      </c>
      <c r="C77" s="1" t="s">
        <v>316</v>
      </c>
      <c r="D77" s="8" t="s">
        <v>678</v>
      </c>
      <c r="E77" s="1" t="s">
        <v>323</v>
      </c>
      <c r="F77" s="1">
        <v>2</v>
      </c>
      <c r="G77" s="1">
        <v>1</v>
      </c>
      <c r="H77" s="1">
        <v>1</v>
      </c>
      <c r="AA77" t="str">
        <f t="shared" si="23"/>
        <v>,("user7","$2a$10$/RP1PNTCBU.yGj7yZeUDl.wtjmQ4wJ2jHlWEEhBVmknc5HqHp8WDG","사용자7",2,1,1)</v>
      </c>
    </row>
    <row r="78" spans="2:27">
      <c r="B78" s="1">
        <v>9</v>
      </c>
      <c r="C78" s="1" t="s">
        <v>317</v>
      </c>
      <c r="D78" s="8" t="s">
        <v>678</v>
      </c>
      <c r="E78" s="1" t="s">
        <v>324</v>
      </c>
      <c r="F78" s="1">
        <v>2</v>
      </c>
      <c r="G78" s="1">
        <v>1</v>
      </c>
      <c r="H78" s="1">
        <v>1</v>
      </c>
      <c r="AA78" t="str">
        <f t="shared" si="23"/>
        <v>,("user8","$2a$10$/RP1PNTCBU.yGj7yZeUDl.wtjmQ4wJ2jHlWEEhBVmknc5HqHp8WDG","사용자8",2,1,1)</v>
      </c>
    </row>
    <row r="79" spans="2:27">
      <c r="B79" s="1">
        <v>10</v>
      </c>
      <c r="C79" s="1" t="s">
        <v>325</v>
      </c>
      <c r="D79" s="8" t="s">
        <v>678</v>
      </c>
      <c r="E79" s="1" t="s">
        <v>336</v>
      </c>
      <c r="F79" s="1">
        <v>2</v>
      </c>
      <c r="G79" s="1">
        <v>1</v>
      </c>
      <c r="H79" s="1">
        <v>1</v>
      </c>
      <c r="AA79" t="str">
        <f t="shared" si="23"/>
        <v>,("user9","$2a$10$/RP1PNTCBU.yGj7yZeUDl.wtjmQ4wJ2jHlWEEhBVmknc5HqHp8WDG","사용자9",2,1,1)</v>
      </c>
    </row>
    <row r="80" spans="2:27">
      <c r="B80" s="1">
        <v>11</v>
      </c>
      <c r="C80" s="1" t="s">
        <v>326</v>
      </c>
      <c r="D80" s="8" t="s">
        <v>678</v>
      </c>
      <c r="E80" s="1" t="s">
        <v>337</v>
      </c>
      <c r="F80" s="1">
        <v>2</v>
      </c>
      <c r="G80" s="1">
        <v>1</v>
      </c>
      <c r="H80" s="1">
        <v>1</v>
      </c>
      <c r="AA80" t="str">
        <f t="shared" si="23"/>
        <v>,("user10","$2a$10$/RP1PNTCBU.yGj7yZeUDl.wtjmQ4wJ2jHlWEEhBVmknc5HqHp8WDG","사용자10",2,1,1)</v>
      </c>
    </row>
    <row r="81" spans="2:27">
      <c r="B81" s="1">
        <v>12</v>
      </c>
      <c r="C81" s="1" t="s">
        <v>327</v>
      </c>
      <c r="D81" s="8" t="s">
        <v>678</v>
      </c>
      <c r="E81" s="1" t="s">
        <v>338</v>
      </c>
      <c r="F81" s="1">
        <v>2</v>
      </c>
      <c r="G81" s="1">
        <v>1</v>
      </c>
      <c r="H81" s="1">
        <v>1</v>
      </c>
      <c r="AA81" t="str">
        <f t="shared" si="23"/>
        <v>,("user11","$2a$10$/RP1PNTCBU.yGj7yZeUDl.wtjmQ4wJ2jHlWEEhBVmknc5HqHp8WDG","사용자11",2,1,1)</v>
      </c>
    </row>
    <row r="82" spans="2:27">
      <c r="B82" s="1">
        <v>13</v>
      </c>
      <c r="C82" s="1" t="s">
        <v>328</v>
      </c>
      <c r="D82" s="8" t="s">
        <v>678</v>
      </c>
      <c r="E82" s="1" t="s">
        <v>339</v>
      </c>
      <c r="F82" s="1">
        <v>2</v>
      </c>
      <c r="G82" s="1">
        <v>1</v>
      </c>
      <c r="H82" s="1">
        <v>1</v>
      </c>
      <c r="AA82" t="str">
        <f t="shared" si="23"/>
        <v>,("user12","$2a$10$/RP1PNTCBU.yGj7yZeUDl.wtjmQ4wJ2jHlWEEhBVmknc5HqHp8WDG","사용자12",2,1,1)</v>
      </c>
    </row>
    <row r="83" spans="2:27">
      <c r="B83" s="1">
        <v>14</v>
      </c>
      <c r="C83" s="1" t="s">
        <v>329</v>
      </c>
      <c r="D83" s="8" t="s">
        <v>678</v>
      </c>
      <c r="E83" s="1" t="s">
        <v>340</v>
      </c>
      <c r="F83" s="1">
        <v>2</v>
      </c>
      <c r="G83" s="1">
        <v>1</v>
      </c>
      <c r="H83" s="1">
        <v>1</v>
      </c>
      <c r="AA83" t="str">
        <f t="shared" si="23"/>
        <v>,("user13","$2a$10$/RP1PNTCBU.yGj7yZeUDl.wtjmQ4wJ2jHlWEEhBVmknc5HqHp8WDG","사용자13",2,1,1)</v>
      </c>
    </row>
    <row r="84" spans="2:27">
      <c r="B84" s="1">
        <v>15</v>
      </c>
      <c r="C84" s="1" t="s">
        <v>330</v>
      </c>
      <c r="D84" s="8" t="s">
        <v>678</v>
      </c>
      <c r="E84" s="1" t="s">
        <v>341</v>
      </c>
      <c r="F84" s="1">
        <v>2</v>
      </c>
      <c r="G84" s="1">
        <v>1</v>
      </c>
      <c r="H84" s="1">
        <v>1</v>
      </c>
      <c r="AA84" t="str">
        <f t="shared" si="23"/>
        <v>,("user14","$2a$10$/RP1PNTCBU.yGj7yZeUDl.wtjmQ4wJ2jHlWEEhBVmknc5HqHp8WDG","사용자14",2,1,1)</v>
      </c>
    </row>
    <row r="85" spans="2:27">
      <c r="B85" s="1">
        <v>16</v>
      </c>
      <c r="C85" s="1" t="s">
        <v>331</v>
      </c>
      <c r="D85" s="8" t="s">
        <v>678</v>
      </c>
      <c r="E85" s="1" t="s">
        <v>342</v>
      </c>
      <c r="F85" s="1">
        <v>2</v>
      </c>
      <c r="G85" s="1">
        <v>1</v>
      </c>
      <c r="H85" s="1">
        <v>1</v>
      </c>
      <c r="AA85" t="str">
        <f t="shared" si="23"/>
        <v>,("user15","$2a$10$/RP1PNTCBU.yGj7yZeUDl.wtjmQ4wJ2jHlWEEhBVmknc5HqHp8WDG","사용자15",2,1,1)</v>
      </c>
    </row>
    <row r="86" spans="2:27">
      <c r="B86" s="1">
        <v>17</v>
      </c>
      <c r="C86" s="1" t="s">
        <v>332</v>
      </c>
      <c r="D86" s="8" t="s">
        <v>678</v>
      </c>
      <c r="E86" s="1" t="s">
        <v>343</v>
      </c>
      <c r="F86" s="1">
        <v>2</v>
      </c>
      <c r="G86" s="1">
        <v>1</v>
      </c>
      <c r="H86" s="1">
        <v>1</v>
      </c>
      <c r="AA86" t="str">
        <f t="shared" si="23"/>
        <v>,("user16","$2a$10$/RP1PNTCBU.yGj7yZeUDl.wtjmQ4wJ2jHlWEEhBVmknc5HqHp8WDG","사용자16",2,1,1)</v>
      </c>
    </row>
    <row r="87" spans="2:27">
      <c r="B87" s="1">
        <v>18</v>
      </c>
      <c r="C87" s="1" t="s">
        <v>333</v>
      </c>
      <c r="D87" s="8" t="s">
        <v>678</v>
      </c>
      <c r="E87" s="1" t="s">
        <v>344</v>
      </c>
      <c r="F87" s="1">
        <v>2</v>
      </c>
      <c r="G87" s="1">
        <v>1</v>
      </c>
      <c r="H87" s="1">
        <v>1</v>
      </c>
      <c r="AA87" t="str">
        <f t="shared" si="23"/>
        <v>,("user17","$2a$10$/RP1PNTCBU.yGj7yZeUDl.wtjmQ4wJ2jHlWEEhBVmknc5HqHp8WDG","사용자17",2,1,1)</v>
      </c>
    </row>
    <row r="88" spans="2:27">
      <c r="B88" s="1">
        <v>19</v>
      </c>
      <c r="C88" s="1" t="s">
        <v>334</v>
      </c>
      <c r="D88" s="8" t="s">
        <v>678</v>
      </c>
      <c r="E88" s="1" t="s">
        <v>345</v>
      </c>
      <c r="F88" s="1">
        <v>2</v>
      </c>
      <c r="G88" s="1">
        <v>1</v>
      </c>
      <c r="H88" s="1">
        <v>1</v>
      </c>
      <c r="AA88" t="str">
        <f t="shared" si="23"/>
        <v>,("user18","$2a$10$/RP1PNTCBU.yGj7yZeUDl.wtjmQ4wJ2jHlWEEhBVmknc5HqHp8WDG","사용자18",2,1,1)</v>
      </c>
    </row>
    <row r="89" spans="2:27">
      <c r="B89" s="1">
        <v>20</v>
      </c>
      <c r="C89" s="1" t="s">
        <v>335</v>
      </c>
      <c r="D89" s="8" t="s">
        <v>678</v>
      </c>
      <c r="E89" s="1" t="s">
        <v>346</v>
      </c>
      <c r="F89" s="1">
        <v>2</v>
      </c>
      <c r="G89" s="1">
        <v>1</v>
      </c>
      <c r="H89" s="1">
        <v>1</v>
      </c>
      <c r="AA89" t="str">
        <f t="shared" si="23"/>
        <v>,("user19","$2a$10$/RP1PNTCBU.yGj7yZeUDl.wtjmQ4wJ2jHlWEEhBVmknc5HqHp8WDG","사용자19",2,1,1)</v>
      </c>
    </row>
    <row r="90" spans="2:27">
      <c r="B90" s="1">
        <v>21</v>
      </c>
      <c r="C90" s="1" t="s">
        <v>347</v>
      </c>
      <c r="D90" s="8" t="s">
        <v>678</v>
      </c>
      <c r="E90" s="1" t="s">
        <v>348</v>
      </c>
      <c r="F90" s="1">
        <v>2</v>
      </c>
      <c r="G90" s="1">
        <v>1</v>
      </c>
      <c r="H90" s="1">
        <v>1</v>
      </c>
      <c r="AA90" t="str">
        <f t="shared" si="23"/>
        <v>,("user20","$2a$10$/RP1PNTCBU.yGj7yZeUDl.wtjmQ4wJ2jHlWEEhBVmknc5HqHp8WDG","사용자20",2,1,1)</v>
      </c>
    </row>
    <row r="91" spans="2:27">
      <c r="B91" s="1">
        <v>22</v>
      </c>
      <c r="C91" s="1" t="s">
        <v>370</v>
      </c>
      <c r="D91" s="8" t="s">
        <v>678</v>
      </c>
      <c r="E91" s="1" t="s">
        <v>390</v>
      </c>
      <c r="F91" s="1">
        <v>3</v>
      </c>
      <c r="G91" s="1">
        <v>1</v>
      </c>
      <c r="H91" s="1">
        <v>1</v>
      </c>
      <c r="AA91" t="str">
        <f t="shared" si="23"/>
        <v>,("guest1","$2a$10$/RP1PNTCBU.yGj7yZeUDl.wtjmQ4wJ2jHlWEEhBVmknc5HqHp8WDG","게스트1",3,1,1)</v>
      </c>
    </row>
    <row r="92" spans="2:27">
      <c r="B92" s="1">
        <v>23</v>
      </c>
      <c r="C92" s="1" t="s">
        <v>371</v>
      </c>
      <c r="D92" s="8" t="s">
        <v>678</v>
      </c>
      <c r="E92" s="1" t="s">
        <v>391</v>
      </c>
      <c r="F92" s="1">
        <v>3</v>
      </c>
      <c r="G92" s="1">
        <v>1</v>
      </c>
      <c r="H92" s="1">
        <v>1</v>
      </c>
      <c r="AA92" t="str">
        <f t="shared" si="23"/>
        <v>,("guest2","$2a$10$/RP1PNTCBU.yGj7yZeUDl.wtjmQ4wJ2jHlWEEhBVmknc5HqHp8WDG","게스트2",3,1,1)</v>
      </c>
    </row>
    <row r="93" spans="2:27">
      <c r="B93" s="1">
        <v>24</v>
      </c>
      <c r="C93" s="1" t="s">
        <v>372</v>
      </c>
      <c r="D93" s="8" t="s">
        <v>678</v>
      </c>
      <c r="E93" s="1" t="s">
        <v>392</v>
      </c>
      <c r="F93" s="1">
        <v>3</v>
      </c>
      <c r="G93" s="1">
        <v>1</v>
      </c>
      <c r="H93" s="1">
        <v>1</v>
      </c>
      <c r="AA93" t="str">
        <f t="shared" si="23"/>
        <v>,("guest3","$2a$10$/RP1PNTCBU.yGj7yZeUDl.wtjmQ4wJ2jHlWEEhBVmknc5HqHp8WDG","게스트3",3,1,1)</v>
      </c>
    </row>
    <row r="94" spans="2:27">
      <c r="B94" s="1">
        <v>25</v>
      </c>
      <c r="C94" s="1" t="s">
        <v>373</v>
      </c>
      <c r="D94" s="8" t="s">
        <v>678</v>
      </c>
      <c r="E94" s="1" t="s">
        <v>393</v>
      </c>
      <c r="F94" s="1">
        <v>3</v>
      </c>
      <c r="G94" s="1">
        <v>1</v>
      </c>
      <c r="H94" s="1">
        <v>1</v>
      </c>
      <c r="AA94" t="str">
        <f t="shared" si="23"/>
        <v>,("guest4","$2a$10$/RP1PNTCBU.yGj7yZeUDl.wtjmQ4wJ2jHlWEEhBVmknc5HqHp8WDG","게스트4",3,1,1)</v>
      </c>
    </row>
    <row r="95" spans="2:27">
      <c r="B95" s="1">
        <v>26</v>
      </c>
      <c r="C95" s="1" t="s">
        <v>374</v>
      </c>
      <c r="D95" s="8" t="s">
        <v>678</v>
      </c>
      <c r="E95" s="1" t="s">
        <v>394</v>
      </c>
      <c r="F95" s="1">
        <v>3</v>
      </c>
      <c r="G95" s="1">
        <v>1</v>
      </c>
      <c r="H95" s="1">
        <v>1</v>
      </c>
      <c r="AA95" t="str">
        <f t="shared" si="23"/>
        <v>,("guest5","$2a$10$/RP1PNTCBU.yGj7yZeUDl.wtjmQ4wJ2jHlWEEhBVmknc5HqHp8WDG","게스트5",3,1,1)</v>
      </c>
    </row>
    <row r="96" spans="2:27">
      <c r="B96" s="1">
        <v>27</v>
      </c>
      <c r="C96" s="1" t="s">
        <v>375</v>
      </c>
      <c r="D96" s="8" t="s">
        <v>678</v>
      </c>
      <c r="E96" s="1" t="s">
        <v>395</v>
      </c>
      <c r="F96" s="1">
        <v>3</v>
      </c>
      <c r="G96" s="1">
        <v>1</v>
      </c>
      <c r="H96" s="1">
        <v>1</v>
      </c>
      <c r="AA96" t="str">
        <f t="shared" si="23"/>
        <v>,("guest6","$2a$10$/RP1PNTCBU.yGj7yZeUDl.wtjmQ4wJ2jHlWEEhBVmknc5HqHp8WDG","게스트6",3,1,1)</v>
      </c>
    </row>
    <row r="97" spans="2:27">
      <c r="B97" s="1">
        <v>28</v>
      </c>
      <c r="C97" s="1" t="s">
        <v>376</v>
      </c>
      <c r="D97" s="8" t="s">
        <v>678</v>
      </c>
      <c r="E97" s="1" t="s">
        <v>396</v>
      </c>
      <c r="F97" s="1">
        <v>3</v>
      </c>
      <c r="G97" s="1">
        <v>1</v>
      </c>
      <c r="H97" s="1">
        <v>1</v>
      </c>
      <c r="AA97" t="str">
        <f t="shared" si="23"/>
        <v>,("guest7","$2a$10$/RP1PNTCBU.yGj7yZeUDl.wtjmQ4wJ2jHlWEEhBVmknc5HqHp8WDG","게스트7",3,1,1)</v>
      </c>
    </row>
    <row r="98" spans="2:27">
      <c r="B98" s="1">
        <v>29</v>
      </c>
      <c r="C98" s="1" t="s">
        <v>377</v>
      </c>
      <c r="D98" s="8" t="s">
        <v>678</v>
      </c>
      <c r="E98" s="1" t="s">
        <v>397</v>
      </c>
      <c r="F98" s="1">
        <v>3</v>
      </c>
      <c r="G98" s="1">
        <v>1</v>
      </c>
      <c r="H98" s="1">
        <v>1</v>
      </c>
      <c r="AA98" t="str">
        <f t="shared" si="23"/>
        <v>,("guest8","$2a$10$/RP1PNTCBU.yGj7yZeUDl.wtjmQ4wJ2jHlWEEhBVmknc5HqHp8WDG","게스트8",3,1,1)</v>
      </c>
    </row>
    <row r="99" spans="2:27">
      <c r="B99" s="1">
        <v>30</v>
      </c>
      <c r="C99" s="1" t="s">
        <v>378</v>
      </c>
      <c r="D99" s="8" t="s">
        <v>678</v>
      </c>
      <c r="E99" s="1" t="s">
        <v>398</v>
      </c>
      <c r="F99" s="1">
        <v>3</v>
      </c>
      <c r="G99" s="1">
        <v>1</v>
      </c>
      <c r="H99" s="1">
        <v>1</v>
      </c>
      <c r="AA99" t="str">
        <f t="shared" si="23"/>
        <v>,("guest9","$2a$10$/RP1PNTCBU.yGj7yZeUDl.wtjmQ4wJ2jHlWEEhBVmknc5HqHp8WDG","게스트9",3,1,1)</v>
      </c>
    </row>
    <row r="100" spans="2:27">
      <c r="B100" s="1">
        <v>31</v>
      </c>
      <c r="C100" s="1" t="s">
        <v>379</v>
      </c>
      <c r="D100" s="8" t="s">
        <v>678</v>
      </c>
      <c r="E100" s="1" t="s">
        <v>399</v>
      </c>
      <c r="F100" s="1">
        <v>3</v>
      </c>
      <c r="G100" s="1">
        <v>1</v>
      </c>
      <c r="H100" s="1">
        <v>1</v>
      </c>
      <c r="AA100" t="str">
        <f t="shared" si="23"/>
        <v>,("guest10","$2a$10$/RP1PNTCBU.yGj7yZeUDl.wtjmQ4wJ2jHlWEEhBVmknc5HqHp8WDG","게스트10",3,1,1)</v>
      </c>
    </row>
    <row r="101" spans="2:27">
      <c r="B101" s="1">
        <v>32</v>
      </c>
      <c r="C101" s="1" t="s">
        <v>380</v>
      </c>
      <c r="D101" s="8" t="s">
        <v>678</v>
      </c>
      <c r="E101" s="1" t="s">
        <v>400</v>
      </c>
      <c r="F101" s="1">
        <v>3</v>
      </c>
      <c r="G101" s="1">
        <v>1</v>
      </c>
      <c r="H101" s="1">
        <v>1</v>
      </c>
      <c r="AA101" t="str">
        <f t="shared" si="23"/>
        <v>,("guest11","$2a$10$/RP1PNTCBU.yGj7yZeUDl.wtjmQ4wJ2jHlWEEhBVmknc5HqHp8WDG","게스트11",3,1,1)</v>
      </c>
    </row>
    <row r="102" spans="2:27">
      <c r="B102" s="1">
        <v>33</v>
      </c>
      <c r="C102" s="1" t="s">
        <v>381</v>
      </c>
      <c r="D102" s="8" t="s">
        <v>678</v>
      </c>
      <c r="E102" s="1" t="s">
        <v>401</v>
      </c>
      <c r="F102" s="1">
        <v>3</v>
      </c>
      <c r="G102" s="1">
        <v>1</v>
      </c>
      <c r="H102" s="1">
        <v>1</v>
      </c>
      <c r="AA102" t="str">
        <f t="shared" si="23"/>
        <v>,("guest12","$2a$10$/RP1PNTCBU.yGj7yZeUDl.wtjmQ4wJ2jHlWEEhBVmknc5HqHp8WDG","게스트12",3,1,1)</v>
      </c>
    </row>
    <row r="103" spans="2:27">
      <c r="B103" s="1">
        <v>34</v>
      </c>
      <c r="C103" s="1" t="s">
        <v>382</v>
      </c>
      <c r="D103" s="8" t="s">
        <v>678</v>
      </c>
      <c r="E103" s="1" t="s">
        <v>402</v>
      </c>
      <c r="F103" s="1">
        <v>3</v>
      </c>
      <c r="G103" s="1">
        <v>1</v>
      </c>
      <c r="H103" s="1">
        <v>1</v>
      </c>
      <c r="AA103" t="str">
        <f t="shared" si="23"/>
        <v>,("guest13","$2a$10$/RP1PNTCBU.yGj7yZeUDl.wtjmQ4wJ2jHlWEEhBVmknc5HqHp8WDG","게스트13",3,1,1)</v>
      </c>
    </row>
    <row r="104" spans="2:27">
      <c r="B104" s="1">
        <v>35</v>
      </c>
      <c r="C104" s="1" t="s">
        <v>383</v>
      </c>
      <c r="D104" s="8" t="s">
        <v>678</v>
      </c>
      <c r="E104" s="1" t="s">
        <v>403</v>
      </c>
      <c r="F104" s="1">
        <v>3</v>
      </c>
      <c r="G104" s="1">
        <v>1</v>
      </c>
      <c r="H104" s="1">
        <v>1</v>
      </c>
      <c r="AA104" t="str">
        <f t="shared" si="23"/>
        <v>,("guest14","$2a$10$/RP1PNTCBU.yGj7yZeUDl.wtjmQ4wJ2jHlWEEhBVmknc5HqHp8WDG","게스트14",3,1,1)</v>
      </c>
    </row>
    <row r="105" spans="2:27">
      <c r="B105" s="1">
        <v>36</v>
      </c>
      <c r="C105" s="1" t="s">
        <v>384</v>
      </c>
      <c r="D105" s="8" t="s">
        <v>678</v>
      </c>
      <c r="E105" s="1" t="s">
        <v>404</v>
      </c>
      <c r="F105" s="1">
        <v>3</v>
      </c>
      <c r="G105" s="1">
        <v>1</v>
      </c>
      <c r="H105" s="1">
        <v>1</v>
      </c>
      <c r="AA105" t="str">
        <f t="shared" si="23"/>
        <v>,("guest15","$2a$10$/RP1PNTCBU.yGj7yZeUDl.wtjmQ4wJ2jHlWEEhBVmknc5HqHp8WDG","게스트15",3,1,1)</v>
      </c>
    </row>
    <row r="106" spans="2:27">
      <c r="B106" s="1">
        <v>37</v>
      </c>
      <c r="C106" s="1" t="s">
        <v>385</v>
      </c>
      <c r="D106" s="8" t="s">
        <v>678</v>
      </c>
      <c r="E106" s="1" t="s">
        <v>405</v>
      </c>
      <c r="F106" s="1">
        <v>3</v>
      </c>
      <c r="G106" s="1">
        <v>1</v>
      </c>
      <c r="H106" s="1">
        <v>1</v>
      </c>
      <c r="AA106" t="str">
        <f t="shared" si="23"/>
        <v>,("guest16","$2a$10$/RP1PNTCBU.yGj7yZeUDl.wtjmQ4wJ2jHlWEEhBVmknc5HqHp8WDG","게스트16",3,1,1)</v>
      </c>
    </row>
    <row r="107" spans="2:27">
      <c r="B107" s="1">
        <v>38</v>
      </c>
      <c r="C107" s="1" t="s">
        <v>386</v>
      </c>
      <c r="D107" s="8" t="s">
        <v>678</v>
      </c>
      <c r="E107" s="1" t="s">
        <v>406</v>
      </c>
      <c r="F107" s="1">
        <v>3</v>
      </c>
      <c r="G107" s="1">
        <v>1</v>
      </c>
      <c r="H107" s="1">
        <v>1</v>
      </c>
      <c r="AA107" t="str">
        <f t="shared" si="23"/>
        <v>,("guest17","$2a$10$/RP1PNTCBU.yGj7yZeUDl.wtjmQ4wJ2jHlWEEhBVmknc5HqHp8WDG","게스트17",3,1,1)</v>
      </c>
    </row>
    <row r="108" spans="2:27">
      <c r="B108" s="1">
        <v>39</v>
      </c>
      <c r="C108" s="1" t="s">
        <v>387</v>
      </c>
      <c r="D108" s="8" t="s">
        <v>678</v>
      </c>
      <c r="E108" s="1" t="s">
        <v>407</v>
      </c>
      <c r="F108" s="1">
        <v>3</v>
      </c>
      <c r="G108" s="1">
        <v>1</v>
      </c>
      <c r="H108" s="1">
        <v>1</v>
      </c>
      <c r="AA108" t="str">
        <f t="shared" si="23"/>
        <v>,("guest18","$2a$10$/RP1PNTCBU.yGj7yZeUDl.wtjmQ4wJ2jHlWEEhBVmknc5HqHp8WDG","게스트18",3,1,1)</v>
      </c>
    </row>
    <row r="109" spans="2:27">
      <c r="B109" s="1">
        <v>40</v>
      </c>
      <c r="C109" s="1" t="s">
        <v>388</v>
      </c>
      <c r="D109" s="8" t="s">
        <v>678</v>
      </c>
      <c r="E109" s="1" t="s">
        <v>408</v>
      </c>
      <c r="F109" s="1">
        <v>3</v>
      </c>
      <c r="G109" s="1">
        <v>1</v>
      </c>
      <c r="H109" s="1">
        <v>1</v>
      </c>
      <c r="AA109" t="str">
        <f t="shared" si="23"/>
        <v>,("guest19","$2a$10$/RP1PNTCBU.yGj7yZeUDl.wtjmQ4wJ2jHlWEEhBVmknc5HqHp8WDG","게스트19",3,1,1)</v>
      </c>
    </row>
    <row r="110" spans="2:27">
      <c r="B110" s="1">
        <v>41</v>
      </c>
      <c r="C110" s="1" t="s">
        <v>389</v>
      </c>
      <c r="D110" s="8" t="s">
        <v>678</v>
      </c>
      <c r="E110" s="1" t="s">
        <v>409</v>
      </c>
      <c r="F110" s="1">
        <v>3</v>
      </c>
      <c r="G110" s="1">
        <v>1</v>
      </c>
      <c r="H110" s="1">
        <v>1</v>
      </c>
      <c r="AA110" t="str">
        <f t="shared" si="23"/>
        <v>,("guest20","$2a$10$/RP1PNTCBU.yGj7yZeUDl.wtjmQ4wJ2jHlWEEhBVmknc5HqHp8WDG","게스트20",3,1,1)</v>
      </c>
    </row>
    <row r="111" spans="2:27">
      <c r="AA111" t="s">
        <v>161</v>
      </c>
    </row>
    <row r="112" spans="2:27">
      <c r="B112" s="10" t="s">
        <v>153</v>
      </c>
      <c r="C112" s="39" t="s">
        <v>245</v>
      </c>
      <c r="D112" s="39"/>
      <c r="E112" s="39"/>
      <c r="F112" s="39"/>
      <c r="G112" s="39"/>
      <c r="H112" s="39"/>
    </row>
    <row r="113" spans="2:27">
      <c r="B113" s="10" t="s">
        <v>1</v>
      </c>
      <c r="C113" s="10" t="s">
        <v>246</v>
      </c>
      <c r="D113" s="10" t="s">
        <v>247</v>
      </c>
      <c r="E113" s="10" t="s">
        <v>302</v>
      </c>
      <c r="F113" s="10" t="s">
        <v>305</v>
      </c>
      <c r="G113" s="10" t="s">
        <v>456</v>
      </c>
      <c r="H113" s="5" t="s">
        <v>714</v>
      </c>
      <c r="K113" s="12"/>
      <c r="L113" s="12"/>
      <c r="M113" s="12"/>
      <c r="N113" s="12"/>
      <c r="O113" s="12"/>
      <c r="R113" s="13"/>
      <c r="S113" s="13"/>
      <c r="T113" s="13"/>
      <c r="U113" s="13"/>
      <c r="V113" s="13"/>
      <c r="W113" s="13"/>
      <c r="X113" s="13"/>
      <c r="Y113" s="13"/>
      <c r="Z113" s="13"/>
      <c r="AA113" s="14" t="str">
        <f>_xlfn.CONCAT("TRUNCATE ",C112,";")</f>
        <v>TRUNCATE TB_ROLE;</v>
      </c>
    </row>
    <row r="114" spans="2:27">
      <c r="B114" s="10" t="s">
        <v>3</v>
      </c>
      <c r="C114" s="10" t="s">
        <v>248</v>
      </c>
      <c r="D114" s="10" t="s">
        <v>249</v>
      </c>
      <c r="E114" s="10" t="s">
        <v>251</v>
      </c>
      <c r="F114" s="10" t="s">
        <v>252</v>
      </c>
      <c r="G114" s="10" t="s">
        <v>458</v>
      </c>
      <c r="H114" s="5" t="s">
        <v>459</v>
      </c>
      <c r="K114" s="12"/>
      <c r="L114" s="12"/>
      <c r="M114" s="12"/>
      <c r="N114" s="12"/>
      <c r="O114" s="12"/>
      <c r="R114" s="13"/>
      <c r="S114" s="13"/>
      <c r="T114" s="13"/>
      <c r="U114" s="13"/>
      <c r="V114" s="13"/>
      <c r="W114" s="13"/>
      <c r="X114" s="13"/>
      <c r="Y114" s="13"/>
      <c r="Z114" s="13"/>
      <c r="AA114" t="str">
        <f>_xlfn.CONCAT("INSERT INTO ",C112, "(", _xlfn.TEXTJOIN(",",TRUE,C113:Z113),") VALUES")</f>
        <v>INSERT INTO TB_ROLE(ROLE_SEQ,ROLE_NM,ROLE_ORDER,RMRK,FST_REG_SEQ,LST_UPD_SEQ) VALUES</v>
      </c>
    </row>
    <row r="115" spans="2:27">
      <c r="B115" s="1">
        <v>1</v>
      </c>
      <c r="C115" s="1">
        <v>1</v>
      </c>
      <c r="D115" s="8" t="s">
        <v>242</v>
      </c>
      <c r="E115" s="1">
        <v>1</v>
      </c>
      <c r="F115" s="1" t="s">
        <v>306</v>
      </c>
      <c r="G115" s="1">
        <v>1</v>
      </c>
      <c r="H115" s="1">
        <v>1</v>
      </c>
      <c r="AA115" t="str">
        <f>_xlfn.CONCAT(IF(B115=1,"",","),"(",_xlfn.TEXTJOIN(",",TRUE,C115:Z115),")")</f>
        <v>(1,"사용자",1,"시스템 사용자의 기본 권한",1,1)</v>
      </c>
    </row>
    <row r="116" spans="2:27">
      <c r="B116" s="1">
        <v>2</v>
      </c>
      <c r="C116" s="1">
        <v>2</v>
      </c>
      <c r="D116" s="8" t="s">
        <v>261</v>
      </c>
      <c r="E116" s="1">
        <v>2</v>
      </c>
      <c r="F116" s="1" t="s">
        <v>307</v>
      </c>
      <c r="G116" s="1">
        <v>1</v>
      </c>
      <c r="H116" s="1">
        <v>1</v>
      </c>
      <c r="AA116" t="str">
        <f>_xlfn.CONCAT(IF(B116=1,"",","),"(",_xlfn.TEXTJOIN(",",TRUE,C116:Z116),")")</f>
        <v>,(2,"게스트",2,"프로젝트 열람을 위한 권한",1,1)</v>
      </c>
    </row>
    <row r="117" spans="2:27">
      <c r="B117" s="1">
        <v>2</v>
      </c>
      <c r="C117" s="1">
        <v>3</v>
      </c>
      <c r="D117" s="8" t="s">
        <v>233</v>
      </c>
      <c r="E117" s="1">
        <v>3</v>
      </c>
      <c r="F117" s="1" t="s">
        <v>308</v>
      </c>
      <c r="G117" s="1">
        <v>1</v>
      </c>
      <c r="H117" s="1">
        <v>1</v>
      </c>
      <c r="AA117" t="str">
        <f>_xlfn.CONCAT(IF(B117=1,"",","),"(",_xlfn.TEXTJOIN(",",TRUE,C117:Z117),")")</f>
        <v>,(3,"관리자",3,"시스템 관리자 권한",1,1)</v>
      </c>
    </row>
    <row r="118" spans="2:27">
      <c r="AA118" t="s">
        <v>161</v>
      </c>
    </row>
    <row r="119" spans="2:27">
      <c r="B119" s="10" t="s">
        <v>153</v>
      </c>
      <c r="C119" s="40" t="s">
        <v>253</v>
      </c>
      <c r="D119" s="41"/>
      <c r="E119" s="41"/>
      <c r="F119" s="41"/>
    </row>
    <row r="120" spans="2:27">
      <c r="B120" s="10" t="s">
        <v>1</v>
      </c>
      <c r="C120" s="10" t="s">
        <v>453</v>
      </c>
      <c r="D120" s="10" t="s">
        <v>246</v>
      </c>
      <c r="E120" s="10" t="s">
        <v>456</v>
      </c>
      <c r="F120" s="5" t="s">
        <v>714</v>
      </c>
      <c r="K120" s="12"/>
      <c r="L120" s="12"/>
      <c r="M120" s="12"/>
      <c r="N120" s="12"/>
      <c r="O120" s="12"/>
      <c r="R120" s="13"/>
      <c r="S120" s="13"/>
      <c r="T120" s="13"/>
      <c r="U120" s="13"/>
      <c r="V120" s="13"/>
      <c r="W120" s="13"/>
      <c r="X120" s="13"/>
      <c r="Y120" s="13"/>
      <c r="Z120" s="13"/>
      <c r="AA120" s="14" t="str">
        <f>_xlfn.CONCAT("TRUNCATE ",C119,";")</f>
        <v>TRUNCATE TB_USER_ROLE_MAP;</v>
      </c>
    </row>
    <row r="121" spans="2:27">
      <c r="B121" s="10" t="s">
        <v>3</v>
      </c>
      <c r="C121" s="10" t="s">
        <v>454</v>
      </c>
      <c r="D121" s="10" t="s">
        <v>248</v>
      </c>
      <c r="E121" s="10" t="s">
        <v>458</v>
      </c>
      <c r="F121" s="5" t="s">
        <v>459</v>
      </c>
      <c r="K121" s="12"/>
      <c r="L121" s="12"/>
      <c r="M121" s="12"/>
      <c r="N121" s="12"/>
      <c r="O121" s="12"/>
      <c r="R121" s="13"/>
      <c r="S121" s="13"/>
      <c r="T121" s="13"/>
      <c r="U121" s="13"/>
      <c r="V121" s="13"/>
      <c r="W121" s="13"/>
      <c r="X121" s="13"/>
      <c r="Y121" s="13"/>
      <c r="Z121" s="13"/>
      <c r="AA121" t="str">
        <f>_xlfn.CONCAT("INSERT INTO ",C119, "(", _xlfn.TEXTJOIN(",",TRUE,C120:Z120),") VALUES")</f>
        <v>INSERT INTO TB_USER_ROLE_MAP(USER_SEQ,ROLE_SEQ,FST_REG_SEQ,LST_UPD_SEQ) VALUES</v>
      </c>
    </row>
    <row r="122" spans="2:27">
      <c r="B122" s="1">
        <v>1</v>
      </c>
      <c r="C122" s="1">
        <v>1</v>
      </c>
      <c r="D122" s="8">
        <v>3</v>
      </c>
      <c r="E122" s="1">
        <v>1</v>
      </c>
      <c r="F122" s="1">
        <v>1</v>
      </c>
      <c r="AA122" t="str">
        <f t="shared" ref="AA122:AA162" si="24">_xlfn.CONCAT(IF(B122=1,"",","),"(",_xlfn.TEXTJOIN(",",TRUE,C122:Z122),")")</f>
        <v>(1,3,1,1)</v>
      </c>
    </row>
    <row r="123" spans="2:27">
      <c r="B123" s="1">
        <v>2</v>
      </c>
      <c r="C123" s="1">
        <v>2</v>
      </c>
      <c r="D123" s="8">
        <v>1</v>
      </c>
      <c r="E123" s="1">
        <v>1</v>
      </c>
      <c r="F123" s="1">
        <v>1</v>
      </c>
      <c r="AA123" t="str">
        <f t="shared" si="24"/>
        <v>,(2,1,1,1)</v>
      </c>
    </row>
    <row r="124" spans="2:27">
      <c r="B124" s="1">
        <v>3</v>
      </c>
      <c r="C124" s="1">
        <v>3</v>
      </c>
      <c r="D124" s="8">
        <v>1</v>
      </c>
      <c r="E124" s="1">
        <v>1</v>
      </c>
      <c r="F124" s="1">
        <v>1</v>
      </c>
      <c r="AA124" t="str">
        <f t="shared" si="24"/>
        <v>,(3,1,1,1)</v>
      </c>
    </row>
    <row r="125" spans="2:27">
      <c r="B125" s="1">
        <v>4</v>
      </c>
      <c r="C125" s="1">
        <v>4</v>
      </c>
      <c r="D125" s="8">
        <v>1</v>
      </c>
      <c r="E125" s="1">
        <v>1</v>
      </c>
      <c r="F125" s="1">
        <v>1</v>
      </c>
      <c r="AA125" t="str">
        <f t="shared" si="24"/>
        <v>,(4,1,1,1)</v>
      </c>
    </row>
    <row r="126" spans="2:27">
      <c r="B126" s="1">
        <v>5</v>
      </c>
      <c r="C126" s="1">
        <v>5</v>
      </c>
      <c r="D126" s="8">
        <v>1</v>
      </c>
      <c r="E126" s="1">
        <v>1</v>
      </c>
      <c r="F126" s="1">
        <v>1</v>
      </c>
      <c r="AA126" t="str">
        <f t="shared" si="24"/>
        <v>,(5,1,1,1)</v>
      </c>
    </row>
    <row r="127" spans="2:27">
      <c r="B127" s="1">
        <v>6</v>
      </c>
      <c r="C127" s="1">
        <v>6</v>
      </c>
      <c r="D127" s="8">
        <v>1</v>
      </c>
      <c r="E127" s="1">
        <v>1</v>
      </c>
      <c r="F127" s="1">
        <v>1</v>
      </c>
      <c r="AA127" t="str">
        <f t="shared" si="24"/>
        <v>,(6,1,1,1)</v>
      </c>
    </row>
    <row r="128" spans="2:27">
      <c r="B128" s="1">
        <v>7</v>
      </c>
      <c r="C128" s="1">
        <v>7</v>
      </c>
      <c r="D128" s="8">
        <v>1</v>
      </c>
      <c r="E128" s="1">
        <v>1</v>
      </c>
      <c r="F128" s="1">
        <v>1</v>
      </c>
      <c r="AA128" t="str">
        <f t="shared" si="24"/>
        <v>,(7,1,1,1)</v>
      </c>
    </row>
    <row r="129" spans="2:27">
      <c r="B129" s="1">
        <v>8</v>
      </c>
      <c r="C129" s="1">
        <v>8</v>
      </c>
      <c r="D129" s="8">
        <v>1</v>
      </c>
      <c r="E129" s="1">
        <v>1</v>
      </c>
      <c r="F129" s="1">
        <v>1</v>
      </c>
      <c r="AA129" t="str">
        <f t="shared" si="24"/>
        <v>,(8,1,1,1)</v>
      </c>
    </row>
    <row r="130" spans="2:27">
      <c r="B130" s="1">
        <v>9</v>
      </c>
      <c r="C130" s="1">
        <v>9</v>
      </c>
      <c r="D130" s="8">
        <v>1</v>
      </c>
      <c r="E130" s="1">
        <v>1</v>
      </c>
      <c r="F130" s="1">
        <v>1</v>
      </c>
      <c r="AA130" t="str">
        <f t="shared" si="24"/>
        <v>,(9,1,1,1)</v>
      </c>
    </row>
    <row r="131" spans="2:27">
      <c r="B131" s="1">
        <v>10</v>
      </c>
      <c r="C131" s="1">
        <v>10</v>
      </c>
      <c r="D131" s="8">
        <v>1</v>
      </c>
      <c r="E131" s="1">
        <v>1</v>
      </c>
      <c r="F131" s="1">
        <v>1</v>
      </c>
      <c r="AA131" t="str">
        <f t="shared" si="24"/>
        <v>,(10,1,1,1)</v>
      </c>
    </row>
    <row r="132" spans="2:27">
      <c r="B132" s="1">
        <v>11</v>
      </c>
      <c r="C132" s="1">
        <v>11</v>
      </c>
      <c r="D132" s="8">
        <v>1</v>
      </c>
      <c r="E132" s="1">
        <v>1</v>
      </c>
      <c r="F132" s="1">
        <v>1</v>
      </c>
      <c r="AA132" t="str">
        <f t="shared" si="24"/>
        <v>,(11,1,1,1)</v>
      </c>
    </row>
    <row r="133" spans="2:27">
      <c r="B133" s="1">
        <v>12</v>
      </c>
      <c r="C133" s="1">
        <v>12</v>
      </c>
      <c r="D133" s="8">
        <v>1</v>
      </c>
      <c r="E133" s="1">
        <v>1</v>
      </c>
      <c r="F133" s="1">
        <v>1</v>
      </c>
      <c r="AA133" t="str">
        <f t="shared" si="24"/>
        <v>,(12,1,1,1)</v>
      </c>
    </row>
    <row r="134" spans="2:27">
      <c r="B134" s="1">
        <v>13</v>
      </c>
      <c r="C134" s="1">
        <v>13</v>
      </c>
      <c r="D134" s="8">
        <v>1</v>
      </c>
      <c r="E134" s="1">
        <v>1</v>
      </c>
      <c r="F134" s="1">
        <v>1</v>
      </c>
      <c r="AA134" t="str">
        <f t="shared" si="24"/>
        <v>,(13,1,1,1)</v>
      </c>
    </row>
    <row r="135" spans="2:27">
      <c r="B135" s="1">
        <v>14</v>
      </c>
      <c r="C135" s="1">
        <v>14</v>
      </c>
      <c r="D135" s="8">
        <v>1</v>
      </c>
      <c r="E135" s="1">
        <v>1</v>
      </c>
      <c r="F135" s="1">
        <v>1</v>
      </c>
      <c r="AA135" t="str">
        <f t="shared" si="24"/>
        <v>,(14,1,1,1)</v>
      </c>
    </row>
    <row r="136" spans="2:27">
      <c r="B136" s="1">
        <v>15</v>
      </c>
      <c r="C136" s="1">
        <v>15</v>
      </c>
      <c r="D136" s="8">
        <v>1</v>
      </c>
      <c r="E136" s="1">
        <v>1</v>
      </c>
      <c r="F136" s="1">
        <v>1</v>
      </c>
      <c r="AA136" t="str">
        <f t="shared" si="24"/>
        <v>,(15,1,1,1)</v>
      </c>
    </row>
    <row r="137" spans="2:27">
      <c r="B137" s="1">
        <v>16</v>
      </c>
      <c r="C137" s="1">
        <v>16</v>
      </c>
      <c r="D137" s="8">
        <v>1</v>
      </c>
      <c r="E137" s="1">
        <v>1</v>
      </c>
      <c r="F137" s="1">
        <v>1</v>
      </c>
      <c r="AA137" t="str">
        <f t="shared" si="24"/>
        <v>,(16,1,1,1)</v>
      </c>
    </row>
    <row r="138" spans="2:27">
      <c r="B138" s="1">
        <v>17</v>
      </c>
      <c r="C138" s="1">
        <v>17</v>
      </c>
      <c r="D138" s="8">
        <v>1</v>
      </c>
      <c r="E138" s="1">
        <v>1</v>
      </c>
      <c r="F138" s="1">
        <v>1</v>
      </c>
      <c r="AA138" t="str">
        <f t="shared" si="24"/>
        <v>,(17,1,1,1)</v>
      </c>
    </row>
    <row r="139" spans="2:27">
      <c r="B139" s="1">
        <v>18</v>
      </c>
      <c r="C139" s="1">
        <v>18</v>
      </c>
      <c r="D139" s="8">
        <v>1</v>
      </c>
      <c r="E139" s="1">
        <v>1</v>
      </c>
      <c r="F139" s="1">
        <v>1</v>
      </c>
      <c r="AA139" t="str">
        <f t="shared" si="24"/>
        <v>,(18,1,1,1)</v>
      </c>
    </row>
    <row r="140" spans="2:27">
      <c r="B140" s="1">
        <v>19</v>
      </c>
      <c r="C140" s="1">
        <v>19</v>
      </c>
      <c r="D140" s="8">
        <v>1</v>
      </c>
      <c r="E140" s="1">
        <v>1</v>
      </c>
      <c r="F140" s="1">
        <v>1</v>
      </c>
      <c r="AA140" t="str">
        <f t="shared" si="24"/>
        <v>,(19,1,1,1)</v>
      </c>
    </row>
    <row r="141" spans="2:27">
      <c r="B141" s="1">
        <v>20</v>
      </c>
      <c r="C141" s="1">
        <v>20</v>
      </c>
      <c r="D141" s="8">
        <v>1</v>
      </c>
      <c r="E141" s="1">
        <v>1</v>
      </c>
      <c r="F141" s="1">
        <v>1</v>
      </c>
      <c r="AA141" t="str">
        <f t="shared" si="24"/>
        <v>,(20,1,1,1)</v>
      </c>
    </row>
    <row r="142" spans="2:27">
      <c r="B142" s="1">
        <v>21</v>
      </c>
      <c r="C142" s="1">
        <v>21</v>
      </c>
      <c r="D142" s="8">
        <v>1</v>
      </c>
      <c r="E142" s="1">
        <v>1</v>
      </c>
      <c r="F142" s="1">
        <v>1</v>
      </c>
      <c r="AA142" t="str">
        <f t="shared" si="24"/>
        <v>,(21,1,1,1)</v>
      </c>
    </row>
    <row r="143" spans="2:27">
      <c r="B143" s="1">
        <v>2</v>
      </c>
      <c r="C143" s="1">
        <v>22</v>
      </c>
      <c r="D143" s="8">
        <v>2</v>
      </c>
      <c r="E143" s="1">
        <v>1</v>
      </c>
      <c r="F143" s="1">
        <v>1</v>
      </c>
      <c r="AA143" t="str">
        <f t="shared" si="24"/>
        <v>,(22,2,1,1)</v>
      </c>
    </row>
    <row r="144" spans="2:27">
      <c r="B144" s="1">
        <v>3</v>
      </c>
      <c r="C144" s="1">
        <v>23</v>
      </c>
      <c r="D144" s="8">
        <v>2</v>
      </c>
      <c r="E144" s="1">
        <v>1</v>
      </c>
      <c r="F144" s="1">
        <v>1</v>
      </c>
      <c r="AA144" t="str">
        <f t="shared" si="24"/>
        <v>,(23,2,1,1)</v>
      </c>
    </row>
    <row r="145" spans="2:27">
      <c r="B145" s="1">
        <v>4</v>
      </c>
      <c r="C145" s="1">
        <v>24</v>
      </c>
      <c r="D145" s="8">
        <v>2</v>
      </c>
      <c r="E145" s="1">
        <v>1</v>
      </c>
      <c r="F145" s="1">
        <v>1</v>
      </c>
      <c r="AA145" t="str">
        <f t="shared" si="24"/>
        <v>,(24,2,1,1)</v>
      </c>
    </row>
    <row r="146" spans="2:27">
      <c r="B146" s="1">
        <v>5</v>
      </c>
      <c r="C146" s="1">
        <v>25</v>
      </c>
      <c r="D146" s="8">
        <v>2</v>
      </c>
      <c r="E146" s="1">
        <v>1</v>
      </c>
      <c r="F146" s="1">
        <v>1</v>
      </c>
      <c r="AA146" t="str">
        <f t="shared" si="24"/>
        <v>,(25,2,1,1)</v>
      </c>
    </row>
    <row r="147" spans="2:27">
      <c r="B147" s="1">
        <v>6</v>
      </c>
      <c r="C147" s="1">
        <v>26</v>
      </c>
      <c r="D147" s="8">
        <v>2</v>
      </c>
      <c r="E147" s="1">
        <v>1</v>
      </c>
      <c r="F147" s="1">
        <v>1</v>
      </c>
      <c r="AA147" t="str">
        <f t="shared" si="24"/>
        <v>,(26,2,1,1)</v>
      </c>
    </row>
    <row r="148" spans="2:27">
      <c r="B148" s="1">
        <v>7</v>
      </c>
      <c r="C148" s="1">
        <v>27</v>
      </c>
      <c r="D148" s="8">
        <v>2</v>
      </c>
      <c r="E148" s="1">
        <v>1</v>
      </c>
      <c r="F148" s="1">
        <v>1</v>
      </c>
      <c r="AA148" t="str">
        <f t="shared" si="24"/>
        <v>,(27,2,1,1)</v>
      </c>
    </row>
    <row r="149" spans="2:27">
      <c r="B149" s="1">
        <v>8</v>
      </c>
      <c r="C149" s="1">
        <v>28</v>
      </c>
      <c r="D149" s="8">
        <v>2</v>
      </c>
      <c r="E149" s="1">
        <v>1</v>
      </c>
      <c r="F149" s="1">
        <v>1</v>
      </c>
      <c r="AA149" t="str">
        <f t="shared" si="24"/>
        <v>,(28,2,1,1)</v>
      </c>
    </row>
    <row r="150" spans="2:27">
      <c r="B150" s="1">
        <v>9</v>
      </c>
      <c r="C150" s="1">
        <v>29</v>
      </c>
      <c r="D150" s="8">
        <v>2</v>
      </c>
      <c r="E150" s="1">
        <v>1</v>
      </c>
      <c r="F150" s="1">
        <v>1</v>
      </c>
      <c r="AA150" t="str">
        <f t="shared" si="24"/>
        <v>,(29,2,1,1)</v>
      </c>
    </row>
    <row r="151" spans="2:27">
      <c r="B151" s="1">
        <v>10</v>
      </c>
      <c r="C151" s="1">
        <v>30</v>
      </c>
      <c r="D151" s="8">
        <v>2</v>
      </c>
      <c r="E151" s="1">
        <v>1</v>
      </c>
      <c r="F151" s="1">
        <v>1</v>
      </c>
      <c r="AA151" t="str">
        <f t="shared" si="24"/>
        <v>,(30,2,1,1)</v>
      </c>
    </row>
    <row r="152" spans="2:27">
      <c r="B152" s="1">
        <v>11</v>
      </c>
      <c r="C152" s="1">
        <v>31</v>
      </c>
      <c r="D152" s="8">
        <v>2</v>
      </c>
      <c r="E152" s="1">
        <v>1</v>
      </c>
      <c r="F152" s="1">
        <v>1</v>
      </c>
      <c r="AA152" t="str">
        <f t="shared" si="24"/>
        <v>,(31,2,1,1)</v>
      </c>
    </row>
    <row r="153" spans="2:27">
      <c r="B153" s="1">
        <v>12</v>
      </c>
      <c r="C153" s="1">
        <v>32</v>
      </c>
      <c r="D153" s="8">
        <v>2</v>
      </c>
      <c r="E153" s="1">
        <v>1</v>
      </c>
      <c r="F153" s="1">
        <v>1</v>
      </c>
      <c r="AA153" t="str">
        <f t="shared" si="24"/>
        <v>,(32,2,1,1)</v>
      </c>
    </row>
    <row r="154" spans="2:27">
      <c r="B154" s="1">
        <v>13</v>
      </c>
      <c r="C154" s="1">
        <v>33</v>
      </c>
      <c r="D154" s="8">
        <v>2</v>
      </c>
      <c r="E154" s="1">
        <v>1</v>
      </c>
      <c r="F154" s="1">
        <v>1</v>
      </c>
      <c r="AA154" t="str">
        <f t="shared" si="24"/>
        <v>,(33,2,1,1)</v>
      </c>
    </row>
    <row r="155" spans="2:27">
      <c r="B155" s="1">
        <v>14</v>
      </c>
      <c r="C155" s="1">
        <v>34</v>
      </c>
      <c r="D155" s="8">
        <v>2</v>
      </c>
      <c r="E155" s="1">
        <v>1</v>
      </c>
      <c r="F155" s="1">
        <v>1</v>
      </c>
      <c r="AA155" t="str">
        <f t="shared" si="24"/>
        <v>,(34,2,1,1)</v>
      </c>
    </row>
    <row r="156" spans="2:27">
      <c r="B156" s="1">
        <v>15</v>
      </c>
      <c r="C156" s="1">
        <v>35</v>
      </c>
      <c r="D156" s="8">
        <v>2</v>
      </c>
      <c r="E156" s="1">
        <v>1</v>
      </c>
      <c r="F156" s="1">
        <v>1</v>
      </c>
      <c r="AA156" t="str">
        <f t="shared" si="24"/>
        <v>,(35,2,1,1)</v>
      </c>
    </row>
    <row r="157" spans="2:27">
      <c r="B157" s="1">
        <v>16</v>
      </c>
      <c r="C157" s="1">
        <v>36</v>
      </c>
      <c r="D157" s="8">
        <v>2</v>
      </c>
      <c r="E157" s="1">
        <v>1</v>
      </c>
      <c r="F157" s="1">
        <v>1</v>
      </c>
      <c r="AA157" t="str">
        <f t="shared" si="24"/>
        <v>,(36,2,1,1)</v>
      </c>
    </row>
    <row r="158" spans="2:27">
      <c r="B158" s="1">
        <v>17</v>
      </c>
      <c r="C158" s="1">
        <v>37</v>
      </c>
      <c r="D158" s="8">
        <v>2</v>
      </c>
      <c r="E158" s="1">
        <v>1</v>
      </c>
      <c r="F158" s="1">
        <v>1</v>
      </c>
      <c r="AA158" t="str">
        <f t="shared" si="24"/>
        <v>,(37,2,1,1)</v>
      </c>
    </row>
    <row r="159" spans="2:27">
      <c r="B159" s="1">
        <v>18</v>
      </c>
      <c r="C159" s="1">
        <v>38</v>
      </c>
      <c r="D159" s="8">
        <v>2</v>
      </c>
      <c r="E159" s="1">
        <v>1</v>
      </c>
      <c r="F159" s="1">
        <v>1</v>
      </c>
      <c r="AA159" t="str">
        <f t="shared" si="24"/>
        <v>,(38,2,1,1)</v>
      </c>
    </row>
    <row r="160" spans="2:27">
      <c r="B160" s="1">
        <v>19</v>
      </c>
      <c r="C160" s="1">
        <v>39</v>
      </c>
      <c r="D160" s="8">
        <v>2</v>
      </c>
      <c r="E160" s="1">
        <v>1</v>
      </c>
      <c r="F160" s="1">
        <v>1</v>
      </c>
      <c r="AA160" t="str">
        <f t="shared" si="24"/>
        <v>,(39,2,1,1)</v>
      </c>
    </row>
    <row r="161" spans="2:27">
      <c r="B161" s="1">
        <v>20</v>
      </c>
      <c r="C161" s="1">
        <v>40</v>
      </c>
      <c r="D161" s="8">
        <v>2</v>
      </c>
      <c r="E161" s="1">
        <v>1</v>
      </c>
      <c r="F161" s="1">
        <v>1</v>
      </c>
      <c r="AA161" t="str">
        <f t="shared" si="24"/>
        <v>,(40,2,1,1)</v>
      </c>
    </row>
    <row r="162" spans="2:27">
      <c r="B162" s="1">
        <v>21</v>
      </c>
      <c r="C162" s="1">
        <v>41</v>
      </c>
      <c r="D162" s="8">
        <v>2</v>
      </c>
      <c r="E162" s="1">
        <v>1</v>
      </c>
      <c r="F162" s="1">
        <v>1</v>
      </c>
      <c r="AA162" t="str">
        <f t="shared" si="24"/>
        <v>,(41,2,1,1)</v>
      </c>
    </row>
    <row r="163" spans="2:27">
      <c r="AA163" t="s">
        <v>161</v>
      </c>
    </row>
    <row r="164" spans="2:27">
      <c r="B164" s="10" t="s">
        <v>153</v>
      </c>
      <c r="C164" s="39" t="s">
        <v>442</v>
      </c>
      <c r="D164" s="39"/>
      <c r="E164" s="39"/>
      <c r="F164" s="39"/>
      <c r="G164" s="39"/>
      <c r="H164" s="39"/>
      <c r="I164" s="39"/>
      <c r="J164" s="39"/>
      <c r="K164" s="39"/>
      <c r="L164" s="39"/>
    </row>
    <row r="165" spans="2:27">
      <c r="B165" s="10" t="s">
        <v>1</v>
      </c>
      <c r="C165" s="10" t="s">
        <v>467</v>
      </c>
      <c r="D165" s="10" t="s">
        <v>469</v>
      </c>
      <c r="E165" s="10" t="s">
        <v>471</v>
      </c>
      <c r="F165" s="5" t="s">
        <v>485</v>
      </c>
      <c r="G165" s="5" t="s">
        <v>282</v>
      </c>
      <c r="H165" s="5" t="s">
        <v>473</v>
      </c>
      <c r="I165" s="5" t="s">
        <v>475</v>
      </c>
      <c r="J165" s="5" t="s">
        <v>479</v>
      </c>
      <c r="K165" s="5" t="s">
        <v>457</v>
      </c>
      <c r="L165" s="5" t="s">
        <v>714</v>
      </c>
      <c r="M165" s="12"/>
      <c r="N165" s="12"/>
      <c r="O165" s="12"/>
      <c r="R165" s="13"/>
      <c r="S165" s="13"/>
      <c r="T165" s="13"/>
      <c r="U165" s="13"/>
      <c r="V165" s="13"/>
      <c r="W165" s="13"/>
      <c r="X165" s="13"/>
      <c r="Y165" s="13"/>
      <c r="Z165" s="13"/>
      <c r="AA165" s="14" t="str">
        <f>_xlfn.CONCAT("TRUNCATE ",C164,";")</f>
        <v>TRUNCATE TB_ITEM;</v>
      </c>
    </row>
    <row r="166" spans="2:27">
      <c r="B166" s="10" t="s">
        <v>3</v>
      </c>
      <c r="C166" s="10" t="s">
        <v>468</v>
      </c>
      <c r="D166" s="10" t="s">
        <v>470</v>
      </c>
      <c r="E166" s="10" t="s">
        <v>472</v>
      </c>
      <c r="F166" s="5" t="s">
        <v>483</v>
      </c>
      <c r="G166" s="5" t="s">
        <v>62</v>
      </c>
      <c r="H166" s="5" t="s">
        <v>474</v>
      </c>
      <c r="I166" s="5" t="s">
        <v>477</v>
      </c>
      <c r="J166" s="5" t="s">
        <v>481</v>
      </c>
      <c r="K166" s="5" t="s">
        <v>458</v>
      </c>
      <c r="L166" s="5" t="s">
        <v>459</v>
      </c>
      <c r="M166" s="12"/>
      <c r="N166" s="12"/>
      <c r="O166" s="12"/>
      <c r="R166" s="13"/>
      <c r="S166" s="13"/>
      <c r="T166" s="13"/>
      <c r="U166" s="13"/>
      <c r="V166" s="13"/>
      <c r="W166" s="13"/>
      <c r="X166" s="13"/>
      <c r="Y166" s="13"/>
      <c r="Z166" s="13"/>
      <c r="AA166" t="str">
        <f>_xlfn.CONCAT("INSERT INTO ",C164, "(", _xlfn.TEXTJOIN(",",TRUE,C165:Z165),") VALUES")</f>
        <v>INSERT INTO TB_ITEM(ITEM_SEQ,ITEM_NM,PRICE,UNIT,RMRK,IMG,ITEM_TYPE_CODE,ITEM_DTL_TYPE_CODE,FST_REG_SEQ,LST_UPD_SEQ) VALUES</v>
      </c>
    </row>
    <row r="167" spans="2:27">
      <c r="B167" s="20">
        <v>1</v>
      </c>
      <c r="C167" s="20">
        <v>1</v>
      </c>
      <c r="D167" s="21" t="s">
        <v>549</v>
      </c>
      <c r="E167" s="1">
        <v>2970</v>
      </c>
      <c r="F167" s="22">
        <v>1</v>
      </c>
      <c r="G167" s="1" t="s">
        <v>647</v>
      </c>
      <c r="H167" s="23" t="s">
        <v>598</v>
      </c>
      <c r="I167" s="24" t="s">
        <v>493</v>
      </c>
      <c r="J167" s="25" t="s">
        <v>537</v>
      </c>
      <c r="K167" s="19">
        <v>1</v>
      </c>
      <c r="L167" s="19">
        <v>1</v>
      </c>
      <c r="AA167" t="str">
        <f t="shared" ref="AA167:AA215" si="25">_xlfn.CONCAT(IF(B167=1,"",","),"(",_xlfn.TEXTJOIN(",",TRUE,C167:Z167),")")</f>
        <v>(1,"캘리포니아센트 스필프루프 코로나도",2970,1,"","캘리포니아센트 스필프루프 코로나도.jpg","03","0301",1,1)</v>
      </c>
    </row>
    <row r="168" spans="2:27">
      <c r="B168" s="20">
        <v>2</v>
      </c>
      <c r="C168" s="20">
        <v>2</v>
      </c>
      <c r="D168" s="21" t="s">
        <v>550</v>
      </c>
      <c r="E168" s="1">
        <v>6100</v>
      </c>
      <c r="F168" s="22">
        <v>1</v>
      </c>
      <c r="G168" s="1" t="s">
        <v>647</v>
      </c>
      <c r="H168" s="23" t="s">
        <v>599</v>
      </c>
      <c r="I168" s="24" t="s">
        <v>493</v>
      </c>
      <c r="J168" s="25" t="s">
        <v>537</v>
      </c>
      <c r="K168" s="19">
        <v>1</v>
      </c>
      <c r="L168" s="19">
        <v>1</v>
      </c>
      <c r="AA168" t="str">
        <f t="shared" si="25"/>
        <v>,(2,"젠틀 디퓨저 블랙로즈",6100,1,"","젠틀 디퓨저 블랙로즈.jpg","03","0301",1,1)</v>
      </c>
    </row>
    <row r="169" spans="2:27">
      <c r="B169" s="20">
        <v>3</v>
      </c>
      <c r="C169" s="20">
        <v>3</v>
      </c>
      <c r="D169" s="26" t="s">
        <v>551</v>
      </c>
      <c r="E169" s="1">
        <v>8760</v>
      </c>
      <c r="F169" s="22">
        <v>1</v>
      </c>
      <c r="G169" s="1" t="s">
        <v>647</v>
      </c>
      <c r="H169" s="23" t="s">
        <v>600</v>
      </c>
      <c r="I169" s="24" t="s">
        <v>493</v>
      </c>
      <c r="J169" s="25" t="s">
        <v>537</v>
      </c>
      <c r="K169" s="19">
        <v>1</v>
      </c>
      <c r="L169" s="19">
        <v>1</v>
      </c>
      <c r="AA169" t="str">
        <f t="shared" si="25"/>
        <v>,(3,"에멜시 차량용 방향제 170ml 헤블린 오션",8760,1,"","에멜시 차량용 방향제 170ml 헤블린 오션.jpg","03","0301",1,1)</v>
      </c>
    </row>
    <row r="170" spans="2:27">
      <c r="B170" s="20">
        <v>4</v>
      </c>
      <c r="C170" s="20">
        <v>4</v>
      </c>
      <c r="D170" s="26" t="s">
        <v>552</v>
      </c>
      <c r="E170" s="1">
        <v>8990</v>
      </c>
      <c r="F170" s="22">
        <v>1</v>
      </c>
      <c r="G170" s="1" t="s">
        <v>647</v>
      </c>
      <c r="H170" s="23" t="s">
        <v>601</v>
      </c>
      <c r="I170" s="24" t="s">
        <v>493</v>
      </c>
      <c r="J170" s="25" t="s">
        <v>537</v>
      </c>
      <c r="K170" s="19">
        <v>1</v>
      </c>
      <c r="L170" s="19">
        <v>1</v>
      </c>
      <c r="AA170" t="str">
        <f t="shared" si="25"/>
        <v>,(4,"그라스 디퓨저 105ml 블랙베리&amp;체리",8990,1,"","그라스 디퓨저 105ml 블랙베리&amp;체리.jpg","03","0301",1,1)</v>
      </c>
    </row>
    <row r="171" spans="2:27">
      <c r="B171" s="20">
        <v>5</v>
      </c>
      <c r="C171" s="20">
        <v>5</v>
      </c>
      <c r="D171" s="26" t="s">
        <v>553</v>
      </c>
      <c r="E171" s="1">
        <v>6150</v>
      </c>
      <c r="F171" s="22">
        <v>1</v>
      </c>
      <c r="G171" s="1" t="s">
        <v>647</v>
      </c>
      <c r="H171" s="23" t="s">
        <v>602</v>
      </c>
      <c r="I171" s="24" t="s">
        <v>493</v>
      </c>
      <c r="J171" s="25" t="s">
        <v>539</v>
      </c>
      <c r="K171" s="19">
        <v>1</v>
      </c>
      <c r="L171" s="19">
        <v>1</v>
      </c>
      <c r="AA171" t="str">
        <f t="shared" si="25"/>
        <v>,(5,"다우니 프리미엄 세탁세제 액체형 실내건조",6150,1,"","다우니 프리미엄 세탁세제 액체형 실내건조.jpg","03","0302",1,1)</v>
      </c>
    </row>
    <row r="172" spans="2:27">
      <c r="B172" s="20">
        <v>6</v>
      </c>
      <c r="C172" s="20">
        <v>6</v>
      </c>
      <c r="D172" s="26" t="s">
        <v>554</v>
      </c>
      <c r="E172" s="1">
        <v>25280</v>
      </c>
      <c r="F172" s="22">
        <v>1</v>
      </c>
      <c r="G172" s="1" t="s">
        <v>647</v>
      </c>
      <c r="H172" s="23" t="s">
        <v>603</v>
      </c>
      <c r="I172" s="24" t="s">
        <v>493</v>
      </c>
      <c r="J172" s="25" t="s">
        <v>541</v>
      </c>
      <c r="K172" s="19">
        <v>1</v>
      </c>
      <c r="L172" s="19">
        <v>1</v>
      </c>
      <c r="AA172" t="str">
        <f t="shared" si="25"/>
        <v>,(6,"비트 마사지 건 HMS-12",25280,1,"","비트 마사지 건 HMS-12.jpg","03","0303",1,1)</v>
      </c>
    </row>
    <row r="173" spans="2:27">
      <c r="B173" s="20">
        <v>7</v>
      </c>
      <c r="C173" s="20">
        <v>7</v>
      </c>
      <c r="D173" s="26" t="s">
        <v>555</v>
      </c>
      <c r="E173" s="1">
        <v>13280</v>
      </c>
      <c r="F173" s="22">
        <v>1</v>
      </c>
      <c r="G173" s="1" t="s">
        <v>647</v>
      </c>
      <c r="H173" s="23" t="s">
        <v>604</v>
      </c>
      <c r="I173" s="24" t="s">
        <v>493</v>
      </c>
      <c r="J173" s="25" t="s">
        <v>543</v>
      </c>
      <c r="K173" s="19">
        <v>1</v>
      </c>
      <c r="L173" s="19">
        <v>1</v>
      </c>
      <c r="AA173" t="str">
        <f t="shared" si="25"/>
        <v>,(7,"질레트 프로쉴드 옐로우 면도날 4입",13280,1,"","질레트 프로쉴드 옐로우 면도날 4입.jpg","03","0304",1,1)</v>
      </c>
    </row>
    <row r="174" spans="2:27">
      <c r="B174" s="20">
        <v>8</v>
      </c>
      <c r="C174" s="20">
        <v>8</v>
      </c>
      <c r="D174" s="26" t="s">
        <v>556</v>
      </c>
      <c r="E174" s="1">
        <v>1250</v>
      </c>
      <c r="F174" s="22">
        <v>12</v>
      </c>
      <c r="G174" s="1" t="s">
        <v>647</v>
      </c>
      <c r="H174" s="23" t="s">
        <v>605</v>
      </c>
      <c r="I174" s="25" t="s">
        <v>489</v>
      </c>
      <c r="J174" s="24" t="s">
        <v>497</v>
      </c>
      <c r="K174" s="19">
        <v>1</v>
      </c>
      <c r="L174" s="19">
        <v>1</v>
      </c>
      <c r="AA174" t="str">
        <f t="shared" si="25"/>
        <v>,(8,"프링글스양파맛",1250,12,"","프링글스양파맛.jpg","01","0101",1,1)</v>
      </c>
    </row>
    <row r="175" spans="2:27">
      <c r="B175" s="20">
        <v>9</v>
      </c>
      <c r="C175" s="20">
        <v>9</v>
      </c>
      <c r="D175" s="26" t="s">
        <v>557</v>
      </c>
      <c r="E175" s="1">
        <v>1400</v>
      </c>
      <c r="F175" s="22">
        <v>12</v>
      </c>
      <c r="G175" s="1" t="s">
        <v>647</v>
      </c>
      <c r="H175" s="27" t="s">
        <v>606</v>
      </c>
      <c r="I175" s="25" t="s">
        <v>489</v>
      </c>
      <c r="J175" s="24" t="s">
        <v>497</v>
      </c>
      <c r="K175" s="19">
        <v>1</v>
      </c>
      <c r="L175" s="19">
        <v>1</v>
      </c>
      <c r="AA175" t="str">
        <f t="shared" si="25"/>
        <v>,(9,"프링글스 리치치즈갈릭",1400,12,"","프링글스 리치치즈갈릭.jpg","01","0101",1,1)</v>
      </c>
    </row>
    <row r="176" spans="2:27">
      <c r="B176" s="20">
        <v>10</v>
      </c>
      <c r="C176" s="20">
        <v>10</v>
      </c>
      <c r="D176" s="21" t="s">
        <v>558</v>
      </c>
      <c r="E176" s="1">
        <v>1250</v>
      </c>
      <c r="F176" s="22">
        <v>12</v>
      </c>
      <c r="G176" s="1" t="s">
        <v>647</v>
      </c>
      <c r="H176" s="27" t="s">
        <v>607</v>
      </c>
      <c r="I176" s="25" t="s">
        <v>489</v>
      </c>
      <c r="J176" s="24" t="s">
        <v>497</v>
      </c>
      <c r="K176" s="19">
        <v>1</v>
      </c>
      <c r="L176" s="19">
        <v>1</v>
      </c>
      <c r="AA176" t="str">
        <f t="shared" si="25"/>
        <v>,(10,"프링글스 버터카라멜",1250,12,"","프링글스 버터카라멜.jpg","01","0101",1,1)</v>
      </c>
    </row>
    <row r="177" spans="2:27">
      <c r="B177" s="20">
        <v>11</v>
      </c>
      <c r="C177" s="20">
        <v>11</v>
      </c>
      <c r="D177" s="21" t="s">
        <v>559</v>
      </c>
      <c r="E177" s="1">
        <v>1250</v>
      </c>
      <c r="F177" s="22">
        <v>12</v>
      </c>
      <c r="G177" s="1" t="s">
        <v>647</v>
      </c>
      <c r="H177" s="27" t="s">
        <v>608</v>
      </c>
      <c r="I177" s="25" t="s">
        <v>489</v>
      </c>
      <c r="J177" s="24" t="s">
        <v>497</v>
      </c>
      <c r="K177" s="19">
        <v>1</v>
      </c>
      <c r="L177" s="19">
        <v>1</v>
      </c>
      <c r="AA177" t="str">
        <f t="shared" si="25"/>
        <v>,(11,"프링글스 핫앤스파이시",1250,12,"","프링글스 핫앤스파이시.jpg","01","0101",1,1)</v>
      </c>
    </row>
    <row r="178" spans="2:27">
      <c r="B178" s="20">
        <v>12</v>
      </c>
      <c r="C178" s="20">
        <v>12</v>
      </c>
      <c r="D178" s="26" t="s">
        <v>560</v>
      </c>
      <c r="E178" s="1">
        <v>450</v>
      </c>
      <c r="F178" s="22">
        <v>15</v>
      </c>
      <c r="G178" s="1" t="s">
        <v>647</v>
      </c>
      <c r="H178" s="27" t="s">
        <v>609</v>
      </c>
      <c r="I178" s="25" t="s">
        <v>489</v>
      </c>
      <c r="J178" s="24" t="s">
        <v>497</v>
      </c>
      <c r="K178" s="19">
        <v>1</v>
      </c>
      <c r="L178" s="19">
        <v>1</v>
      </c>
      <c r="AA178" t="str">
        <f t="shared" si="25"/>
        <v>,(12,"키커바",450,15,"","키커바.png","01","0101",1,1)</v>
      </c>
    </row>
    <row r="179" spans="2:27">
      <c r="B179" s="20">
        <v>13</v>
      </c>
      <c r="C179" s="20">
        <v>13</v>
      </c>
      <c r="D179" s="26" t="s">
        <v>561</v>
      </c>
      <c r="E179" s="1">
        <v>7130</v>
      </c>
      <c r="F179" s="22">
        <v>1</v>
      </c>
      <c r="G179" s="1" t="s">
        <v>647</v>
      </c>
      <c r="H179" s="28" t="s">
        <v>610</v>
      </c>
      <c r="I179" s="25" t="s">
        <v>489</v>
      </c>
      <c r="J179" s="24" t="s">
        <v>497</v>
      </c>
      <c r="K179" s="19">
        <v>1</v>
      </c>
      <c r="L179" s="19">
        <v>1</v>
      </c>
      <c r="AA179" t="str">
        <f t="shared" si="25"/>
        <v>,(13,"코주부 CLASSIC 육포 Mild 130g",7130,1,"","코주부 CLASSIC 육포 Mild 130g.jpg","01","0101",1,1)</v>
      </c>
    </row>
    <row r="180" spans="2:27">
      <c r="B180" s="20">
        <v>14</v>
      </c>
      <c r="C180" s="20">
        <v>14</v>
      </c>
      <c r="D180" s="26" t="s">
        <v>562</v>
      </c>
      <c r="E180" s="1">
        <v>6040</v>
      </c>
      <c r="F180" s="22">
        <v>1</v>
      </c>
      <c r="G180" s="1" t="s">
        <v>647</v>
      </c>
      <c r="H180" s="28" t="s">
        <v>611</v>
      </c>
      <c r="I180" s="25" t="s">
        <v>489</v>
      </c>
      <c r="J180" s="24" t="s">
        <v>497</v>
      </c>
      <c r="K180" s="19">
        <v>1</v>
      </c>
      <c r="L180" s="19">
        <v>1</v>
      </c>
      <c r="AA180" t="str">
        <f t="shared" si="25"/>
        <v>,(14,"코주부 CLASSIC 육포 HOT &amp; SPICY 130g",6040,1,"","코주부 CLASSIC 육포 HOT &amp; SPICY 130g.jpg","01","0101",1,1)</v>
      </c>
    </row>
    <row r="181" spans="2:27">
      <c r="B181" s="20">
        <v>15</v>
      </c>
      <c r="C181" s="20">
        <v>15</v>
      </c>
      <c r="D181" s="26" t="s">
        <v>563</v>
      </c>
      <c r="E181" s="1">
        <v>680</v>
      </c>
      <c r="F181" s="22">
        <v>20</v>
      </c>
      <c r="G181" s="1" t="s">
        <v>647</v>
      </c>
      <c r="H181" s="27" t="s">
        <v>612</v>
      </c>
      <c r="I181" s="25" t="s">
        <v>489</v>
      </c>
      <c r="J181" s="25" t="s">
        <v>499</v>
      </c>
      <c r="K181" s="19">
        <v>1</v>
      </c>
      <c r="L181" s="19">
        <v>1</v>
      </c>
      <c r="AA181" t="str">
        <f t="shared" si="25"/>
        <v>,(15,"펩시제로슈거라임 500ml",680,20,"","펩시제로슈거라임 500ml.jpg","01","0102",1,1)</v>
      </c>
    </row>
    <row r="182" spans="2:27">
      <c r="B182" s="20">
        <v>16</v>
      </c>
      <c r="C182" s="20">
        <v>16</v>
      </c>
      <c r="D182" s="26" t="s">
        <v>564</v>
      </c>
      <c r="E182" s="1">
        <v>710</v>
      </c>
      <c r="F182" s="22">
        <v>24</v>
      </c>
      <c r="G182" s="1" t="s">
        <v>647</v>
      </c>
      <c r="H182" s="27" t="s">
        <v>613</v>
      </c>
      <c r="I182" s="25" t="s">
        <v>489</v>
      </c>
      <c r="J182" s="25" t="s">
        <v>499</v>
      </c>
      <c r="K182" s="19">
        <v>1</v>
      </c>
      <c r="L182" s="19">
        <v>1</v>
      </c>
      <c r="AA182" t="str">
        <f t="shared" si="25"/>
        <v>,(16,"핫식스더킹러쉬 355ml",710,24,"","핫식스더킹러쉬 355ml.jpg","01","0102",1,1)</v>
      </c>
    </row>
    <row r="183" spans="2:27">
      <c r="B183" s="20">
        <v>17</v>
      </c>
      <c r="C183" s="20">
        <v>17</v>
      </c>
      <c r="D183" s="26" t="s">
        <v>565</v>
      </c>
      <c r="E183" s="1">
        <v>740</v>
      </c>
      <c r="F183" s="22">
        <v>24</v>
      </c>
      <c r="G183" s="1" t="s">
        <v>647</v>
      </c>
      <c r="H183" s="27" t="s">
        <v>614</v>
      </c>
      <c r="I183" s="25" t="s">
        <v>489</v>
      </c>
      <c r="J183" s="25" t="s">
        <v>499</v>
      </c>
      <c r="K183" s="19">
        <v>1</v>
      </c>
      <c r="L183" s="19">
        <v>1</v>
      </c>
      <c r="AA183" t="str">
        <f t="shared" si="25"/>
        <v>,(17,"핫식스더킹파워 355ml",740,24,"","핫식스더킹파워 355ml.jpg","01","0102",1,1)</v>
      </c>
    </row>
    <row r="184" spans="2:27">
      <c r="B184" s="20">
        <v>18</v>
      </c>
      <c r="C184" s="20">
        <v>18</v>
      </c>
      <c r="D184" s="26" t="s">
        <v>566</v>
      </c>
      <c r="E184" s="1">
        <v>1420</v>
      </c>
      <c r="F184" s="22">
        <v>24</v>
      </c>
      <c r="G184" s="1" t="s">
        <v>647</v>
      </c>
      <c r="H184" s="27" t="s">
        <v>615</v>
      </c>
      <c r="I184" s="25" t="s">
        <v>489</v>
      </c>
      <c r="J184" s="25" t="s">
        <v>499</v>
      </c>
      <c r="K184" s="19">
        <v>1</v>
      </c>
      <c r="L184" s="19">
        <v>1</v>
      </c>
      <c r="AA184" t="str">
        <f t="shared" si="25"/>
        <v>,(18,"몬스터에너지 울트라 355ml",1420,24,"","몬스터에너지 울트라 355ml.jpg","01","0102",1,1)</v>
      </c>
    </row>
    <row r="185" spans="2:27">
      <c r="B185" s="20">
        <v>19</v>
      </c>
      <c r="C185" s="20">
        <v>19</v>
      </c>
      <c r="D185" s="26" t="s">
        <v>567</v>
      </c>
      <c r="E185" s="1">
        <v>620</v>
      </c>
      <c r="F185" s="22">
        <v>36</v>
      </c>
      <c r="G185" s="1" t="s">
        <v>647</v>
      </c>
      <c r="H185" s="27" t="s">
        <v>616</v>
      </c>
      <c r="I185" s="25" t="s">
        <v>489</v>
      </c>
      <c r="J185" s="25" t="s">
        <v>501</v>
      </c>
      <c r="K185" s="19">
        <v>1</v>
      </c>
      <c r="L185" s="19">
        <v>1</v>
      </c>
      <c r="AA185" t="str">
        <f t="shared" si="25"/>
        <v>,(19,"햇반 130g",620,36,"","햇반 130g.jpg","01","0103",1,1)</v>
      </c>
    </row>
    <row r="186" spans="2:27">
      <c r="B186" s="20">
        <v>20</v>
      </c>
      <c r="C186" s="20">
        <v>20</v>
      </c>
      <c r="D186" s="26" t="s">
        <v>568</v>
      </c>
      <c r="E186" s="1">
        <v>1100</v>
      </c>
      <c r="F186" s="22">
        <v>24</v>
      </c>
      <c r="G186" s="1" t="s">
        <v>647</v>
      </c>
      <c r="H186" s="28" t="s">
        <v>617</v>
      </c>
      <c r="I186" s="25" t="s">
        <v>489</v>
      </c>
      <c r="J186" s="25" t="s">
        <v>501</v>
      </c>
      <c r="K186" s="19">
        <v>1</v>
      </c>
      <c r="L186" s="19">
        <v>1</v>
      </c>
      <c r="AA186" t="str">
        <f t="shared" si="25"/>
        <v>,(20,"햇반 210g",1100,24,"","햇반 210g.jpg","01","0103",1,1)</v>
      </c>
    </row>
    <row r="187" spans="2:27">
      <c r="B187" s="20">
        <v>21</v>
      </c>
      <c r="C187" s="20">
        <v>21</v>
      </c>
      <c r="D187" s="26" t="s">
        <v>569</v>
      </c>
      <c r="E187" s="1">
        <v>850</v>
      </c>
      <c r="F187" s="22">
        <v>24</v>
      </c>
      <c r="G187" s="1" t="s">
        <v>647</v>
      </c>
      <c r="H187" s="28" t="s">
        <v>618</v>
      </c>
      <c r="I187" s="25" t="s">
        <v>489</v>
      </c>
      <c r="J187" s="25" t="s">
        <v>501</v>
      </c>
      <c r="K187" s="19">
        <v>1</v>
      </c>
      <c r="L187" s="19">
        <v>1</v>
      </c>
      <c r="AA187" t="str">
        <f t="shared" si="25"/>
        <v>,(21,"맛있는 오뚜기밥 210g",850,24,"","맛있는 오뚜기밥 210g.png","01","0103",1,1)</v>
      </c>
    </row>
    <row r="188" spans="2:27">
      <c r="B188" s="20">
        <v>22</v>
      </c>
      <c r="C188" s="20">
        <v>22</v>
      </c>
      <c r="D188" s="26" t="s">
        <v>570</v>
      </c>
      <c r="E188" s="1">
        <v>800</v>
      </c>
      <c r="F188" s="22">
        <v>24</v>
      </c>
      <c r="G188" s="1" t="s">
        <v>647</v>
      </c>
      <c r="H188" s="28" t="s">
        <v>619</v>
      </c>
      <c r="I188" s="25" t="s">
        <v>489</v>
      </c>
      <c r="J188" s="25" t="s">
        <v>501</v>
      </c>
      <c r="K188" s="19">
        <v>1</v>
      </c>
      <c r="L188" s="19">
        <v>1</v>
      </c>
      <c r="AA188" t="str">
        <f t="shared" si="25"/>
        <v>,(22,"햇반흑미밥 130g",800,24,"","햇반흑미밥 130g.jpg","01","0103",1,1)</v>
      </c>
    </row>
    <row r="189" spans="2:27">
      <c r="B189" s="20">
        <v>23</v>
      </c>
      <c r="C189" s="20">
        <v>23</v>
      </c>
      <c r="D189" s="26" t="s">
        <v>571</v>
      </c>
      <c r="E189" s="1">
        <v>1010</v>
      </c>
      <c r="F189" s="22">
        <v>24</v>
      </c>
      <c r="G189" s="1" t="s">
        <v>647</v>
      </c>
      <c r="H189" s="28" t="s">
        <v>620</v>
      </c>
      <c r="I189" s="25" t="s">
        <v>489</v>
      </c>
      <c r="J189" s="25" t="s">
        <v>501</v>
      </c>
      <c r="K189" s="19">
        <v>1</v>
      </c>
      <c r="L189" s="19">
        <v>1</v>
      </c>
      <c r="AA189" t="str">
        <f t="shared" si="25"/>
        <v>,(23,"햇반 매일잡곡밥 210g",1010,24,"","햇반 매일잡곡밥 210g.jpg","01","0103",1,1)</v>
      </c>
    </row>
    <row r="190" spans="2:27">
      <c r="B190" s="20">
        <v>24</v>
      </c>
      <c r="C190" s="20">
        <v>24</v>
      </c>
      <c r="D190" s="26" t="s">
        <v>572</v>
      </c>
      <c r="E190" s="1">
        <v>530</v>
      </c>
      <c r="F190" s="22">
        <v>15</v>
      </c>
      <c r="G190" s="1" t="s">
        <v>647</v>
      </c>
      <c r="H190" s="28" t="s">
        <v>621</v>
      </c>
      <c r="I190" s="25" t="s">
        <v>489</v>
      </c>
      <c r="J190" s="29" t="s">
        <v>504</v>
      </c>
      <c r="K190" s="19">
        <v>1</v>
      </c>
      <c r="L190" s="19">
        <v>1</v>
      </c>
      <c r="AA190" t="str">
        <f t="shared" si="25"/>
        <v>,(24,"오뚜기 컵누들 매콤한 맛",530,15,"","오뚜기 컵누들 매콤한 맛.jpg","01","0104",1,1)</v>
      </c>
    </row>
    <row r="191" spans="2:27">
      <c r="B191" s="20">
        <v>25</v>
      </c>
      <c r="C191" s="20">
        <v>25</v>
      </c>
      <c r="D191" s="26" t="s">
        <v>573</v>
      </c>
      <c r="E191" s="1">
        <v>2550</v>
      </c>
      <c r="F191" s="22">
        <v>1</v>
      </c>
      <c r="G191" s="1" t="s">
        <v>647</v>
      </c>
      <c r="H191" s="27" t="s">
        <v>622</v>
      </c>
      <c r="I191" s="25" t="s">
        <v>489</v>
      </c>
      <c r="J191" s="25" t="s">
        <v>506</v>
      </c>
      <c r="K191" s="19">
        <v>1</v>
      </c>
      <c r="L191" s="19">
        <v>1</v>
      </c>
      <c r="AA191" t="str">
        <f t="shared" si="25"/>
        <v>,(25,"쟈뎅 아워티 콤푸차 레몬 10p",2550,1,"","쟈뎅 아워티 콤푸차 레몬 10p.jpg","01","0105",1,1)</v>
      </c>
    </row>
    <row r="192" spans="2:27">
      <c r="B192" s="20">
        <v>26</v>
      </c>
      <c r="C192" s="20">
        <v>26</v>
      </c>
      <c r="D192" s="26" t="s">
        <v>574</v>
      </c>
      <c r="E192" s="1">
        <v>2550</v>
      </c>
      <c r="F192" s="22">
        <v>1</v>
      </c>
      <c r="G192" s="1" t="s">
        <v>647</v>
      </c>
      <c r="H192" s="27" t="s">
        <v>623</v>
      </c>
      <c r="I192" s="25" t="s">
        <v>489</v>
      </c>
      <c r="J192" s="25" t="s">
        <v>506</v>
      </c>
      <c r="K192" s="19">
        <v>1</v>
      </c>
      <c r="L192" s="19">
        <v>1</v>
      </c>
      <c r="AA192" t="str">
        <f t="shared" si="25"/>
        <v>,(26,"쟈뎅 아워티 콤푸차 베리 10p",2550,1,"","쟈뎅 아워티 콤푸차 베리 10p.jpg","01","0105",1,1)</v>
      </c>
    </row>
    <row r="193" spans="2:27">
      <c r="B193" s="20">
        <v>27</v>
      </c>
      <c r="C193" s="20">
        <v>27</v>
      </c>
      <c r="D193" s="26" t="s">
        <v>575</v>
      </c>
      <c r="E193" s="1">
        <v>2550</v>
      </c>
      <c r="F193" s="22">
        <v>1</v>
      </c>
      <c r="G193" s="1" t="s">
        <v>647</v>
      </c>
      <c r="H193" s="23" t="s">
        <v>624</v>
      </c>
      <c r="I193" s="25" t="s">
        <v>489</v>
      </c>
      <c r="J193" s="25" t="s">
        <v>506</v>
      </c>
      <c r="K193" s="19">
        <v>1</v>
      </c>
      <c r="L193" s="19">
        <v>1</v>
      </c>
      <c r="AA193" t="str">
        <f t="shared" si="25"/>
        <v>,(27,"쟈뎅 아워티 콤푸차 자몽 10p",2550,1,"","쟈뎅 아워티 콤푸차 자몽 10p.png","01","0105",1,1)</v>
      </c>
    </row>
    <row r="194" spans="2:27">
      <c r="B194" s="20">
        <v>28</v>
      </c>
      <c r="C194" s="20">
        <v>28</v>
      </c>
      <c r="D194" s="26" t="s">
        <v>576</v>
      </c>
      <c r="E194" s="1">
        <v>570</v>
      </c>
      <c r="F194" s="22">
        <v>8</v>
      </c>
      <c r="G194" s="1" t="s">
        <v>647</v>
      </c>
      <c r="H194" s="27" t="s">
        <v>625</v>
      </c>
      <c r="I194" s="25" t="s">
        <v>489</v>
      </c>
      <c r="J194" s="25" t="s">
        <v>508</v>
      </c>
      <c r="K194" s="19">
        <v>1</v>
      </c>
      <c r="L194" s="19">
        <v>1</v>
      </c>
      <c r="AA194" t="str">
        <f t="shared" si="25"/>
        <v>,(28,"박카스맛젤리",570,8,"","박카스맛젤리.jpg","01","0106",1,1)</v>
      </c>
    </row>
    <row r="195" spans="2:27">
      <c r="B195" s="20">
        <v>29</v>
      </c>
      <c r="C195" s="20">
        <v>29</v>
      </c>
      <c r="D195" s="26" t="s">
        <v>577</v>
      </c>
      <c r="E195" s="1">
        <v>960</v>
      </c>
      <c r="F195" s="22">
        <v>8</v>
      </c>
      <c r="G195" s="1" t="s">
        <v>647</v>
      </c>
      <c r="H195" s="27" t="s">
        <v>626</v>
      </c>
      <c r="I195" s="25" t="s">
        <v>489</v>
      </c>
      <c r="J195" s="25" t="s">
        <v>508</v>
      </c>
      <c r="K195" s="19">
        <v>1</v>
      </c>
      <c r="L195" s="19">
        <v>1</v>
      </c>
      <c r="AA195" t="str">
        <f t="shared" si="25"/>
        <v>,(29,"이클립스 페퍼민트향 34g",960,8,"","이클립스 페퍼민트향 34g.jpg","01","0106",1,1)</v>
      </c>
    </row>
    <row r="196" spans="2:27">
      <c r="B196" s="20">
        <v>30</v>
      </c>
      <c r="C196" s="20">
        <v>30</v>
      </c>
      <c r="D196" s="26" t="s">
        <v>578</v>
      </c>
      <c r="E196" s="1">
        <v>990</v>
      </c>
      <c r="F196" s="22">
        <v>8</v>
      </c>
      <c r="G196" s="1" t="s">
        <v>647</v>
      </c>
      <c r="H196" s="27" t="s">
        <v>627</v>
      </c>
      <c r="I196" s="25" t="s">
        <v>489</v>
      </c>
      <c r="J196" s="25" t="s">
        <v>508</v>
      </c>
      <c r="K196" s="19">
        <v>1</v>
      </c>
      <c r="L196" s="19">
        <v>1</v>
      </c>
      <c r="AA196" t="str">
        <f t="shared" si="25"/>
        <v>,(30,"이클립스 피치향 34g",990,8,"","이클립스 피치향 34g.jpg","01","0106",1,1)</v>
      </c>
    </row>
    <row r="197" spans="2:27">
      <c r="B197" s="20">
        <v>31</v>
      </c>
      <c r="C197" s="20">
        <v>31</v>
      </c>
      <c r="D197" s="21" t="s">
        <v>579</v>
      </c>
      <c r="E197" s="1">
        <v>36960</v>
      </c>
      <c r="F197" s="22">
        <v>1</v>
      </c>
      <c r="G197" s="1" t="s">
        <v>647</v>
      </c>
      <c r="H197" s="27" t="s">
        <v>628</v>
      </c>
      <c r="I197" s="25" t="s">
        <v>489</v>
      </c>
      <c r="J197" s="25" t="s">
        <v>510</v>
      </c>
      <c r="K197" s="19">
        <v>1</v>
      </c>
      <c r="L197" s="19">
        <v>1</v>
      </c>
      <c r="AA197" t="str">
        <f t="shared" si="25"/>
        <v>,(31,"맥스빌더",36960,1,"","맥스빌더.jpg","01","0107",1,1)</v>
      </c>
    </row>
    <row r="198" spans="2:27">
      <c r="B198" s="20">
        <v>32</v>
      </c>
      <c r="C198" s="20">
        <v>32</v>
      </c>
      <c r="D198" s="21" t="s">
        <v>580</v>
      </c>
      <c r="E198" s="1">
        <v>440</v>
      </c>
      <c r="F198" s="22">
        <v>12</v>
      </c>
      <c r="G198" s="1" t="s">
        <v>647</v>
      </c>
      <c r="H198" s="27" t="s">
        <v>629</v>
      </c>
      <c r="I198" s="25" t="s">
        <v>489</v>
      </c>
      <c r="J198" s="25" t="s">
        <v>512</v>
      </c>
      <c r="K198" s="19">
        <v>1</v>
      </c>
      <c r="L198" s="19">
        <v>1</v>
      </c>
      <c r="AA198" t="str">
        <f t="shared" si="25"/>
        <v>,(32,"롯데햄 키스틱 더블치즈 소시지",440,12,"","롯데햄 키스틱 더블치즈 소시지.jpg","01","0108",1,1)</v>
      </c>
    </row>
    <row r="199" spans="2:27">
      <c r="B199" s="20">
        <v>33</v>
      </c>
      <c r="C199" s="20">
        <v>33</v>
      </c>
      <c r="D199" s="21" t="s">
        <v>581</v>
      </c>
      <c r="E199" s="1">
        <v>660</v>
      </c>
      <c r="F199" s="22">
        <v>12</v>
      </c>
      <c r="G199" s="1" t="s">
        <v>647</v>
      </c>
      <c r="H199" s="27" t="s">
        <v>630</v>
      </c>
      <c r="I199" s="25" t="s">
        <v>489</v>
      </c>
      <c r="J199" s="25" t="s">
        <v>512</v>
      </c>
      <c r="K199" s="19">
        <v>1</v>
      </c>
      <c r="L199" s="19">
        <v>1</v>
      </c>
      <c r="AA199" t="str">
        <f t="shared" si="25"/>
        <v>,(33,"키스틱",660,12,"","키스틱.jpg","01","0108",1,1)</v>
      </c>
    </row>
    <row r="200" spans="2:27">
      <c r="B200" s="20">
        <v>34</v>
      </c>
      <c r="C200" s="20">
        <v>34</v>
      </c>
      <c r="D200" s="30" t="s">
        <v>582</v>
      </c>
      <c r="E200" s="1">
        <v>960</v>
      </c>
      <c r="F200" s="22">
        <v>10</v>
      </c>
      <c r="G200" s="1" t="s">
        <v>647</v>
      </c>
      <c r="H200" s="31" t="s">
        <v>631</v>
      </c>
      <c r="I200" s="25" t="s">
        <v>489</v>
      </c>
      <c r="J200" s="25" t="s">
        <v>514</v>
      </c>
      <c r="K200" s="19">
        <v>1</v>
      </c>
      <c r="L200" s="19">
        <v>1</v>
      </c>
      <c r="AA200" t="str">
        <f t="shared" si="25"/>
        <v>,(34,"퀘이커 마시는오트밀 오트&amp;그레인, 50g",960,10,"","퀘이커 마시는오트밀 오트&amp;그레인, 50g.jpg","01","0109",1,1)</v>
      </c>
    </row>
    <row r="201" spans="2:27">
      <c r="B201" s="20">
        <v>35</v>
      </c>
      <c r="C201" s="20">
        <v>35</v>
      </c>
      <c r="D201" s="30" t="s">
        <v>583</v>
      </c>
      <c r="E201" s="1">
        <v>940</v>
      </c>
      <c r="F201" s="22">
        <v>10</v>
      </c>
      <c r="G201" s="1" t="s">
        <v>647</v>
      </c>
      <c r="H201" s="31" t="s">
        <v>632</v>
      </c>
      <c r="I201" s="25" t="s">
        <v>489</v>
      </c>
      <c r="J201" s="25" t="s">
        <v>514</v>
      </c>
      <c r="K201" s="19">
        <v>1</v>
      </c>
      <c r="L201" s="19">
        <v>1</v>
      </c>
      <c r="AA201" t="str">
        <f t="shared" si="25"/>
        <v>,(35,"퀘이커 마시는 오트밀 오트&amp;우리쌀, 50g",940,10,"","퀘이커 마시는 오트밀 오트&amp;우리쌀, 50g.jpg","01","0109",1,1)</v>
      </c>
    </row>
    <row r="202" spans="2:27">
      <c r="B202" s="20">
        <v>36</v>
      </c>
      <c r="C202" s="20">
        <v>36</v>
      </c>
      <c r="D202" s="30" t="s">
        <v>584</v>
      </c>
      <c r="E202" s="1">
        <v>1390</v>
      </c>
      <c r="F202" s="22">
        <v>10</v>
      </c>
      <c r="G202" s="1" t="s">
        <v>647</v>
      </c>
      <c r="H202" s="31" t="s">
        <v>633</v>
      </c>
      <c r="I202" s="25" t="s">
        <v>489</v>
      </c>
      <c r="J202" s="25" t="s">
        <v>514</v>
      </c>
      <c r="K202" s="19">
        <v>1</v>
      </c>
      <c r="L202" s="19">
        <v>1</v>
      </c>
      <c r="AA202" t="str">
        <f t="shared" si="25"/>
        <v>,(36,"퀘이커 마시는 오트밀 단백질, 80g",1390,10,"","퀘이커 마시는 오트밀 단백질, 80g.jpg","01","0109",1,1)</v>
      </c>
    </row>
    <row r="203" spans="2:27">
      <c r="B203" s="20">
        <v>37</v>
      </c>
      <c r="C203" s="20">
        <v>37</v>
      </c>
      <c r="D203" s="30" t="s">
        <v>585</v>
      </c>
      <c r="E203" s="1">
        <v>1080</v>
      </c>
      <c r="F203" s="22">
        <v>10</v>
      </c>
      <c r="G203" s="1" t="s">
        <v>647</v>
      </c>
      <c r="H203" s="31" t="s">
        <v>634</v>
      </c>
      <c r="I203" s="25" t="s">
        <v>489</v>
      </c>
      <c r="J203" s="25" t="s">
        <v>514</v>
      </c>
      <c r="K203" s="19">
        <v>1</v>
      </c>
      <c r="L203" s="19">
        <v>1</v>
      </c>
      <c r="AA203" t="str">
        <f t="shared" si="25"/>
        <v>,(37,"퀘이커 마시는 오트밀 찰옥수수, 50g",1080,10,"","퀘이커 마시는 오트밀 찰옥수수, 50g.jpg","01","0109",1,1)</v>
      </c>
    </row>
    <row r="204" spans="2:27">
      <c r="B204" s="20">
        <v>38</v>
      </c>
      <c r="C204" s="20">
        <v>38</v>
      </c>
      <c r="D204" s="21" t="s">
        <v>586</v>
      </c>
      <c r="E204" s="1">
        <v>480</v>
      </c>
      <c r="F204" s="22">
        <v>10</v>
      </c>
      <c r="G204" s="1" t="s">
        <v>647</v>
      </c>
      <c r="H204" s="27" t="s">
        <v>635</v>
      </c>
      <c r="I204" s="25" t="s">
        <v>491</v>
      </c>
      <c r="J204" s="25" t="s">
        <v>522</v>
      </c>
      <c r="K204" s="19">
        <v>1</v>
      </c>
      <c r="L204" s="19">
        <v>1</v>
      </c>
      <c r="AA204" t="str">
        <f t="shared" si="25"/>
        <v>,(38,"SNP 골드 콜라겐 앰플 마스크",480,10,"","SNP 골드 콜라겐 앰플 마스크.jpg","02","0201",1,1)</v>
      </c>
    </row>
    <row r="205" spans="2:27">
      <c r="B205" s="20">
        <v>39</v>
      </c>
      <c r="C205" s="20">
        <v>39</v>
      </c>
      <c r="D205" s="26" t="s">
        <v>587</v>
      </c>
      <c r="E205" s="1">
        <v>700</v>
      </c>
      <c r="F205" s="22">
        <v>10</v>
      </c>
      <c r="G205" s="1" t="s">
        <v>647</v>
      </c>
      <c r="H205" s="27" t="s">
        <v>636</v>
      </c>
      <c r="I205" s="25" t="s">
        <v>491</v>
      </c>
      <c r="J205" s="25" t="s">
        <v>522</v>
      </c>
      <c r="K205" s="19">
        <v>1</v>
      </c>
      <c r="L205" s="19">
        <v>1</v>
      </c>
      <c r="AA205" t="str">
        <f t="shared" si="25"/>
        <v>,(39,"메디힐 디엔에이 프로아틴 마스크",700,10,"","메디힐 디엔에이 프로아틴 마스크.jpg","02","0201",1,1)</v>
      </c>
    </row>
    <row r="206" spans="2:27">
      <c r="B206" s="20">
        <v>40</v>
      </c>
      <c r="C206" s="20">
        <v>40</v>
      </c>
      <c r="D206" s="26" t="s">
        <v>588</v>
      </c>
      <c r="E206" s="1">
        <v>4750</v>
      </c>
      <c r="F206" s="22">
        <v>1</v>
      </c>
      <c r="G206" s="1" t="s">
        <v>647</v>
      </c>
      <c r="H206" s="27" t="s">
        <v>637</v>
      </c>
      <c r="I206" s="25" t="s">
        <v>491</v>
      </c>
      <c r="J206" s="25" t="s">
        <v>525</v>
      </c>
      <c r="K206" s="19">
        <v>1</v>
      </c>
      <c r="L206" s="19">
        <v>1</v>
      </c>
      <c r="AA206" t="str">
        <f t="shared" si="25"/>
        <v>,(40,"닥터지 메디유브이 울트라 선 50ml",4750,1,"","닥터지 메디유브이 울트라 선 50ml.jpg","02","0202",1,1)</v>
      </c>
    </row>
    <row r="207" spans="2:27">
      <c r="B207" s="20">
        <v>41</v>
      </c>
      <c r="C207" s="20">
        <v>41</v>
      </c>
      <c r="D207" s="21" t="s">
        <v>589</v>
      </c>
      <c r="E207" s="1">
        <v>8800</v>
      </c>
      <c r="F207" s="22">
        <v>1</v>
      </c>
      <c r="G207" s="1" t="s">
        <v>647</v>
      </c>
      <c r="H207" s="27" t="s">
        <v>638</v>
      </c>
      <c r="I207" s="25" t="s">
        <v>491</v>
      </c>
      <c r="J207" s="25" t="s">
        <v>525</v>
      </c>
      <c r="K207" s="19">
        <v>1</v>
      </c>
      <c r="L207" s="19">
        <v>1</v>
      </c>
      <c r="AA207" t="str">
        <f t="shared" si="25"/>
        <v>,(41,"AHC 내추럴 퍼펙션 프레쉬선스틱",8800,1,"","AHC 내추럴 퍼펙션 프레쉬선스틱.jpg","02","0202",1,1)</v>
      </c>
    </row>
    <row r="208" spans="2:27">
      <c r="B208" s="20">
        <v>42</v>
      </c>
      <c r="C208" s="20">
        <v>42</v>
      </c>
      <c r="D208" s="21" t="s">
        <v>590</v>
      </c>
      <c r="E208" s="1">
        <v>5560</v>
      </c>
      <c r="F208" s="22">
        <v>1</v>
      </c>
      <c r="G208" s="1" t="s">
        <v>647</v>
      </c>
      <c r="H208" s="27" t="s">
        <v>639</v>
      </c>
      <c r="I208" s="25" t="s">
        <v>491</v>
      </c>
      <c r="J208" s="25" t="s">
        <v>528</v>
      </c>
      <c r="K208" s="19">
        <v>1</v>
      </c>
      <c r="L208" s="19">
        <v>1</v>
      </c>
      <c r="AA208" t="str">
        <f t="shared" si="25"/>
        <v>,(42,"AHC프라이빗 리얼아이크림기프트세트",5560,1,"","AHC프라이빗 리얼아이크림기프트세트.jpg","02","0203",1,1)</v>
      </c>
    </row>
    <row r="209" spans="2:27">
      <c r="B209" s="20">
        <v>43</v>
      </c>
      <c r="C209" s="20">
        <v>43</v>
      </c>
      <c r="D209" s="26" t="s">
        <v>591</v>
      </c>
      <c r="E209" s="1">
        <v>4710</v>
      </c>
      <c r="F209" s="22">
        <v>1</v>
      </c>
      <c r="G209" s="1" t="s">
        <v>647</v>
      </c>
      <c r="H209" s="27" t="s">
        <v>640</v>
      </c>
      <c r="I209" s="25" t="s">
        <v>491</v>
      </c>
      <c r="J209" s="25" t="s">
        <v>530</v>
      </c>
      <c r="K209" s="19">
        <v>1</v>
      </c>
      <c r="L209" s="19">
        <v>1</v>
      </c>
      <c r="AA209" t="str">
        <f t="shared" si="25"/>
        <v>,(43,"마녀공장 비피다 바이옴 수분 장벽 강화 크림 기획세트",4710,1,"","마녀공장 비피다 바이옴 수분 장벽 강화 크림 기획세트.jpg","02","0204",1,1)</v>
      </c>
    </row>
    <row r="210" spans="2:27">
      <c r="B210" s="20">
        <v>44</v>
      </c>
      <c r="C210" s="20">
        <v>44</v>
      </c>
      <c r="D210" s="26" t="s">
        <v>592</v>
      </c>
      <c r="E210" s="1">
        <v>7900</v>
      </c>
      <c r="F210" s="22">
        <v>1</v>
      </c>
      <c r="G210" s="1" t="s">
        <v>647</v>
      </c>
      <c r="H210" s="27" t="s">
        <v>641</v>
      </c>
      <c r="I210" s="25" t="s">
        <v>491</v>
      </c>
      <c r="J210" s="25" t="s">
        <v>530</v>
      </c>
      <c r="K210" s="19">
        <v>1</v>
      </c>
      <c r="L210" s="19">
        <v>1</v>
      </c>
      <c r="AA210" t="str">
        <f t="shared" si="25"/>
        <v>,(44,"이니스프리 퍼펙트9인텐시브 크림",7900,1,"","이니스프리 퍼펙트9인텐시브 크림.jpg","02","0204",1,1)</v>
      </c>
    </row>
    <row r="211" spans="2:27">
      <c r="B211" s="20">
        <v>45</v>
      </c>
      <c r="C211" s="20">
        <v>45</v>
      </c>
      <c r="D211" s="26" t="s">
        <v>593</v>
      </c>
      <c r="E211" s="1">
        <v>10080</v>
      </c>
      <c r="F211" s="22">
        <v>1</v>
      </c>
      <c r="G211" s="1" t="s">
        <v>647</v>
      </c>
      <c r="H211" s="27" t="s">
        <v>642</v>
      </c>
      <c r="I211" s="25" t="s">
        <v>491</v>
      </c>
      <c r="J211" s="25" t="s">
        <v>530</v>
      </c>
      <c r="K211" s="19">
        <v>1</v>
      </c>
      <c r="L211" s="19">
        <v>1</v>
      </c>
      <c r="AA211" t="str">
        <f t="shared" si="25"/>
        <v>,(45,"닥터지 로얄 블랙스네일 크림",10080,1,"","닥터지 로얄 블랙스네일 크림.jpg","02","0204",1,1)</v>
      </c>
    </row>
    <row r="212" spans="2:27">
      <c r="B212" s="20">
        <v>46</v>
      </c>
      <c r="C212" s="20">
        <v>46</v>
      </c>
      <c r="D212" s="26" t="s">
        <v>594</v>
      </c>
      <c r="E212" s="1">
        <v>14090</v>
      </c>
      <c r="F212" s="22">
        <v>1</v>
      </c>
      <c r="G212" s="1" t="s">
        <v>647</v>
      </c>
      <c r="H212" s="27" t="s">
        <v>643</v>
      </c>
      <c r="I212" s="25" t="s">
        <v>491</v>
      </c>
      <c r="J212" s="25" t="s">
        <v>530</v>
      </c>
      <c r="K212" s="19">
        <v>1</v>
      </c>
      <c r="L212" s="19">
        <v>1</v>
      </c>
      <c r="AA212" t="str">
        <f t="shared" si="25"/>
        <v>,(46,"아이소이 탄력크림EX",14090,1,"","아이소이 탄력크림EX.jpg","02","0204",1,1)</v>
      </c>
    </row>
    <row r="213" spans="2:27">
      <c r="B213" s="20">
        <v>47</v>
      </c>
      <c r="C213" s="20">
        <v>47</v>
      </c>
      <c r="D213" s="26" t="s">
        <v>595</v>
      </c>
      <c r="E213" s="1">
        <v>38930</v>
      </c>
      <c r="F213" s="22">
        <v>1</v>
      </c>
      <c r="G213" s="1" t="s">
        <v>647</v>
      </c>
      <c r="H213" s="27" t="s">
        <v>644</v>
      </c>
      <c r="I213" s="25" t="s">
        <v>491</v>
      </c>
      <c r="J213" s="25" t="s">
        <v>530</v>
      </c>
      <c r="K213" s="19">
        <v>1</v>
      </c>
      <c r="L213" s="19">
        <v>1</v>
      </c>
      <c r="AA213" t="str">
        <f t="shared" si="25"/>
        <v>,(47,"다이아몬드 리페어 퍼펙트 세트",38930,1,"","다이아몬드 리페어 퍼펙트 세트.jpg","02","0204",1,1)</v>
      </c>
    </row>
    <row r="214" spans="2:27">
      <c r="B214" s="20">
        <v>48</v>
      </c>
      <c r="C214" s="20">
        <v>48</v>
      </c>
      <c r="D214" s="26" t="s">
        <v>596</v>
      </c>
      <c r="E214" s="1">
        <v>4320</v>
      </c>
      <c r="F214" s="22">
        <v>1</v>
      </c>
      <c r="G214" s="1" t="s">
        <v>647</v>
      </c>
      <c r="H214" s="27" t="s">
        <v>645</v>
      </c>
      <c r="I214" s="25" t="s">
        <v>491</v>
      </c>
      <c r="J214" s="25" t="s">
        <v>532</v>
      </c>
      <c r="K214" s="19">
        <v>1</v>
      </c>
      <c r="L214" s="19">
        <v>1</v>
      </c>
      <c r="AA214" t="str">
        <f t="shared" si="25"/>
        <v>,(48,"닥터지 레드 블레미쉬 모이스처 클렌징 폼",4320,1,"","닥터지 레드 블레미쉬 모이스처 클렌징 폼.jpg","02","0205",1,1)</v>
      </c>
    </row>
    <row r="215" spans="2:27">
      <c r="B215" s="20">
        <v>49</v>
      </c>
      <c r="C215" s="20">
        <v>49</v>
      </c>
      <c r="D215" s="26" t="s">
        <v>597</v>
      </c>
      <c r="E215" s="1">
        <v>4390</v>
      </c>
      <c r="F215" s="22">
        <v>1</v>
      </c>
      <c r="G215" s="1" t="s">
        <v>647</v>
      </c>
      <c r="H215" s="27" t="s">
        <v>646</v>
      </c>
      <c r="I215" s="25" t="s">
        <v>491</v>
      </c>
      <c r="J215" s="25" t="s">
        <v>532</v>
      </c>
      <c r="K215" s="19">
        <v>1</v>
      </c>
      <c r="L215" s="19">
        <v>1</v>
      </c>
      <c r="AA215" t="str">
        <f t="shared" si="25"/>
        <v>,(49,"뉴트로지나 딥클린 아크네 포밍",4390,1,"","뉴트로지나 딥클린 아크네 포밍.jpg","02","0205",1,1)</v>
      </c>
    </row>
    <row r="216" spans="2:27">
      <c r="AA216" t="s">
        <v>161</v>
      </c>
    </row>
  </sheetData>
  <mergeCells count="7">
    <mergeCell ref="C2:H2"/>
    <mergeCell ref="C164:L164"/>
    <mergeCell ref="C112:H112"/>
    <mergeCell ref="C119:F119"/>
    <mergeCell ref="C20:I20"/>
    <mergeCell ref="C9:F9"/>
    <mergeCell ref="C67:G6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CE5D6-4248-4400-A48F-6A536530056C}">
  <dimension ref="B1:AA42"/>
  <sheetViews>
    <sheetView tabSelected="1" zoomScale="85" zoomScaleNormal="85" workbookViewId="0">
      <selection activeCell="L12" sqref="L12"/>
    </sheetView>
  </sheetViews>
  <sheetFormatPr defaultRowHeight="17.399999999999999"/>
  <cols>
    <col min="1" max="1" width="3.19921875" customWidth="1"/>
    <col min="2" max="2" width="11" bestFit="1" customWidth="1"/>
    <col min="3" max="3" width="13.19921875" bestFit="1" customWidth="1"/>
    <col min="4" max="4" width="21" bestFit="1" customWidth="1"/>
    <col min="5" max="5" width="14.69921875" bestFit="1" customWidth="1"/>
    <col min="6" max="6" width="15.59765625" bestFit="1" customWidth="1"/>
    <col min="7" max="7" width="20.5" bestFit="1" customWidth="1"/>
    <col min="8" max="8" width="19.3984375" bestFit="1" customWidth="1"/>
    <col min="9" max="10" width="13.19921875" bestFit="1" customWidth="1"/>
    <col min="11" max="11" width="9.19921875" bestFit="1" customWidth="1"/>
    <col min="12" max="12" width="62.69921875" bestFit="1" customWidth="1"/>
    <col min="13" max="13" width="50.796875" bestFit="1" customWidth="1"/>
    <col min="14" max="15" width="19.3984375" bestFit="1" customWidth="1"/>
    <col min="16" max="16" width="13.296875" bestFit="1" customWidth="1"/>
    <col min="17" max="17" width="12" bestFit="1" customWidth="1"/>
    <col min="18" max="18" width="12.5" bestFit="1" customWidth="1"/>
    <col min="19" max="26" width="12.5" hidden="1" customWidth="1"/>
    <col min="27" max="27" width="192.5" bestFit="1" customWidth="1"/>
  </cols>
  <sheetData>
    <row r="1" spans="2:27"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2:27">
      <c r="B2" s="10" t="s">
        <v>153</v>
      </c>
      <c r="C2" s="39" t="s">
        <v>196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</row>
    <row r="3" spans="2:27">
      <c r="B3" s="10" t="s">
        <v>1</v>
      </c>
      <c r="C3" s="5" t="s">
        <v>222</v>
      </c>
      <c r="D3" s="5" t="s">
        <v>286</v>
      </c>
      <c r="E3" s="5" t="s">
        <v>200</v>
      </c>
      <c r="F3" s="5" t="s">
        <v>689</v>
      </c>
      <c r="G3" s="5" t="s">
        <v>680</v>
      </c>
      <c r="H3" s="5" t="s">
        <v>685</v>
      </c>
      <c r="I3" s="5" t="s">
        <v>288</v>
      </c>
      <c r="J3" s="5" t="s">
        <v>289</v>
      </c>
      <c r="K3" s="5" t="s">
        <v>301</v>
      </c>
      <c r="L3" s="5" t="s">
        <v>303</v>
      </c>
      <c r="M3" s="5" t="s">
        <v>681</v>
      </c>
      <c r="N3" s="5" t="s">
        <v>456</v>
      </c>
      <c r="O3" s="5" t="s">
        <v>714</v>
      </c>
      <c r="R3" s="13"/>
      <c r="S3" s="13"/>
      <c r="T3" s="13"/>
      <c r="U3" s="13"/>
      <c r="V3" s="13"/>
      <c r="W3" s="13"/>
      <c r="X3" s="13"/>
      <c r="Y3" s="13"/>
      <c r="Z3" s="13"/>
      <c r="AA3" s="14" t="str">
        <f>_xlfn.CONCAT("TRUNCATE ",C2,";")</f>
        <v>TRUNCATE TB_MNU;</v>
      </c>
    </row>
    <row r="4" spans="2:27">
      <c r="B4" s="10" t="s">
        <v>3</v>
      </c>
      <c r="C4" s="5" t="s">
        <v>223</v>
      </c>
      <c r="D4" s="5" t="s">
        <v>199</v>
      </c>
      <c r="E4" s="5" t="s">
        <v>201</v>
      </c>
      <c r="F4" s="5" t="s">
        <v>690</v>
      </c>
      <c r="G4" s="5" t="s">
        <v>679</v>
      </c>
      <c r="H4" s="5" t="s">
        <v>686</v>
      </c>
      <c r="I4" s="5" t="s">
        <v>205</v>
      </c>
      <c r="J4" s="5" t="s">
        <v>352</v>
      </c>
      <c r="K4" s="5" t="s">
        <v>207</v>
      </c>
      <c r="L4" s="5" t="s">
        <v>209</v>
      </c>
      <c r="M4" s="5" t="s">
        <v>208</v>
      </c>
      <c r="N4" s="5" t="s">
        <v>677</v>
      </c>
      <c r="O4" s="5" t="s">
        <v>683</v>
      </c>
      <c r="R4" s="13"/>
      <c r="S4" s="13"/>
      <c r="T4" s="13"/>
      <c r="U4" s="13"/>
      <c r="V4" s="13"/>
      <c r="W4" s="13"/>
      <c r="X4" s="13"/>
      <c r="Y4" s="13"/>
      <c r="Z4" s="13"/>
      <c r="AA4" t="str">
        <f>_xlfn.CONCAT("INSERT INTO ",C2, "(", _xlfn.TEXTJOIN(",",TRUE,C3:Z3),") VALUES")</f>
        <v>INSERT INTO TB_MNU(MNU_SEQ,URL,MNU_NM,COMPNT_PATH,COMPNT_NM,UPPER_MNU_SEQ,OPEN_YN,AUTH_YN,MNU_LV,MNU_ORDER,MNU_INFO,FST_REG_SEQ,LST_UPD_SEQ) VALUES</v>
      </c>
    </row>
    <row r="5" spans="2:27">
      <c r="B5" s="1">
        <v>1</v>
      </c>
      <c r="C5" s="1">
        <v>1</v>
      </c>
      <c r="D5" s="8" t="s">
        <v>710</v>
      </c>
      <c r="E5" s="1" t="s">
        <v>713</v>
      </c>
      <c r="F5" s="8" t="s">
        <v>228</v>
      </c>
      <c r="G5" s="8" t="s">
        <v>709</v>
      </c>
      <c r="H5" s="8">
        <v>0</v>
      </c>
      <c r="I5" s="1" t="s">
        <v>206</v>
      </c>
      <c r="J5" s="1" t="s">
        <v>206</v>
      </c>
      <c r="K5" s="1">
        <v>1</v>
      </c>
      <c r="L5" s="1">
        <v>1</v>
      </c>
      <c r="M5" s="1" t="s">
        <v>711</v>
      </c>
      <c r="N5" s="1">
        <v>1</v>
      </c>
      <c r="O5" s="1">
        <v>1</v>
      </c>
      <c r="AA5" t="str">
        <f t="shared" ref="AA5" si="0">_xlfn.CONCAT(IF(B5=1,"",","),"(",_xlfn.TEXTJOIN(",",TRUE,C5:Z5),")")</f>
        <v>(1,"market/item","마켓","market","item",0,"Y","Y",1,1,"상품 관련 대메뉴",1,1)</v>
      </c>
    </row>
    <row r="6" spans="2:27">
      <c r="B6" s="1">
        <v>2</v>
      </c>
      <c r="C6" s="1">
        <v>2</v>
      </c>
      <c r="D6" s="8" t="s">
        <v>710</v>
      </c>
      <c r="E6" s="1" t="s">
        <v>670</v>
      </c>
      <c r="F6" s="8" t="s">
        <v>228</v>
      </c>
      <c r="G6" s="8" t="s">
        <v>709</v>
      </c>
      <c r="H6" s="8">
        <v>1</v>
      </c>
      <c r="I6" s="1" t="s">
        <v>206</v>
      </c>
      <c r="J6" s="1" t="s">
        <v>206</v>
      </c>
      <c r="K6" s="1">
        <v>2</v>
      </c>
      <c r="L6" s="1">
        <v>1</v>
      </c>
      <c r="M6" s="1" t="s">
        <v>712</v>
      </c>
      <c r="N6" s="1">
        <v>1</v>
      </c>
      <c r="O6" s="1">
        <v>1</v>
      </c>
      <c r="AA6" t="str">
        <f t="shared" ref="AA6" si="1">_xlfn.CONCAT(IF(B6=1,"",","),"(",_xlfn.TEXTJOIN(",",TRUE,C6:Z6),")")</f>
        <v>,(2,"market/item","상품","market","item",1,"Y","Y",2,1,"상품 정보를 조회할 수 있는 메뉴입니다.",1,1)</v>
      </c>
    </row>
    <row r="7" spans="2:27">
      <c r="B7" s="1">
        <v>3</v>
      </c>
      <c r="C7" s="1">
        <v>3</v>
      </c>
      <c r="D7" s="8" t="s">
        <v>687</v>
      </c>
      <c r="E7" s="1" t="s">
        <v>233</v>
      </c>
      <c r="F7" s="8" t="s">
        <v>181</v>
      </c>
      <c r="G7" s="8" t="s">
        <v>691</v>
      </c>
      <c r="H7" s="8">
        <v>0</v>
      </c>
      <c r="I7" s="1" t="s">
        <v>206</v>
      </c>
      <c r="J7" s="1" t="s">
        <v>206</v>
      </c>
      <c r="K7" s="1">
        <v>1</v>
      </c>
      <c r="L7" s="1">
        <v>1</v>
      </c>
      <c r="M7" s="1" t="s">
        <v>236</v>
      </c>
      <c r="N7" s="1">
        <v>1</v>
      </c>
      <c r="O7" s="1">
        <v>1</v>
      </c>
      <c r="AA7" t="str">
        <f t="shared" ref="AA7:AA8" si="2">_xlfn.CONCAT(IF(B7=1,"",","),"(",_xlfn.TEXTJOIN(",",TRUE,C7:Z7),")")</f>
        <v>,(3,"admin/admin-home","관리자","admin","admin-home",0,"Y","Y",1,1,"관리자 관련 대메뉴",1,1)</v>
      </c>
    </row>
    <row r="8" spans="2:27">
      <c r="B8" s="1">
        <v>4</v>
      </c>
      <c r="C8" s="1">
        <v>4</v>
      </c>
      <c r="D8" s="8" t="s">
        <v>687</v>
      </c>
      <c r="E8" s="1" t="s">
        <v>238</v>
      </c>
      <c r="F8" s="8" t="s">
        <v>181</v>
      </c>
      <c r="G8" s="8" t="s">
        <v>691</v>
      </c>
      <c r="H8" s="8">
        <v>2</v>
      </c>
      <c r="I8" s="1" t="s">
        <v>206</v>
      </c>
      <c r="J8" s="1" t="s">
        <v>206</v>
      </c>
      <c r="K8" s="1">
        <v>2</v>
      </c>
      <c r="L8" s="1">
        <v>1</v>
      </c>
      <c r="M8" s="1" t="s">
        <v>430</v>
      </c>
      <c r="N8" s="1">
        <v>1</v>
      </c>
      <c r="O8" s="1">
        <v>1</v>
      </c>
      <c r="AA8" t="str">
        <f t="shared" si="2"/>
        <v>,(4,"admin/admin-home","관리자홈","admin","admin-home",2,"Y","Y",2,1,"관리자가 사이트 현황을 조회할 수 있는 메뉴입니다.",1,1)</v>
      </c>
    </row>
    <row r="9" spans="2:27">
      <c r="AA9" t="s">
        <v>161</v>
      </c>
    </row>
    <row r="10" spans="2:27">
      <c r="B10" s="17" t="s">
        <v>153</v>
      </c>
      <c r="C10" s="39" t="s">
        <v>257</v>
      </c>
      <c r="D10" s="39"/>
      <c r="E10" s="39"/>
      <c r="F10" s="39"/>
      <c r="G10" s="39"/>
      <c r="H10" s="39"/>
    </row>
    <row r="11" spans="2:27">
      <c r="B11" s="17" t="s">
        <v>1</v>
      </c>
      <c r="C11" s="17" t="s">
        <v>222</v>
      </c>
      <c r="D11" s="17" t="s">
        <v>246</v>
      </c>
      <c r="E11" s="17" t="s">
        <v>271</v>
      </c>
      <c r="F11" s="17" t="s">
        <v>273</v>
      </c>
      <c r="G11" s="17" t="s">
        <v>456</v>
      </c>
      <c r="H11" s="17" t="s">
        <v>714</v>
      </c>
      <c r="K11" s="13"/>
      <c r="L11" s="13"/>
      <c r="M11" s="13"/>
      <c r="N11" s="13"/>
      <c r="O11" s="13"/>
      <c r="R11" s="13"/>
      <c r="S11" s="13"/>
      <c r="T11" s="13"/>
      <c r="U11" s="13"/>
      <c r="V11" s="13"/>
      <c r="W11" s="13"/>
      <c r="X11" s="13"/>
      <c r="Y11" s="13"/>
      <c r="Z11" s="13"/>
      <c r="AA11" s="14" t="str">
        <f>_xlfn.CONCAT("TRUNCATE ",C10,";")</f>
        <v>TRUNCATE TB_AUTH;</v>
      </c>
    </row>
    <row r="12" spans="2:27">
      <c r="B12" s="17" t="s">
        <v>3</v>
      </c>
      <c r="C12" s="17" t="s">
        <v>223</v>
      </c>
      <c r="D12" s="17" t="s">
        <v>248</v>
      </c>
      <c r="E12" s="17" t="s">
        <v>272</v>
      </c>
      <c r="F12" s="17" t="s">
        <v>274</v>
      </c>
      <c r="G12" s="17" t="s">
        <v>677</v>
      </c>
      <c r="H12" s="17" t="s">
        <v>683</v>
      </c>
      <c r="K12" s="13"/>
      <c r="L12" s="13"/>
      <c r="M12" s="13"/>
      <c r="N12" s="13"/>
      <c r="O12" s="13"/>
      <c r="R12" s="13"/>
      <c r="S12" s="13"/>
      <c r="T12" s="13"/>
      <c r="U12" s="13"/>
      <c r="V12" s="13"/>
      <c r="W12" s="13"/>
      <c r="X12" s="13"/>
      <c r="Y12" s="13"/>
      <c r="Z12" s="13"/>
      <c r="AA12" t="str">
        <f>_xlfn.CONCAT("INSERT INTO ",C10, "(", _xlfn.TEXTJOIN(",",TRUE,C11:Z11),")")</f>
        <v>INSERT INTO TB_AUTH(MNU_SEQ,ROLE_SEQ,AUTH_GRADE,AUTH_NM,FST_REG_SEQ,LST_UPD_SEQ)</v>
      </c>
    </row>
    <row r="13" spans="2:27">
      <c r="B13" s="1">
        <v>1</v>
      </c>
      <c r="C13" s="1" t="s">
        <v>222</v>
      </c>
      <c r="D13" s="8">
        <v>3</v>
      </c>
      <c r="E13" s="1">
        <v>99</v>
      </c>
      <c r="F13" s="1" t="s">
        <v>233</v>
      </c>
      <c r="G13" s="1">
        <v>1</v>
      </c>
      <c r="H13" s="1">
        <v>1</v>
      </c>
      <c r="AA13" t="str">
        <f>_xlfn.CONCAT(IF(B13&lt;&gt;1,"UNION ALL ",""),"SELECT ",_xlfn.TEXTJOIN(",",TRUE,C13:Z13)," FROM ", $C$16)</f>
        <v>SELECT MNU_SEQ,3,99,"관리자",1,1 FROM TB_MNU</v>
      </c>
    </row>
    <row r="14" spans="2:27">
      <c r="B14" s="1">
        <v>2</v>
      </c>
      <c r="C14" s="1" t="s">
        <v>222</v>
      </c>
      <c r="D14" s="8">
        <v>2</v>
      </c>
      <c r="E14" s="1">
        <v>98</v>
      </c>
      <c r="F14" s="1" t="s">
        <v>261</v>
      </c>
      <c r="G14" s="1">
        <v>1</v>
      </c>
      <c r="H14" s="1">
        <v>1</v>
      </c>
      <c r="AA14" t="str">
        <f>_xlfn.CONCAT(IF(B14&lt;&gt;1,"UNION ALL ",""),"SELECT ",_xlfn.TEXTJOIN(",",TRUE,C14:Z14)," FROM ", $C$16)</f>
        <v>UNION ALL SELECT MNU_SEQ,2,98,"게스트",1,1 FROM TB_MNU</v>
      </c>
    </row>
    <row r="15" spans="2:27">
      <c r="B15" s="1">
        <v>3</v>
      </c>
      <c r="C15" s="1" t="s">
        <v>222</v>
      </c>
      <c r="D15" s="8">
        <v>1</v>
      </c>
      <c r="E15" s="1">
        <v>1</v>
      </c>
      <c r="F15" s="1" t="s">
        <v>260</v>
      </c>
      <c r="G15" s="1">
        <v>1</v>
      </c>
      <c r="H15" s="1">
        <v>1</v>
      </c>
      <c r="AA15" t="str">
        <f>_xlfn.CONCAT(IF(B15&lt;&gt;1,"UNION ALL ",""),"SELECT ",_xlfn.TEXTJOIN(",",TRUE,C15:Z15)," FROM ", $C$16)</f>
        <v>UNION ALL SELECT MNU_SEQ,1,1,"읽기",1,1 FROM TB_MNU</v>
      </c>
    </row>
    <row r="16" spans="2:27">
      <c r="B16" s="17" t="s">
        <v>262</v>
      </c>
      <c r="C16" s="39" t="s">
        <v>196</v>
      </c>
      <c r="D16" s="39"/>
      <c r="E16" s="39"/>
      <c r="F16" s="39"/>
      <c r="G16" s="39"/>
      <c r="H16" s="39"/>
      <c r="AA16" t="s">
        <v>161</v>
      </c>
    </row>
    <row r="17" spans="2:27">
      <c r="B17" s="17" t="s">
        <v>423</v>
      </c>
      <c r="C17" s="37" t="s">
        <v>424</v>
      </c>
      <c r="D17" s="37"/>
      <c r="E17" s="37"/>
      <c r="F17" s="37"/>
      <c r="G17" s="37"/>
      <c r="H17" s="37"/>
      <c r="AA17" t="str">
        <f>_xlfn.TEXTJOIN(",",TRUE,"UPDATE TB_AUTH T1 SET T1.AUTH_GRADE = 0, T1.AUTH_NM = '권한없음' WHERE T1.ROLE_SEQ = 1 AND EXISTS (SELECT 1 FROM TB_MNU WHERE MNU_SEQ = T1.MNU_SEQ AND URL LIKE 'admin%')")</f>
        <v>UPDATE TB_AUTH T1 SET T1.AUTH_GRADE = 0, T1.AUTH_NM = '권한없음' WHERE T1.ROLE_SEQ = 1 AND EXISTS (SELECT 1 FROM TB_MNU WHERE MNU_SEQ = T1.MNU_SEQ AND URL LIKE 'admin%')</v>
      </c>
    </row>
    <row r="18" spans="2:27">
      <c r="AA18" t="s">
        <v>161</v>
      </c>
    </row>
    <row r="20" spans="2:27">
      <c r="AA20" s="18"/>
    </row>
    <row r="23" spans="2:27">
      <c r="B23" s="10" t="s">
        <v>153</v>
      </c>
      <c r="C23" s="39" t="s">
        <v>684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</row>
    <row r="24" spans="2:27">
      <c r="B24" s="10" t="s">
        <v>1</v>
      </c>
      <c r="C24" s="5" t="s">
        <v>222</v>
      </c>
      <c r="D24" s="5" t="s">
        <v>286</v>
      </c>
      <c r="E24" s="5" t="s">
        <v>200</v>
      </c>
      <c r="F24" s="5" t="s">
        <v>680</v>
      </c>
      <c r="G24" s="5" t="s">
        <v>427</v>
      </c>
      <c r="H24" s="5" t="s">
        <v>287</v>
      </c>
      <c r="I24" s="5" t="s">
        <v>288</v>
      </c>
      <c r="J24" s="5" t="s">
        <v>289</v>
      </c>
      <c r="K24" s="5" t="s">
        <v>301</v>
      </c>
      <c r="L24" s="5" t="s">
        <v>681</v>
      </c>
      <c r="M24" s="5" t="s">
        <v>303</v>
      </c>
      <c r="N24" s="5" t="s">
        <v>456</v>
      </c>
      <c r="O24" s="5" t="s">
        <v>714</v>
      </c>
      <c r="R24" s="13"/>
      <c r="S24" s="13"/>
      <c r="T24" s="13"/>
      <c r="U24" s="13"/>
      <c r="V24" s="13"/>
      <c r="W24" s="13"/>
      <c r="X24" s="13"/>
      <c r="Y24" s="13"/>
      <c r="Z24" s="13"/>
      <c r="AA24" s="14" t="str">
        <f>_xlfn.CONCAT("TRUNCATE ",C23,";")</f>
        <v>TRUNCATE TB_MNU_BAK;</v>
      </c>
    </row>
    <row r="25" spans="2:27">
      <c r="B25" s="10" t="s">
        <v>3</v>
      </c>
      <c r="C25" s="5" t="s">
        <v>223</v>
      </c>
      <c r="D25" s="5" t="s">
        <v>199</v>
      </c>
      <c r="E25" s="5" t="s">
        <v>201</v>
      </c>
      <c r="F25" s="5" t="s">
        <v>679</v>
      </c>
      <c r="G25" s="5" t="s">
        <v>203</v>
      </c>
      <c r="H25" s="5" t="s">
        <v>204</v>
      </c>
      <c r="I25" s="5" t="s">
        <v>205</v>
      </c>
      <c r="J25" s="5" t="s">
        <v>352</v>
      </c>
      <c r="K25" s="5" t="s">
        <v>207</v>
      </c>
      <c r="L25" s="5" t="s">
        <v>208</v>
      </c>
      <c r="M25" s="5" t="s">
        <v>209</v>
      </c>
      <c r="N25" s="5" t="s">
        <v>677</v>
      </c>
      <c r="O25" s="5" t="s">
        <v>683</v>
      </c>
      <c r="R25" s="13"/>
      <c r="S25" s="13"/>
      <c r="T25" s="13"/>
      <c r="U25" s="13"/>
      <c r="V25" s="13"/>
      <c r="W25" s="13"/>
      <c r="X25" s="13"/>
      <c r="Y25" s="13"/>
      <c r="Z25" s="13"/>
      <c r="AA25" t="str">
        <f>_xlfn.CONCAT("INSERT INTO ",C23, "(", _xlfn.TEXTJOIN(",",TRUE,C24:Z24),") VALUES")</f>
        <v>INSERT INTO TB_MNU_BAK(MNU_SEQ,URL,MNU_NM,COMPNT_NM,TOP_URL,UPPER_URL,OPEN_YN,AUTH_YN,MNU_LV,MNU_INFO,MNU_ORDER,FST_REG_SEQ,LST_UPD_SEQ) VALUES</v>
      </c>
    </row>
    <row r="26" spans="2:27">
      <c r="B26" s="1">
        <v>1</v>
      </c>
      <c r="C26" s="1">
        <v>1</v>
      </c>
      <c r="D26" s="8" t="s">
        <v>181</v>
      </c>
      <c r="E26" s="1" t="s">
        <v>233</v>
      </c>
      <c r="F26" s="8"/>
      <c r="G26" s="8" t="s">
        <v>237</v>
      </c>
      <c r="H26" s="8" t="s">
        <v>353</v>
      </c>
      <c r="I26" s="1" t="s">
        <v>206</v>
      </c>
      <c r="J26" s="1" t="s">
        <v>206</v>
      </c>
      <c r="K26" s="1">
        <v>1</v>
      </c>
      <c r="L26" s="1" t="s">
        <v>236</v>
      </c>
      <c r="M26" s="1">
        <v>1</v>
      </c>
      <c r="N26" s="1">
        <v>1</v>
      </c>
      <c r="O26" s="1">
        <v>1</v>
      </c>
      <c r="AA26" t="str">
        <f t="shared" ref="AA26:AA41" si="3">_xlfn.CONCAT(IF(B26=1,"",","),"(",_xlfn.TEXTJOIN(",",TRUE,C26:Z26),")")</f>
        <v>(1,"admin","관리자","admin/adminHome","#","Y","Y",1,"관리자 관련 대메뉴",1,1,1)</v>
      </c>
    </row>
    <row r="27" spans="2:27">
      <c r="B27" s="1">
        <v>2</v>
      </c>
      <c r="C27" s="1">
        <v>2</v>
      </c>
      <c r="D27" s="8" t="s">
        <v>237</v>
      </c>
      <c r="E27" s="1" t="s">
        <v>238</v>
      </c>
      <c r="F27" s="8"/>
      <c r="G27" s="8" t="s">
        <v>237</v>
      </c>
      <c r="H27" s="8" t="s">
        <v>181</v>
      </c>
      <c r="I27" s="1" t="s">
        <v>206</v>
      </c>
      <c r="J27" s="1" t="s">
        <v>206</v>
      </c>
      <c r="K27" s="1">
        <v>2</v>
      </c>
      <c r="L27" s="1" t="s">
        <v>430</v>
      </c>
      <c r="M27" s="1">
        <v>1</v>
      </c>
      <c r="N27" s="1">
        <v>1</v>
      </c>
      <c r="O27" s="1">
        <v>1</v>
      </c>
      <c r="AA27" t="str">
        <f t="shared" si="3"/>
        <v>,(2,"admin/adminHome","관리자홈","admin/adminHome","admin","Y","Y",2,"관리자가 사이트 현황을 조회할 수 있는 메뉴입니다.",1,1,1)</v>
      </c>
    </row>
    <row r="28" spans="2:27">
      <c r="B28" s="1">
        <v>3</v>
      </c>
      <c r="C28" s="1">
        <v>3</v>
      </c>
      <c r="D28" s="8" t="s">
        <v>239</v>
      </c>
      <c r="E28" s="1" t="s">
        <v>240</v>
      </c>
      <c r="F28" s="8"/>
      <c r="G28" s="8" t="s">
        <v>237</v>
      </c>
      <c r="H28" s="8" t="s">
        <v>181</v>
      </c>
      <c r="I28" s="1" t="s">
        <v>206</v>
      </c>
      <c r="J28" s="1" t="s">
        <v>206</v>
      </c>
      <c r="K28" s="1">
        <v>2</v>
      </c>
      <c r="L28" s="1" t="s">
        <v>263</v>
      </c>
      <c r="M28" s="1">
        <v>2</v>
      </c>
      <c r="N28" s="1">
        <v>1</v>
      </c>
      <c r="O28" s="1">
        <v>1</v>
      </c>
      <c r="AA28" t="str">
        <f t="shared" si="3"/>
        <v>,(3,"admin/loginLog","접속기록조회","admin/adminHome","admin","Y","Y",2,"관리자가 사용자의 접속 기록을 조회할 수 있는 메뉴입니다.",2,1,1)</v>
      </c>
    </row>
    <row r="29" spans="2:27">
      <c r="B29" s="1">
        <v>4</v>
      </c>
      <c r="C29" s="1">
        <v>4</v>
      </c>
      <c r="D29" s="8" t="s">
        <v>265</v>
      </c>
      <c r="E29" s="1" t="s">
        <v>266</v>
      </c>
      <c r="F29" s="8"/>
      <c r="G29" s="8" t="s">
        <v>237</v>
      </c>
      <c r="H29" s="8" t="s">
        <v>181</v>
      </c>
      <c r="I29" s="1" t="s">
        <v>206</v>
      </c>
      <c r="J29" s="1" t="s">
        <v>206</v>
      </c>
      <c r="K29" s="1">
        <v>2</v>
      </c>
      <c r="L29" s="1" t="s">
        <v>267</v>
      </c>
      <c r="M29" s="1">
        <v>3</v>
      </c>
      <c r="N29" s="1">
        <v>1</v>
      </c>
      <c r="O29" s="1">
        <v>1</v>
      </c>
      <c r="AA29" t="str">
        <f t="shared" si="3"/>
        <v>,(4,"admin/requestLog","요청기록조회","admin/adminHome","admin","Y","Y",2,"관리자가 서버에 발생한 요청 기록을 조회할 수 있는 메뉴입니다.",3,1,1)</v>
      </c>
    </row>
    <row r="30" spans="2:27">
      <c r="B30" s="1">
        <v>5</v>
      </c>
      <c r="C30" s="1">
        <v>5</v>
      </c>
      <c r="D30" s="8" t="s">
        <v>304</v>
      </c>
      <c r="E30" s="1" t="s">
        <v>434</v>
      </c>
      <c r="F30" s="8"/>
      <c r="G30" s="8" t="s">
        <v>237</v>
      </c>
      <c r="H30" s="8" t="s">
        <v>181</v>
      </c>
      <c r="I30" s="1" t="s">
        <v>206</v>
      </c>
      <c r="J30" s="1" t="s">
        <v>206</v>
      </c>
      <c r="K30" s="1">
        <v>2</v>
      </c>
      <c r="L30" s="1" t="s">
        <v>350</v>
      </c>
      <c r="M30" s="1">
        <v>4</v>
      </c>
      <c r="N30" s="1">
        <v>1</v>
      </c>
      <c r="O30" s="1">
        <v>1</v>
      </c>
      <c r="AA30" t="str">
        <f t="shared" si="3"/>
        <v>,(5,"admin/manageRole","권한그룹관리","admin/adminHome","admin","Y","Y",2,"관리자가 권한그룹 정보를 조회 및 관리할 수 있는 메뉴입니다.",4,1,1)</v>
      </c>
    </row>
    <row r="31" spans="2:27">
      <c r="B31" s="1">
        <v>6</v>
      </c>
      <c r="C31" s="1">
        <v>6</v>
      </c>
      <c r="D31" s="8" t="s">
        <v>354</v>
      </c>
      <c r="E31" s="1" t="s">
        <v>431</v>
      </c>
      <c r="F31" s="8"/>
      <c r="G31" s="8" t="s">
        <v>237</v>
      </c>
      <c r="H31" s="8" t="s">
        <v>181</v>
      </c>
      <c r="I31" s="1" t="s">
        <v>206</v>
      </c>
      <c r="J31" s="1" t="s">
        <v>206</v>
      </c>
      <c r="K31" s="1">
        <v>2</v>
      </c>
      <c r="L31" s="1" t="s">
        <v>355</v>
      </c>
      <c r="M31" s="1">
        <v>5</v>
      </c>
      <c r="N31" s="1">
        <v>1</v>
      </c>
      <c r="O31" s="1">
        <v>1</v>
      </c>
      <c r="AA31" t="str">
        <f t="shared" si="3"/>
        <v>,(6,"admin/manageAuth","권한관리","admin/adminHome","admin","Y","Y",2,"관리자가 권한 정보를 조회 및 관리할 수 있는 메뉴입니다.",5,1,1)</v>
      </c>
    </row>
    <row r="32" spans="2:27">
      <c r="B32" s="1">
        <v>7</v>
      </c>
      <c r="C32" s="1">
        <v>7</v>
      </c>
      <c r="D32" s="8" t="s">
        <v>349</v>
      </c>
      <c r="E32" s="1" t="s">
        <v>432</v>
      </c>
      <c r="F32" s="8"/>
      <c r="G32" s="8" t="s">
        <v>237</v>
      </c>
      <c r="H32" s="8" t="s">
        <v>181</v>
      </c>
      <c r="I32" s="1" t="s">
        <v>206</v>
      </c>
      <c r="J32" s="1" t="s">
        <v>206</v>
      </c>
      <c r="K32" s="1">
        <v>2</v>
      </c>
      <c r="L32" s="1" t="s">
        <v>351</v>
      </c>
      <c r="M32" s="1">
        <v>6</v>
      </c>
      <c r="N32" s="1">
        <v>1</v>
      </c>
      <c r="O32" s="1">
        <v>1</v>
      </c>
      <c r="AA32" t="str">
        <f t="shared" si="3"/>
        <v>,(7,"admin/manageMnu","메뉴관리","admin/adminHome","admin","Y","Y",2,"관리자가 메뉴 정보를 조회 및 관리할 수 있는 메뉴입니다.",6,1,1)</v>
      </c>
    </row>
    <row r="33" spans="2:27">
      <c r="B33" s="1">
        <v>8</v>
      </c>
      <c r="C33" s="1">
        <v>8</v>
      </c>
      <c r="D33" s="8" t="s">
        <v>410</v>
      </c>
      <c r="E33" s="1" t="s">
        <v>433</v>
      </c>
      <c r="F33" s="8"/>
      <c r="G33" s="8" t="s">
        <v>237</v>
      </c>
      <c r="H33" s="8" t="s">
        <v>181</v>
      </c>
      <c r="I33" s="1" t="s">
        <v>206</v>
      </c>
      <c r="J33" s="1" t="s">
        <v>206</v>
      </c>
      <c r="K33" s="1">
        <v>2</v>
      </c>
      <c r="L33" s="1" t="s">
        <v>411</v>
      </c>
      <c r="M33" s="1">
        <v>7</v>
      </c>
      <c r="N33" s="1">
        <v>1</v>
      </c>
      <c r="O33" s="1">
        <v>1</v>
      </c>
      <c r="AA33" t="str">
        <f t="shared" si="3"/>
        <v>,(8,"admin/manageUser","사용자관리","admin/adminHome","admin","Y","Y",2,"관리자가 사용자 정보를 조회 및 관리할 수 있는 메뉴입니다.",7,1,1)</v>
      </c>
    </row>
    <row r="34" spans="2:27">
      <c r="B34" s="1">
        <v>9</v>
      </c>
      <c r="C34" s="1">
        <v>9</v>
      </c>
      <c r="D34" s="8" t="s">
        <v>462</v>
      </c>
      <c r="E34" s="1" t="s">
        <v>464</v>
      </c>
      <c r="F34" s="8"/>
      <c r="G34" s="8" t="s">
        <v>463</v>
      </c>
      <c r="H34" s="8" t="s">
        <v>353</v>
      </c>
      <c r="I34" s="1" t="s">
        <v>177</v>
      </c>
      <c r="J34" s="1" t="s">
        <v>206</v>
      </c>
      <c r="K34" s="1">
        <v>1</v>
      </c>
      <c r="L34" s="1" t="s">
        <v>465</v>
      </c>
      <c r="M34" s="1">
        <v>3</v>
      </c>
      <c r="N34" s="1">
        <v>1</v>
      </c>
      <c r="O34" s="1">
        <v>1</v>
      </c>
      <c r="AA34" t="str">
        <f t="shared" si="3"/>
        <v>,(9,"mart","마트","mart/cart","#","N","Y",1,"마트 관련 대메뉴",3,1,1)</v>
      </c>
    </row>
    <row r="35" spans="2:27">
      <c r="B35" s="1">
        <v>10</v>
      </c>
      <c r="C35" s="1">
        <v>10</v>
      </c>
      <c r="D35" s="8" t="s">
        <v>669</v>
      </c>
      <c r="E35" s="1" t="s">
        <v>670</v>
      </c>
      <c r="F35" s="8"/>
      <c r="G35" s="8" t="s">
        <v>669</v>
      </c>
      <c r="H35" s="8" t="s">
        <v>462</v>
      </c>
      <c r="I35" s="1" t="s">
        <v>177</v>
      </c>
      <c r="J35" s="1" t="s">
        <v>206</v>
      </c>
      <c r="K35" s="1">
        <v>2</v>
      </c>
      <c r="L35" s="1" t="s">
        <v>671</v>
      </c>
      <c r="M35" s="1">
        <v>1</v>
      </c>
      <c r="N35" s="1">
        <v>1</v>
      </c>
      <c r="O35" s="1">
        <v>1</v>
      </c>
      <c r="AA35" t="str">
        <f t="shared" si="3"/>
        <v>,(10,"mart/item","상품","mart/item","mart","N","Y",2,"상품 목록을 조회 및 관리하는 메뉴입니다.",1,1,1)</v>
      </c>
    </row>
    <row r="36" spans="2:27">
      <c r="B36" s="1">
        <v>11</v>
      </c>
      <c r="C36" s="1">
        <v>11</v>
      </c>
      <c r="D36" s="8" t="s">
        <v>463</v>
      </c>
      <c r="E36" s="1" t="s">
        <v>461</v>
      </c>
      <c r="F36" s="8"/>
      <c r="G36" s="8" t="s">
        <v>463</v>
      </c>
      <c r="H36" s="8" t="s">
        <v>462</v>
      </c>
      <c r="I36" s="1" t="s">
        <v>177</v>
      </c>
      <c r="J36" s="1" t="s">
        <v>206</v>
      </c>
      <c r="K36" s="1">
        <v>2</v>
      </c>
      <c r="L36" s="1" t="s">
        <v>466</v>
      </c>
      <c r="M36" s="1">
        <v>2</v>
      </c>
      <c r="N36" s="1">
        <v>1</v>
      </c>
      <c r="O36" s="1">
        <v>1</v>
      </c>
      <c r="AA36" t="str">
        <f t="shared" si="3"/>
        <v>,(11,"mart/cart","장바구니","mart/cart","mart","N","Y",2,"장바구니에 추가한 상품 목록을 관리하는 메뉴입니다.",2,1,1)</v>
      </c>
    </row>
    <row r="37" spans="2:27">
      <c r="B37" s="1">
        <v>12</v>
      </c>
      <c r="C37" s="1">
        <v>12</v>
      </c>
      <c r="D37" s="8" t="s">
        <v>666</v>
      </c>
      <c r="E37" s="1" t="s">
        <v>667</v>
      </c>
      <c r="F37" s="8"/>
      <c r="G37" s="8" t="s">
        <v>666</v>
      </c>
      <c r="H37" s="8" t="s">
        <v>462</v>
      </c>
      <c r="I37" s="1" t="s">
        <v>206</v>
      </c>
      <c r="J37" s="1" t="s">
        <v>206</v>
      </c>
      <c r="K37" s="1">
        <v>2</v>
      </c>
      <c r="L37" s="1" t="s">
        <v>668</v>
      </c>
      <c r="M37" s="1">
        <v>3</v>
      </c>
      <c r="N37" s="1">
        <v>1</v>
      </c>
      <c r="O37" s="1">
        <v>1</v>
      </c>
      <c r="AA37" t="str">
        <f t="shared" si="3"/>
        <v>,(12,"mart/request","상품요청","mart/request","mart","Y","Y",2,"신규 상품 추가를 요청하는 메뉴입니다.",3,1,1)</v>
      </c>
    </row>
    <row r="38" spans="2:27">
      <c r="B38" s="1">
        <v>13</v>
      </c>
      <c r="C38" s="1">
        <v>13</v>
      </c>
      <c r="D38" s="8" t="s">
        <v>224</v>
      </c>
      <c r="E38" s="1" t="s">
        <v>225</v>
      </c>
      <c r="F38" s="8"/>
      <c r="G38" s="8" t="s">
        <v>244</v>
      </c>
      <c r="H38" s="8" t="s">
        <v>353</v>
      </c>
      <c r="I38" s="1" t="s">
        <v>206</v>
      </c>
      <c r="J38" s="1" t="s">
        <v>206</v>
      </c>
      <c r="K38" s="1">
        <v>1</v>
      </c>
      <c r="L38" s="1" t="s">
        <v>226</v>
      </c>
      <c r="M38" s="1">
        <v>6</v>
      </c>
      <c r="N38" s="1">
        <v>1</v>
      </c>
      <c r="O38" s="1">
        <v>1</v>
      </c>
      <c r="AA38" t="str">
        <f t="shared" si="3"/>
        <v>,(13,"info","정보","info/notice","#","Y","Y",1,"정보 관련 대메뉴",6,1,1)</v>
      </c>
    </row>
    <row r="39" spans="2:27">
      <c r="B39" s="1">
        <v>14</v>
      </c>
      <c r="C39" s="1">
        <v>14</v>
      </c>
      <c r="D39" s="8" t="s">
        <v>244</v>
      </c>
      <c r="E39" s="1" t="s">
        <v>179</v>
      </c>
      <c r="F39" s="8"/>
      <c r="G39" s="8" t="s">
        <v>244</v>
      </c>
      <c r="H39" s="8" t="s">
        <v>224</v>
      </c>
      <c r="I39" s="1" t="s">
        <v>206</v>
      </c>
      <c r="J39" s="1" t="s">
        <v>206</v>
      </c>
      <c r="K39" s="1">
        <v>2</v>
      </c>
      <c r="L39" s="1" t="s">
        <v>264</v>
      </c>
      <c r="M39" s="1">
        <v>1</v>
      </c>
      <c r="N39" s="1">
        <v>1</v>
      </c>
      <c r="O39" s="1">
        <v>1</v>
      </c>
      <c r="AA39" t="str">
        <f t="shared" si="3"/>
        <v>,(14,"info/notice","공지사항","info/notice","info","Y","Y",2,"공지사항 목록을 조회하는 메뉴입니다.",1,1,1)</v>
      </c>
    </row>
    <row r="40" spans="2:27">
      <c r="B40" s="1">
        <v>15</v>
      </c>
      <c r="C40" s="1">
        <v>15</v>
      </c>
      <c r="D40" s="8" t="s">
        <v>241</v>
      </c>
      <c r="E40" s="1" t="s">
        <v>242</v>
      </c>
      <c r="F40" s="8"/>
      <c r="G40" s="8" t="s">
        <v>425</v>
      </c>
      <c r="H40" s="8" t="s">
        <v>353</v>
      </c>
      <c r="I40" s="1" t="s">
        <v>177</v>
      </c>
      <c r="J40" s="1" t="s">
        <v>206</v>
      </c>
      <c r="K40" s="1">
        <v>1</v>
      </c>
      <c r="L40" s="1" t="s">
        <v>243</v>
      </c>
      <c r="M40" s="1">
        <v>7</v>
      </c>
      <c r="N40" s="1">
        <v>1</v>
      </c>
      <c r="O40" s="1">
        <v>1</v>
      </c>
      <c r="AA40" t="str">
        <f t="shared" si="3"/>
        <v>,(15,"user","사용자","user/myPage","#","N","Y",1,"사용자 관련 대메뉴",7,1,1)</v>
      </c>
    </row>
    <row r="41" spans="2:27">
      <c r="B41" s="1">
        <v>16</v>
      </c>
      <c r="C41" s="1">
        <v>16</v>
      </c>
      <c r="D41" s="8" t="s">
        <v>425</v>
      </c>
      <c r="E41" s="1" t="s">
        <v>426</v>
      </c>
      <c r="F41" s="8"/>
      <c r="G41" s="8" t="s">
        <v>425</v>
      </c>
      <c r="H41" s="8" t="s">
        <v>241</v>
      </c>
      <c r="I41" s="1" t="s">
        <v>177</v>
      </c>
      <c r="J41" s="1" t="s">
        <v>206</v>
      </c>
      <c r="K41" s="1">
        <v>2</v>
      </c>
      <c r="L41" s="1" t="s">
        <v>428</v>
      </c>
      <c r="M41" s="1">
        <v>1</v>
      </c>
      <c r="N41" s="1">
        <v>1</v>
      </c>
      <c r="O41" s="1">
        <v>1</v>
      </c>
      <c r="AA41" t="str">
        <f t="shared" si="3"/>
        <v>,(16,"user/myPage","마이페이지","user/myPage","user","N","Y",2,"자신의 정보를 조회 및 관리할 수 있는 메뉴입니다.",1,1,1)</v>
      </c>
    </row>
    <row r="42" spans="2:27">
      <c r="AA42" t="s">
        <v>161</v>
      </c>
    </row>
  </sheetData>
  <mergeCells count="5">
    <mergeCell ref="C23:N23"/>
    <mergeCell ref="C10:H10"/>
    <mergeCell ref="C16:H16"/>
    <mergeCell ref="C17:H17"/>
    <mergeCell ref="C2:N2"/>
  </mergeCells>
  <phoneticPr fontId="1" type="noConversion"/>
  <conditionalFormatting sqref="D7:O8">
    <cfRule type="expression" dxfId="4" priority="8">
      <formula>$I7 = 1</formula>
    </cfRule>
  </conditionalFormatting>
  <conditionalFormatting sqref="B26:O41">
    <cfRule type="expression" dxfId="3" priority="5">
      <formula>$J26 = 1</formula>
    </cfRule>
  </conditionalFormatting>
  <conditionalFormatting sqref="K7:L8">
    <cfRule type="expression" dxfId="2" priority="3">
      <formula>$I53 = 1</formula>
    </cfRule>
  </conditionalFormatting>
  <conditionalFormatting sqref="D5:O6 B5:C8">
    <cfRule type="expression" dxfId="1" priority="2">
      <formula>$I5 = 1</formula>
    </cfRule>
  </conditionalFormatting>
  <conditionalFormatting sqref="K5:L6">
    <cfRule type="expression" dxfId="0" priority="1">
      <formula>$I52 = 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59C8C-0933-46B2-8E0D-87FBB4FA36A4}">
  <dimension ref="B2:G11"/>
  <sheetViews>
    <sheetView workbookViewId="0">
      <selection activeCell="E16" sqref="E16"/>
    </sheetView>
  </sheetViews>
  <sheetFormatPr defaultRowHeight="17.399999999999999"/>
  <cols>
    <col min="1" max="1" width="3.5" customWidth="1"/>
    <col min="2" max="2" width="9.59765625" bestFit="1" customWidth="1"/>
    <col min="3" max="3" width="8.3984375" bestFit="1" customWidth="1"/>
    <col min="4" max="4" width="10.3984375" bestFit="1" customWidth="1"/>
    <col min="5" max="5" width="33.19921875" bestFit="1" customWidth="1"/>
    <col min="6" max="6" width="16" bestFit="1" customWidth="1"/>
    <col min="7" max="7" width="7.3984375" bestFit="1" customWidth="1"/>
  </cols>
  <sheetData>
    <row r="2" spans="2:7">
      <c r="B2" s="2" t="s">
        <v>17</v>
      </c>
      <c r="C2" s="2" t="s">
        <v>1</v>
      </c>
      <c r="D2" s="2" t="s">
        <v>3</v>
      </c>
      <c r="E2" s="2" t="s">
        <v>0</v>
      </c>
      <c r="F2" s="2" t="s">
        <v>19</v>
      </c>
      <c r="G2" s="2" t="s">
        <v>22</v>
      </c>
    </row>
    <row r="3" spans="2:7">
      <c r="B3" s="1" t="s">
        <v>18</v>
      </c>
      <c r="C3" s="1" t="s">
        <v>2</v>
      </c>
      <c r="D3" s="1" t="s">
        <v>5</v>
      </c>
      <c r="E3" s="1" t="s">
        <v>4</v>
      </c>
      <c r="F3" s="4" t="s">
        <v>20</v>
      </c>
      <c r="G3" s="1"/>
    </row>
    <row r="4" spans="2:7">
      <c r="B4" s="1" t="s">
        <v>18</v>
      </c>
      <c r="C4" s="1" t="s">
        <v>6</v>
      </c>
      <c r="D4" s="1" t="s">
        <v>7</v>
      </c>
      <c r="E4" s="1" t="s">
        <v>8</v>
      </c>
      <c r="F4" s="4" t="s">
        <v>21</v>
      </c>
      <c r="G4" s="1" t="s">
        <v>27</v>
      </c>
    </row>
    <row r="5" spans="2:7">
      <c r="B5" s="1" t="s">
        <v>18</v>
      </c>
      <c r="C5" s="1" t="s">
        <v>15</v>
      </c>
      <c r="D5" s="1" t="s">
        <v>109</v>
      </c>
      <c r="E5" s="1" t="s">
        <v>16</v>
      </c>
      <c r="F5" s="4" t="s">
        <v>23</v>
      </c>
      <c r="G5" s="1"/>
    </row>
    <row r="6" spans="2:7">
      <c r="B6" s="1" t="s">
        <v>26</v>
      </c>
      <c r="C6" s="1" t="s">
        <v>10</v>
      </c>
      <c r="D6" s="1" t="s">
        <v>110</v>
      </c>
      <c r="E6" s="1" t="s">
        <v>12</v>
      </c>
      <c r="F6" s="4" t="s">
        <v>24</v>
      </c>
      <c r="G6" s="1"/>
    </row>
    <row r="7" spans="2:7">
      <c r="B7" s="1" t="s">
        <v>26</v>
      </c>
      <c r="C7" s="1" t="s">
        <v>9</v>
      </c>
      <c r="D7" s="1" t="s">
        <v>111</v>
      </c>
      <c r="E7" s="1" t="s">
        <v>11</v>
      </c>
      <c r="F7" s="4" t="s">
        <v>24</v>
      </c>
      <c r="G7" s="1"/>
    </row>
    <row r="8" spans="2:7">
      <c r="B8" s="1" t="s">
        <v>26</v>
      </c>
      <c r="C8" s="1" t="s">
        <v>13</v>
      </c>
      <c r="D8" s="1" t="s">
        <v>112</v>
      </c>
      <c r="E8" s="1" t="s">
        <v>14</v>
      </c>
      <c r="F8" s="4" t="s">
        <v>24</v>
      </c>
      <c r="G8" s="1"/>
    </row>
    <row r="9" spans="2:7">
      <c r="B9" s="1" t="s">
        <v>26</v>
      </c>
      <c r="C9" s="1" t="s">
        <v>82</v>
      </c>
      <c r="D9" s="1" t="s">
        <v>113</v>
      </c>
      <c r="E9" s="1" t="s">
        <v>83</v>
      </c>
      <c r="F9" s="4" t="s">
        <v>132</v>
      </c>
      <c r="G9" s="1"/>
    </row>
    <row r="10" spans="2:7">
      <c r="B10" s="1" t="s">
        <v>26</v>
      </c>
      <c r="C10" s="1" t="s">
        <v>210</v>
      </c>
      <c r="D10" s="1" t="s">
        <v>211</v>
      </c>
      <c r="E10" s="1" t="s">
        <v>212</v>
      </c>
      <c r="F10" s="4" t="s">
        <v>213</v>
      </c>
      <c r="G10" s="1"/>
    </row>
    <row r="11" spans="2:7">
      <c r="B11" s="1" t="s">
        <v>26</v>
      </c>
      <c r="C11" s="1" t="s">
        <v>275</v>
      </c>
      <c r="D11" s="1" t="s">
        <v>276</v>
      </c>
      <c r="E11" s="1" t="s">
        <v>277</v>
      </c>
      <c r="F11" s="1"/>
      <c r="G1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개정이력</vt:lpstr>
      <vt:lpstr>테이블 정의</vt:lpstr>
      <vt:lpstr>이행 데이터</vt:lpstr>
      <vt:lpstr>이행 데이터 (메뉴 관련)</vt:lpstr>
      <vt:lpstr>용어 사전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KimSangMin</dc:creator>
  <cp:lastModifiedBy>상민 김</cp:lastModifiedBy>
  <dcterms:created xsi:type="dcterms:W3CDTF">2023-01-12T01:27:32Z</dcterms:created>
  <dcterms:modified xsi:type="dcterms:W3CDTF">2025-07-07T08:30:43Z</dcterms:modified>
</cp:coreProperties>
</file>