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imSangMin\git\myWordbook\산출물\"/>
    </mc:Choice>
  </mc:AlternateContent>
  <xr:revisionPtr revIDLastSave="0" documentId="13_ncr:1_{7AAA97F9-FBA5-4793-9FB6-ABB110954F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테이블 정의" sheetId="1" r:id="rId1"/>
    <sheet name="이행 데이터" sheetId="2" r:id="rId2"/>
    <sheet name="이행 데이터 (메뉴 관련)" sheetId="3" r:id="rId3"/>
    <sheet name="테스트 데이터" sheetId="5" r:id="rId4"/>
    <sheet name="용어 사전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K3uG69MB9xFWhpI2nHqtOkNJWrHSpEYMHzbrobZ5OH8="/>
    </ext>
  </extLst>
</workbook>
</file>

<file path=xl/calcChain.xml><?xml version="1.0" encoding="utf-8"?>
<calcChain xmlns="http://schemas.openxmlformats.org/spreadsheetml/2006/main">
  <c r="C272" i="1" l="1"/>
  <c r="C271" i="1"/>
  <c r="K272" i="1"/>
  <c r="F272" i="1"/>
  <c r="J272" i="1" s="1"/>
  <c r="J271" i="1"/>
  <c r="F271" i="1"/>
  <c r="K271" i="1" s="1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6" i="5"/>
  <c r="AA5" i="5"/>
  <c r="AA20" i="5"/>
  <c r="AA19" i="5"/>
  <c r="AA18" i="5"/>
  <c r="AA17" i="5"/>
  <c r="AA16" i="5"/>
  <c r="AA13" i="5"/>
  <c r="AA12" i="5"/>
  <c r="AA11" i="5"/>
  <c r="AA10" i="5"/>
  <c r="AA9" i="5"/>
  <c r="J231" i="1"/>
  <c r="J261" i="1"/>
  <c r="AA10" i="2"/>
  <c r="K263" i="1"/>
  <c r="J263" i="1"/>
  <c r="K262" i="1"/>
  <c r="J262" i="1"/>
  <c r="K261" i="1"/>
  <c r="K273" i="1"/>
  <c r="J273" i="1"/>
  <c r="F270" i="1"/>
  <c r="J270" i="1" s="1"/>
  <c r="C270" i="1"/>
  <c r="J269" i="1" s="1"/>
  <c r="K269" i="1"/>
  <c r="K268" i="1"/>
  <c r="J268" i="1"/>
  <c r="K267" i="1"/>
  <c r="J267" i="1"/>
  <c r="K266" i="1"/>
  <c r="J266" i="1"/>
  <c r="K265" i="1"/>
  <c r="J265" i="1"/>
  <c r="K264" i="1"/>
  <c r="J264" i="1"/>
  <c r="K260" i="1"/>
  <c r="J260" i="1"/>
  <c r="K259" i="1"/>
  <c r="J259" i="1"/>
  <c r="K258" i="1"/>
  <c r="J258" i="1"/>
  <c r="K257" i="1"/>
  <c r="J257" i="1"/>
  <c r="K247" i="1"/>
  <c r="J247" i="1"/>
  <c r="K246" i="1"/>
  <c r="J246" i="1"/>
  <c r="K255" i="1"/>
  <c r="J255" i="1"/>
  <c r="F254" i="1"/>
  <c r="K254" i="1" s="1"/>
  <c r="C254" i="1"/>
  <c r="J253" i="1" s="1"/>
  <c r="K253" i="1"/>
  <c r="K252" i="1"/>
  <c r="J252" i="1"/>
  <c r="K251" i="1"/>
  <c r="J251" i="1"/>
  <c r="K250" i="1"/>
  <c r="J250" i="1"/>
  <c r="K249" i="1"/>
  <c r="J249" i="1"/>
  <c r="K248" i="1"/>
  <c r="J248" i="1"/>
  <c r="K245" i="1"/>
  <c r="J245" i="1"/>
  <c r="K244" i="1"/>
  <c r="J244" i="1"/>
  <c r="K243" i="1"/>
  <c r="J243" i="1"/>
  <c r="K242" i="1"/>
  <c r="J242" i="1"/>
  <c r="AA14" i="3"/>
  <c r="AA13" i="3"/>
  <c r="F239" i="1"/>
  <c r="K226" i="1"/>
  <c r="J226" i="1"/>
  <c r="J230" i="1"/>
  <c r="K212" i="1"/>
  <c r="J212" i="1"/>
  <c r="AA9" i="2"/>
  <c r="C239" i="1"/>
  <c r="J239" i="1"/>
  <c r="F219" i="1"/>
  <c r="K219" i="1" s="1"/>
  <c r="K210" i="1"/>
  <c r="J210" i="1"/>
  <c r="AA12" i="3"/>
  <c r="F238" i="1"/>
  <c r="K238" i="1" s="1"/>
  <c r="C238" i="1"/>
  <c r="J237" i="1" s="1"/>
  <c r="K229" i="1"/>
  <c r="J229" i="1"/>
  <c r="K228" i="1"/>
  <c r="J228" i="1"/>
  <c r="K227" i="1"/>
  <c r="J227" i="1"/>
  <c r="K240" i="1"/>
  <c r="J240" i="1"/>
  <c r="K237" i="1"/>
  <c r="K236" i="1"/>
  <c r="J236" i="1"/>
  <c r="K235" i="1"/>
  <c r="J235" i="1"/>
  <c r="K234" i="1"/>
  <c r="J234" i="1"/>
  <c r="K233" i="1"/>
  <c r="J233" i="1"/>
  <c r="K232" i="1"/>
  <c r="J232" i="1"/>
  <c r="K225" i="1"/>
  <c r="J225" i="1"/>
  <c r="K224" i="1"/>
  <c r="J224" i="1"/>
  <c r="K223" i="1"/>
  <c r="J223" i="1"/>
  <c r="K222" i="1"/>
  <c r="J222" i="1"/>
  <c r="K220" i="1"/>
  <c r="J220" i="1"/>
  <c r="K218" i="1"/>
  <c r="C219" i="1"/>
  <c r="J218" i="1" s="1"/>
  <c r="K217" i="1"/>
  <c r="J217" i="1"/>
  <c r="K216" i="1"/>
  <c r="J216" i="1"/>
  <c r="K215" i="1"/>
  <c r="J215" i="1"/>
  <c r="K214" i="1"/>
  <c r="J214" i="1"/>
  <c r="K213" i="1"/>
  <c r="J213" i="1"/>
  <c r="K211" i="1"/>
  <c r="J211" i="1"/>
  <c r="K209" i="1"/>
  <c r="J209" i="1"/>
  <c r="K208" i="1"/>
  <c r="J208" i="1"/>
  <c r="K207" i="1"/>
  <c r="J207" i="1"/>
  <c r="AA23" i="3"/>
  <c r="AA21" i="3"/>
  <c r="AA20" i="3"/>
  <c r="AA19" i="3"/>
  <c r="AA18" i="3"/>
  <c r="AA15" i="3"/>
  <c r="AA11" i="3"/>
  <c r="AA10" i="3"/>
  <c r="AA9" i="3"/>
  <c r="AA66" i="2"/>
  <c r="AA65" i="2"/>
  <c r="AA64" i="2"/>
  <c r="AA63" i="2"/>
  <c r="AA60" i="2"/>
  <c r="AA59" i="2"/>
  <c r="AA58" i="2"/>
  <c r="AA57" i="2"/>
  <c r="AA56" i="2"/>
  <c r="AA53" i="2"/>
  <c r="AA52" i="2"/>
  <c r="AA51" i="2"/>
  <c r="AA50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6" i="2"/>
  <c r="AA25" i="2"/>
  <c r="AA24" i="2"/>
  <c r="AA23" i="2"/>
  <c r="AA22" i="2"/>
  <c r="AA21" i="2"/>
  <c r="AA18" i="2"/>
  <c r="AA17" i="2"/>
  <c r="AA16" i="2"/>
  <c r="AA15" i="2"/>
  <c r="AA14" i="2"/>
  <c r="AA11" i="2"/>
  <c r="AA8" i="2"/>
  <c r="AA7" i="2"/>
  <c r="AA6" i="2"/>
  <c r="AA5" i="2"/>
  <c r="AA4" i="2"/>
  <c r="AA3" i="2"/>
  <c r="K205" i="1"/>
  <c r="J205" i="1"/>
  <c r="C204" i="1"/>
  <c r="J202" i="1" s="1"/>
  <c r="C203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8" i="1"/>
  <c r="J188" i="1"/>
  <c r="C187" i="1"/>
  <c r="J185" i="1" s="1"/>
  <c r="C186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3" i="1"/>
  <c r="J173" i="1"/>
  <c r="C172" i="1"/>
  <c r="K171" i="1" s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7" i="1"/>
  <c r="J157" i="1"/>
  <c r="C156" i="1"/>
  <c r="K155" i="1" s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3" i="1"/>
  <c r="J133" i="1"/>
  <c r="C132" i="1"/>
  <c r="K131" i="1" s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6" i="1"/>
  <c r="J116" i="1"/>
  <c r="C115" i="1"/>
  <c r="K114" i="1" s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6" i="1"/>
  <c r="J106" i="1"/>
  <c r="C105" i="1"/>
  <c r="C104" i="1"/>
  <c r="J103" i="1" s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5" i="1"/>
  <c r="J85" i="1"/>
  <c r="C84" i="1"/>
  <c r="K83" i="1" s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0" i="1"/>
  <c r="J70" i="1"/>
  <c r="C69" i="1"/>
  <c r="K68" i="1" s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7" i="1"/>
  <c r="J57" i="1"/>
  <c r="C56" i="1"/>
  <c r="C55" i="1"/>
  <c r="J54" i="1" s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39" i="1"/>
  <c r="J39" i="1"/>
  <c r="C38" i="1"/>
  <c r="K37" i="1" s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4" i="1"/>
  <c r="J24" i="1"/>
  <c r="C23" i="1"/>
  <c r="K22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J5" i="1"/>
  <c r="J4" i="1"/>
  <c r="J3" i="1"/>
  <c r="F204" i="1"/>
  <c r="K204" i="1" s="1"/>
  <c r="F203" i="1"/>
  <c r="K203" i="1" s="1"/>
  <c r="F187" i="1"/>
  <c r="K187" i="1" s="1"/>
  <c r="F186" i="1"/>
  <c r="K186" i="1" s="1"/>
  <c r="F172" i="1"/>
  <c r="K172" i="1" s="1"/>
  <c r="F156" i="1"/>
  <c r="K156" i="1" s="1"/>
  <c r="F132" i="1"/>
  <c r="K132" i="1" s="1"/>
  <c r="F115" i="1"/>
  <c r="K115" i="1" s="1"/>
  <c r="F105" i="1"/>
  <c r="J105" i="1" s="1"/>
  <c r="F104" i="1"/>
  <c r="K104" i="1" s="1"/>
  <c r="F84" i="1"/>
  <c r="K84" i="1" s="1"/>
  <c r="F69" i="1"/>
  <c r="K69" i="1" s="1"/>
  <c r="F56" i="1"/>
  <c r="K56" i="1" s="1"/>
  <c r="F55" i="1"/>
  <c r="K55" i="1" s="1"/>
  <c r="F38" i="1"/>
  <c r="K38" i="1" s="1"/>
  <c r="F23" i="1"/>
  <c r="J23" i="1" s="1"/>
  <c r="K270" i="1" l="1"/>
  <c r="J254" i="1"/>
  <c r="K239" i="1"/>
  <c r="J238" i="1"/>
  <c r="K54" i="1"/>
  <c r="J83" i="1"/>
  <c r="J219" i="1"/>
  <c r="K103" i="1"/>
  <c r="K185" i="1"/>
  <c r="J155" i="1"/>
  <c r="J114" i="1"/>
  <c r="K23" i="1"/>
  <c r="K105" i="1"/>
  <c r="J132" i="1"/>
  <c r="J186" i="1"/>
  <c r="K202" i="1"/>
  <c r="J84" i="1"/>
  <c r="J115" i="1"/>
  <c r="J38" i="1"/>
  <c r="J55" i="1"/>
  <c r="J171" i="1"/>
  <c r="J203" i="1"/>
  <c r="J187" i="1"/>
  <c r="J22" i="1"/>
  <c r="J69" i="1"/>
  <c r="J104" i="1"/>
  <c r="J56" i="1"/>
  <c r="J172" i="1"/>
  <c r="J204" i="1"/>
  <c r="J156" i="1"/>
  <c r="J68" i="1"/>
  <c r="J37" i="1"/>
  <c r="J131" i="1"/>
</calcChain>
</file>

<file path=xl/sharedStrings.xml><?xml version="1.0" encoding="utf-8"?>
<sst xmlns="http://schemas.openxmlformats.org/spreadsheetml/2006/main" count="2404" uniqueCount="765">
  <si>
    <t>테이블 정의서</t>
  </si>
  <si>
    <t>논리명</t>
  </si>
  <si>
    <t>TB_USER</t>
  </si>
  <si>
    <t>물리명</t>
  </si>
  <si>
    <t>사용자</t>
  </si>
  <si>
    <t>작성자</t>
  </si>
  <si>
    <t>김상민</t>
  </si>
  <si>
    <t>작성일</t>
  </si>
  <si>
    <t>테이블 정의</t>
  </si>
  <si>
    <t>사용자 정보 관리</t>
  </si>
  <si>
    <t>번호</t>
  </si>
  <si>
    <t>타입(길이)</t>
  </si>
  <si>
    <t>PK</t>
  </si>
  <si>
    <t>NULL 허용 여부</t>
  </si>
  <si>
    <t>기본값</t>
  </si>
  <si>
    <t>코멘트</t>
  </si>
  <si>
    <t>USER_ID</t>
  </si>
  <si>
    <t>사용자아이디</t>
  </si>
  <si>
    <t>VARCHAR(20)</t>
  </si>
  <si>
    <t>NOT NULL</t>
  </si>
  <si>
    <t>USER_PW</t>
  </si>
  <si>
    <t>사용자비밀번호</t>
  </si>
  <si>
    <t>VARCHAR(50)</t>
  </si>
  <si>
    <t>NULL</t>
  </si>
  <si>
    <t>USER_NAME</t>
  </si>
  <si>
    <t>사용자이름</t>
  </si>
  <si>
    <t>VARCHAR(30)</t>
  </si>
  <si>
    <t>이름</t>
  </si>
  <si>
    <t>SIGNUP_DT</t>
  </si>
  <si>
    <t>사용자가입일</t>
  </si>
  <si>
    <t>VARCHAR(8)</t>
  </si>
  <si>
    <t>가입일</t>
  </si>
  <si>
    <t>USER_STATUS_CODE</t>
  </si>
  <si>
    <t>사용자상태코드</t>
  </si>
  <si>
    <t>VARCHAR(2)</t>
  </si>
  <si>
    <t>'01'</t>
  </si>
  <si>
    <t>상태(01:활성,02:정지,03:탈퇴)</t>
  </si>
  <si>
    <t>USE_YN</t>
  </si>
  <si>
    <t>사용자사용여부</t>
  </si>
  <si>
    <t>VARCHAR(1)</t>
  </si>
  <si>
    <t>'Y'</t>
  </si>
  <si>
    <t>사용여부</t>
  </si>
  <si>
    <t>RMRK</t>
  </si>
  <si>
    <t>사용자비고</t>
  </si>
  <si>
    <t>VARCHAR(3000)</t>
  </si>
  <si>
    <t/>
  </si>
  <si>
    <t>PW_CH_DTTI</t>
  </si>
  <si>
    <t>비밀번호최종수정일시</t>
  </si>
  <si>
    <t>TIMESTAMP</t>
  </si>
  <si>
    <t>NOW()</t>
  </si>
  <si>
    <t>비밀번호 최종수정일시</t>
  </si>
  <si>
    <t>PW_BF</t>
  </si>
  <si>
    <t>이전 비밀번호</t>
  </si>
  <si>
    <t>PW_ERR_CNT</t>
  </si>
  <si>
    <t>비밀번호 오입력 횟수</t>
  </si>
  <si>
    <t>'0'</t>
  </si>
  <si>
    <t>PW_INIT_YN</t>
  </si>
  <si>
    <t>비밀번호 초기화 여부</t>
  </si>
  <si>
    <t>CHAR(1)</t>
  </si>
  <si>
    <t>FST_REG_ID</t>
  </si>
  <si>
    <t>최초등록자아이디</t>
  </si>
  <si>
    <t>FST_REG_DTTI</t>
  </si>
  <si>
    <t>최초등록일시</t>
  </si>
  <si>
    <t>LT_UPD_ID</t>
  </si>
  <si>
    <t>최종수정자아이디</t>
  </si>
  <si>
    <t>LT_UPD_DTTI</t>
  </si>
  <si>
    <t>최종수정일시</t>
  </si>
  <si>
    <t>인덱스명</t>
  </si>
  <si>
    <t>인덱스 컬럼</t>
  </si>
  <si>
    <t>TB_CODE_GROUP</t>
  </si>
  <si>
    <t>코드그룹</t>
  </si>
  <si>
    <t>코드 그룹 정보 관리</t>
  </si>
  <si>
    <t>CODE_GROUP</t>
  </si>
  <si>
    <t>CODE_GROUP_NM</t>
  </si>
  <si>
    <t>코드그룹명</t>
  </si>
  <si>
    <t>VARCHAR(150)</t>
  </si>
  <si>
    <t>코드비고</t>
  </si>
  <si>
    <t>TB_CODE_DETAIL</t>
  </si>
  <si>
    <t>코드상세</t>
  </si>
  <si>
    <t>코드 상세 정보 관리</t>
  </si>
  <si>
    <t>CODE_DETAIL</t>
  </si>
  <si>
    <t>VARCHAR(10)</t>
  </si>
  <si>
    <t>CODE_DETAIL_NM</t>
  </si>
  <si>
    <t>코드상세명</t>
  </si>
  <si>
    <t>MODIFY_YN</t>
  </si>
  <si>
    <t>코드수정가능여부</t>
  </si>
  <si>
    <t>DETAIL_ORDER</t>
  </si>
  <si>
    <t>코드상세정렬순서</t>
  </si>
  <si>
    <t>INT(2)</t>
  </si>
  <si>
    <t>TB_LOG_LOGIN</t>
  </si>
  <si>
    <t>로그인로그</t>
  </si>
  <si>
    <t>로그인 로그 정보 관리</t>
  </si>
  <si>
    <t>LOGIN_SEQ</t>
  </si>
  <si>
    <t>로그인일련번호</t>
  </si>
  <si>
    <t>LOGIN_DTTI</t>
  </si>
  <si>
    <t>로그인일시</t>
  </si>
  <si>
    <t>IP</t>
  </si>
  <si>
    <t>사용자아이피</t>
  </si>
  <si>
    <t>VARCHAR(39)</t>
  </si>
  <si>
    <t>LOGIN_CODE</t>
  </si>
  <si>
    <t>로그인코드</t>
  </si>
  <si>
    <t>TB_LOG_REQ</t>
  </si>
  <si>
    <t>요청로그</t>
  </si>
  <si>
    <t>서버에 발생한 요청 기록 관리</t>
  </si>
  <si>
    <t>REQ_SEQ</t>
  </si>
  <si>
    <t>요청일련번호</t>
  </si>
  <si>
    <t>REQ_DTTI</t>
  </si>
  <si>
    <t>요청일시</t>
  </si>
  <si>
    <t>URI</t>
  </si>
  <si>
    <t>요청경로</t>
  </si>
  <si>
    <t>VARCHAR(100)</t>
  </si>
  <si>
    <t>PARAM</t>
  </si>
  <si>
    <t>요청파라미터</t>
  </si>
  <si>
    <t>LONGTEXT</t>
  </si>
  <si>
    <t>REQ_TYPE_CODE</t>
  </si>
  <si>
    <t>요청타입코드</t>
  </si>
  <si>
    <t>BOARD_SEQ</t>
  </si>
  <si>
    <t>게시글일련번호</t>
  </si>
  <si>
    <t>VARCHAR(300)</t>
  </si>
  <si>
    <t>TB_ATCFILE</t>
  </si>
  <si>
    <t>첨부파일</t>
  </si>
  <si>
    <t>첨부파일 정보 관리</t>
  </si>
  <si>
    <t>ATCFILE_NUM</t>
  </si>
  <si>
    <t>파일번호</t>
  </si>
  <si>
    <t>BOARD_CODE</t>
  </si>
  <si>
    <t>게시판구분코드</t>
  </si>
  <si>
    <t>게시판구분코드(01:공지사항,02:자유게시판,03:질문게시판,04:지역게시판,05:놀이)</t>
  </si>
  <si>
    <t>ATC_FILE_NM</t>
  </si>
  <si>
    <t>파일명</t>
  </si>
  <si>
    <t>SAVE_ATC_FILE_NM</t>
  </si>
  <si>
    <t>파일저장명</t>
  </si>
  <si>
    <t>VARCHAR(320)</t>
  </si>
  <si>
    <t>ATC_FILE_PATH</t>
  </si>
  <si>
    <t>파일경로</t>
  </si>
  <si>
    <t>VARCHAR(600)</t>
  </si>
  <si>
    <t>ATC_FILE_CAPA_VAL</t>
  </si>
  <si>
    <t>파일용량</t>
  </si>
  <si>
    <t>BIGINT</t>
  </si>
  <si>
    <t>ATC_FILE_EXTS</t>
  </si>
  <si>
    <t>파일확장자</t>
  </si>
  <si>
    <t>TB_SEQUENCE</t>
  </si>
  <si>
    <t>시퀀스</t>
  </si>
  <si>
    <t>시퀀스 정보 관리</t>
  </si>
  <si>
    <t>SEQ_NM</t>
  </si>
  <si>
    <t>시퀀스명</t>
  </si>
  <si>
    <t>CURRVAL</t>
  </si>
  <si>
    <t>현재값</t>
  </si>
  <si>
    <t>TB_POLI</t>
  </si>
  <si>
    <t>정책</t>
  </si>
  <si>
    <t>시스템 정책 관리</t>
  </si>
  <si>
    <t>POLI_SEQ</t>
  </si>
  <si>
    <t>정책일련번호</t>
  </si>
  <si>
    <t>POLI_CODE</t>
  </si>
  <si>
    <t>정책분류코드</t>
  </si>
  <si>
    <t>정책분류코드(01:사용자)</t>
  </si>
  <si>
    <t>POLI_NM</t>
  </si>
  <si>
    <t>정책명</t>
  </si>
  <si>
    <t>POLI_VAL</t>
  </si>
  <si>
    <t>정책값</t>
  </si>
  <si>
    <t>정책비고</t>
  </si>
  <si>
    <t>TB_MNU</t>
  </si>
  <si>
    <t>메뉴</t>
  </si>
  <si>
    <t>시스템 메뉴 관리</t>
  </si>
  <si>
    <t>MNU_SEQ</t>
  </si>
  <si>
    <t>메뉴일련번호</t>
  </si>
  <si>
    <t>URL</t>
  </si>
  <si>
    <t>메뉴경로</t>
  </si>
  <si>
    <t>MNU_NM</t>
  </si>
  <si>
    <t>메뉴명</t>
  </si>
  <si>
    <t>TOP_URL</t>
  </si>
  <si>
    <t>최상위메뉴경로</t>
  </si>
  <si>
    <t>UPPER_URL</t>
  </si>
  <si>
    <t>상위메뉴경로</t>
  </si>
  <si>
    <t>OPEN_YN</t>
  </si>
  <si>
    <t>메뉴노출여부</t>
  </si>
  <si>
    <t>"Y"</t>
  </si>
  <si>
    <t>AUTH_YN</t>
  </si>
  <si>
    <t>권한검사여부</t>
  </si>
  <si>
    <t>MNU_LV</t>
  </si>
  <si>
    <t>메뉴레벨</t>
  </si>
  <si>
    <t>INT(1)</t>
  </si>
  <si>
    <t>INFO</t>
  </si>
  <si>
    <t>메뉴정보</t>
  </si>
  <si>
    <t>MNU_ORDER</t>
  </si>
  <si>
    <t>메뉴표시순서</t>
  </si>
  <si>
    <t>메뉴비고</t>
  </si>
  <si>
    <t>MNU_ICON</t>
  </si>
  <si>
    <t>메뉴아이콘</t>
  </si>
  <si>
    <t>TB_ROLE</t>
  </si>
  <si>
    <t>권한그룹</t>
  </si>
  <si>
    <t>시스템 권한그룹 관리</t>
  </si>
  <si>
    <t>ROLE_SEQ</t>
  </si>
  <si>
    <t>권한그룹일련번호</t>
  </si>
  <si>
    <t>ROLE_NM</t>
  </si>
  <si>
    <t>권한그룹명</t>
  </si>
  <si>
    <t>ROLE_ORDER</t>
  </si>
  <si>
    <t>권한그룹표시순서</t>
  </si>
  <si>
    <t>권한그룹비고</t>
  </si>
  <si>
    <t>TB_USER_ROLE_MAP</t>
  </si>
  <si>
    <t>사용자_권한그룹_매핑</t>
  </si>
  <si>
    <t>시스템 사용자와 권한그룹 연결</t>
  </si>
  <si>
    <t>TB_AUTH</t>
  </si>
  <si>
    <t>권한</t>
  </si>
  <si>
    <t>메뉴에 대한 권한그룹의 읽기, 쓰기 권한 관리</t>
  </si>
  <si>
    <t>AUTH_GRADE</t>
  </si>
  <si>
    <t>권한등급</t>
  </si>
  <si>
    <t>권한등급(1:읽기, 2:읽기/쓰기, 3:기타권한1, 4:기타권한2 ...)</t>
  </si>
  <si>
    <t>AUTH_NM</t>
  </si>
  <si>
    <t>권한명</t>
  </si>
  <si>
    <t>권한명(1:읽기, 2:읽기/쓰기, 3:기타권한1, 4:기타권한2 ...)</t>
  </si>
  <si>
    <t>테이블</t>
  </si>
  <si>
    <t>"POLI_SEQ"</t>
  </si>
  <si>
    <t>"LOGIN_SEQ"</t>
  </si>
  <si>
    <t>"REQ_SEQ"</t>
  </si>
  <si>
    <t>"MNU_SEQ"</t>
  </si>
  <si>
    <t>"ROLE_SEQ"</t>
  </si>
  <si>
    <t>;</t>
  </si>
  <si>
    <t>비고</t>
  </si>
  <si>
    <t>(SELECT nextval('POLI_SEQ') FROM DUAL)</t>
  </si>
  <si>
    <t>"01"</t>
  </si>
  <si>
    <t>"PW_ERR_CNT_LIM"</t>
  </si>
  <si>
    <t>"비밀번호 오입력 횟수 제한"</t>
  </si>
  <si>
    <t>"SYSTEM"</t>
  </si>
  <si>
    <t>"SESSION_TIME"</t>
  </si>
  <si>
    <t>"세션유지시간(초단위)"</t>
  </si>
  <si>
    <t>"PSWD_LIM_DAYS"</t>
  </si>
  <si>
    <t>"비밀번호 변경 주기(일)"</t>
  </si>
  <si>
    <t>"LOGIN_CODE"</t>
  </si>
  <si>
    <t>"로그인 유형 코드"</t>
  </si>
  <si>
    <t>"LOGIN_INFO_EXCEPT_URI"</t>
  </si>
  <si>
    <t>"로그인 정보가 필요없는 URI 코드"</t>
  </si>
  <si>
    <t>"POLI_CODE"</t>
  </si>
  <si>
    <t>"정책 분류코드"</t>
  </si>
  <si>
    <t>"USER_STATUS_CODE"</t>
  </si>
  <si>
    <t>"사용자 상태 코드"</t>
  </si>
  <si>
    <t>"/user/signUp"</t>
  </si>
  <si>
    <t>"N"</t>
  </si>
  <si>
    <t>"로그인"</t>
  </si>
  <si>
    <t>"02"</t>
  </si>
  <si>
    <t>"로그아웃"</t>
  </si>
  <si>
    <t>"03"</t>
  </si>
  <si>
    <t>"존재하지 않는 아이디"</t>
  </si>
  <si>
    <t>"04"</t>
  </si>
  <si>
    <t>"비밀번호 오입력"</t>
  </si>
  <si>
    <t>"05"</t>
  </si>
  <si>
    <t>"비밀번호 오입력 횟수 초과"</t>
  </si>
  <si>
    <t>"REQ_TYPE_CODE"</t>
  </si>
  <si>
    <t>"admin"</t>
  </si>
  <si>
    <t>"관리자"</t>
  </si>
  <si>
    <t>"info"</t>
  </si>
  <si>
    <t>"정보"</t>
  </si>
  <si>
    <t>"user"</t>
  </si>
  <si>
    <t>"사용자"</t>
  </si>
  <si>
    <t>"board"</t>
  </si>
  <si>
    <t>"게시판"</t>
  </si>
  <si>
    <t>"market"</t>
  </si>
  <si>
    <t>"장터"</t>
  </si>
  <si>
    <t>"active"</t>
  </si>
  <si>
    <t>"활동"</t>
  </si>
  <si>
    <t>"sitter"</t>
  </si>
  <si>
    <t>"베이비시터"</t>
  </si>
  <si>
    <t>"error"</t>
  </si>
  <si>
    <t>"오류"</t>
  </si>
  <si>
    <t>"활성"</t>
  </si>
  <si>
    <t>"정지"</t>
  </si>
  <si>
    <t>"탈퇴"</t>
  </si>
  <si>
    <t>"s6U1rJV14IPnXtredYJe0hJnB53LrFJ4oP2avJ7W1Gs="</t>
  </si>
  <si>
    <t>"guest"</t>
  </si>
  <si>
    <t>"SXRLcrGA1f5nK8A5cvZICY86tW2d/Rekkm3lrWEgqJU="</t>
  </si>
  <si>
    <t>"게스트"</t>
  </si>
  <si>
    <t>(SELECT nextval('ROLE_SEQ') FROM DUAL)</t>
  </si>
  <si>
    <t>"시스템 사용자의 기본 권한"</t>
  </si>
  <si>
    <t>"프로젝트 열람을 위한 권한"</t>
  </si>
  <si>
    <t>"시스템 관리자 권한"</t>
  </si>
  <si>
    <t>UPDATE TB_SEQUENCE SET CURRVAL = 0 WHERE SEQ_NM = "MNU_SEQ"</t>
  </si>
  <si>
    <t>(SELECT nextval('MNU_SEQ') FROM DUAL)</t>
  </si>
  <si>
    <t>"wordbook"</t>
  </si>
  <si>
    <t>"단어장"</t>
  </si>
  <si>
    <t>"wordbook/wordbookView"</t>
  </si>
  <si>
    <t>"#"</t>
  </si>
  <si>
    <t>"단어장 대메뉴"</t>
  </si>
  <si>
    <t>null</t>
  </si>
  <si>
    <t>참조테이블</t>
  </si>
  <si>
    <t>추가요건</t>
  </si>
  <si>
    <t>분류</t>
  </si>
  <si>
    <t>의미</t>
  </si>
  <si>
    <t>타입</t>
  </si>
  <si>
    <t>형식 지정</t>
  </si>
  <si>
    <t>_DT</t>
  </si>
  <si>
    <t>~일</t>
  </si>
  <si>
    <t>날짜(yyyymmdd)</t>
  </si>
  <si>
    <t>_DTTI</t>
  </si>
  <si>
    <t>~일시</t>
  </si>
  <si>
    <t>날짜 및 시간(yyyymmdd hh:MM:ss)</t>
  </si>
  <si>
    <t>_YN</t>
  </si>
  <si>
    <t>~여부</t>
  </si>
  <si>
    <t>YN형식으로 관리되는 컬럼</t>
  </si>
  <si>
    <t>컬럼 정보</t>
  </si>
  <si>
    <t>~일련번호</t>
  </si>
  <si>
    <t>시퀀스를 사용하는 키 컬럼</t>
  </si>
  <si>
    <t>_ID</t>
  </si>
  <si>
    <t>시퀀스를 사용하지 않는 키 컬럼</t>
  </si>
  <si>
    <t>_CODE</t>
  </si>
  <si>
    <t>~코드</t>
  </si>
  <si>
    <t>코드 테이블을 참조하는 컬럼</t>
  </si>
  <si>
    <t>_ORDER</t>
  </si>
  <si>
    <t>~표시순서</t>
  </si>
  <si>
    <t>데이터 표시 순서</t>
  </si>
  <si>
    <t>_RMRK</t>
  </si>
  <si>
    <t>~비고</t>
  </si>
  <si>
    <t>데이터 관련 비고내용</t>
  </si>
  <si>
    <t>_NM</t>
  </si>
  <si>
    <t>~명</t>
  </si>
  <si>
    <t>값에 대한 한글 표기</t>
  </si>
  <si>
    <t>TB_WORDBOOK</t>
    <phoneticPr fontId="7" type="noConversion"/>
  </si>
  <si>
    <t>단어장</t>
    <phoneticPr fontId="7" type="noConversion"/>
  </si>
  <si>
    <t>단어장 목록 관리</t>
    <phoneticPr fontId="7" type="noConversion"/>
  </si>
  <si>
    <t>WORDBOOK_NM</t>
    <phoneticPr fontId="7" type="noConversion"/>
  </si>
  <si>
    <t>단어장명</t>
    <phoneticPr fontId="7" type="noConversion"/>
  </si>
  <si>
    <t>VARCHAR(300)</t>
    <phoneticPr fontId="7" type="noConversion"/>
  </si>
  <si>
    <t>TB_WORD</t>
    <phoneticPr fontId="7" type="noConversion"/>
  </si>
  <si>
    <t>단어</t>
    <phoneticPr fontId="7" type="noConversion"/>
  </si>
  <si>
    <t>단어 목록 관리</t>
    <phoneticPr fontId="7" type="noConversion"/>
  </si>
  <si>
    <t>WORD</t>
    <phoneticPr fontId="7" type="noConversion"/>
  </si>
  <si>
    <t>MEAN</t>
    <phoneticPr fontId="7" type="noConversion"/>
  </si>
  <si>
    <t>뜻</t>
    <phoneticPr fontId="7" type="noConversion"/>
  </si>
  <si>
    <t>BOOKMARK_YN</t>
    <phoneticPr fontId="7" type="noConversion"/>
  </si>
  <si>
    <t>중요단어여부</t>
    <phoneticPr fontId="7" type="noConversion"/>
  </si>
  <si>
    <t>CHAR(1)</t>
    <phoneticPr fontId="7" type="noConversion"/>
  </si>
  <si>
    <t>"wordbook/wordbookList"</t>
    <phoneticPr fontId="7" type="noConversion"/>
  </si>
  <si>
    <t>"단어장"</t>
    <phoneticPr fontId="7" type="noConversion"/>
  </si>
  <si>
    <t>"단어장 관리"</t>
    <phoneticPr fontId="7" type="noConversion"/>
  </si>
  <si>
    <t>"단어장 목록을 조회 및 관리하는 메뉴입니다."</t>
    <phoneticPr fontId="7" type="noConversion"/>
  </si>
  <si>
    <t>WORDBOOK_SEQ</t>
    <phoneticPr fontId="7" type="noConversion"/>
  </si>
  <si>
    <t>VARCHAR(10)</t>
    <phoneticPr fontId="7" type="noConversion"/>
  </si>
  <si>
    <t>단어장일련번호</t>
    <phoneticPr fontId="7" type="noConversion"/>
  </si>
  <si>
    <t>"WORDBOOK_SEQ"</t>
    <phoneticPr fontId="7" type="noConversion"/>
  </si>
  <si>
    <t>USE_YN</t>
    <phoneticPr fontId="7" type="noConversion"/>
  </si>
  <si>
    <t>'N'</t>
    <phoneticPr fontId="7" type="noConversion"/>
  </si>
  <si>
    <t>INT(2)</t>
    <phoneticPr fontId="7" type="noConversion"/>
  </si>
  <si>
    <t>NOT NULL</t>
    <phoneticPr fontId="7" type="noConversion"/>
  </si>
  <si>
    <t>'0'</t>
    <phoneticPr fontId="7" type="noConversion"/>
  </si>
  <si>
    <t>_SEQ</t>
    <phoneticPr fontId="7" type="noConversion"/>
  </si>
  <si>
    <t>WORD_ID</t>
    <phoneticPr fontId="7" type="noConversion"/>
  </si>
  <si>
    <t>~식별자</t>
    <phoneticPr fontId="7" type="noConversion"/>
  </si>
  <si>
    <t>단어식별자</t>
    <phoneticPr fontId="7" type="noConversion"/>
  </si>
  <si>
    <t>"wordbook/wordbookView"</t>
    <phoneticPr fontId="7" type="noConversion"/>
  </si>
  <si>
    <t>"challenge/challengeView"</t>
    <phoneticPr fontId="7" type="noConversion"/>
  </si>
  <si>
    <t>"challenge"</t>
    <phoneticPr fontId="7" type="noConversion"/>
  </si>
  <si>
    <t>"챌린지"</t>
    <phoneticPr fontId="7" type="noConversion"/>
  </si>
  <si>
    <t>"챌린지 대메뉴"</t>
    <phoneticPr fontId="7" type="noConversion"/>
  </si>
  <si>
    <t>"단어장의 단어를 조회 및 관리하는 메뉴입니다."</t>
    <phoneticPr fontId="7" type="noConversion"/>
  </si>
  <si>
    <t>"챌린지의 단어를 조회 및 관리하는 메뉴입니다."</t>
    <phoneticPr fontId="7" type="noConversion"/>
  </si>
  <si>
    <t>챌린지</t>
    <phoneticPr fontId="7" type="noConversion"/>
  </si>
  <si>
    <t>챌린지 목록 관리</t>
    <phoneticPr fontId="7" type="noConversion"/>
  </si>
  <si>
    <t>챌린지일련번호</t>
    <phoneticPr fontId="7" type="noConversion"/>
  </si>
  <si>
    <t>사용여부</t>
    <phoneticPr fontId="7" type="noConversion"/>
  </si>
  <si>
    <t>챌린지명</t>
    <phoneticPr fontId="7" type="noConversion"/>
  </si>
  <si>
    <t>TB_CHAL</t>
    <phoneticPr fontId="7" type="noConversion"/>
  </si>
  <si>
    <t>CHAL_SEQ</t>
    <phoneticPr fontId="7" type="noConversion"/>
  </si>
  <si>
    <t>CHAL_NM</t>
    <phoneticPr fontId="7" type="noConversion"/>
  </si>
  <si>
    <t>TB_CHAL_WORD</t>
    <phoneticPr fontId="7" type="noConversion"/>
  </si>
  <si>
    <t>챌린지_단어</t>
    <phoneticPr fontId="7" type="noConversion"/>
  </si>
  <si>
    <t>챌린지 단어 목록 관리</t>
    <phoneticPr fontId="7" type="noConversion"/>
  </si>
  <si>
    <t>SUCCESS_YN</t>
    <phoneticPr fontId="7" type="noConversion"/>
  </si>
  <si>
    <t>정답여부</t>
    <phoneticPr fontId="7" type="noConversion"/>
  </si>
  <si>
    <t>"CHAL_SEQ"</t>
    <phoneticPr fontId="7" type="noConversion"/>
  </si>
  <si>
    <t>;</t>
    <phoneticPr fontId="7" type="noConversion"/>
  </si>
  <si>
    <t>CORRECT_CNT</t>
    <phoneticPr fontId="7" type="noConversion"/>
  </si>
  <si>
    <t>INCORRECT_CNT</t>
    <phoneticPr fontId="7" type="noConversion"/>
  </si>
  <si>
    <t>정답횟수</t>
    <phoneticPr fontId="7" type="noConversion"/>
  </si>
  <si>
    <t>오답횟수</t>
    <phoneticPr fontId="7" type="noConversion"/>
  </si>
  <si>
    <t>INT(5)</t>
    <phoneticPr fontId="7" type="noConversion"/>
  </si>
  <si>
    <t>FST_REG_ID</t>
    <phoneticPr fontId="7" type="noConversion"/>
  </si>
  <si>
    <t>LT_UPD_ID</t>
    <phoneticPr fontId="7" type="noConversion"/>
  </si>
  <si>
    <t>최초등록자아이디</t>
    <phoneticPr fontId="7" type="noConversion"/>
  </si>
  <si>
    <t>최종수정자아이디</t>
    <phoneticPr fontId="7" type="noConversion"/>
  </si>
  <si>
    <t>(SELECT nextval('POLI_SEQ') FROM DUAL)</t>
    <phoneticPr fontId="7" type="noConversion"/>
  </si>
  <si>
    <t>"wordbook1"</t>
    <phoneticPr fontId="7" type="noConversion"/>
  </si>
  <si>
    <t>"wordbook2"</t>
    <phoneticPr fontId="7" type="noConversion"/>
  </si>
  <si>
    <t>"wordbook3"</t>
  </si>
  <si>
    <t>"word1"</t>
    <phoneticPr fontId="7" type="noConversion"/>
  </si>
  <si>
    <t>"word2"</t>
    <phoneticPr fontId="7" type="noConversion"/>
  </si>
  <si>
    <t>"word3"</t>
  </si>
  <si>
    <t>"mean1"</t>
    <phoneticPr fontId="7" type="noConversion"/>
  </si>
  <si>
    <t>"mean2"</t>
    <phoneticPr fontId="7" type="noConversion"/>
  </si>
  <si>
    <t>"mean3"</t>
  </si>
  <si>
    <t>"word4"</t>
  </si>
  <si>
    <t>"word5"</t>
  </si>
  <si>
    <t>"word6"</t>
  </si>
  <si>
    <t>"word7"</t>
  </si>
  <si>
    <t>"word8"</t>
  </si>
  <si>
    <t>"word9"</t>
  </si>
  <si>
    <t>"word10"</t>
  </si>
  <si>
    <t>"word11"</t>
  </si>
  <si>
    <t>"word12"</t>
  </si>
  <si>
    <t>"word13"</t>
  </si>
  <si>
    <t>"word14"</t>
  </si>
  <si>
    <t>"word15"</t>
  </si>
  <si>
    <t>"word16"</t>
  </si>
  <si>
    <t>"word17"</t>
  </si>
  <si>
    <t>"word18"</t>
  </si>
  <si>
    <t>"word19"</t>
  </si>
  <si>
    <t>"word20"</t>
  </si>
  <si>
    <t>"word21"</t>
  </si>
  <si>
    <t>"word22"</t>
  </si>
  <si>
    <t>"word23"</t>
  </si>
  <si>
    <t>"word24"</t>
  </si>
  <si>
    <t>"word25"</t>
  </si>
  <si>
    <t>"word26"</t>
  </si>
  <si>
    <t>"word27"</t>
  </si>
  <si>
    <t>"word28"</t>
  </si>
  <si>
    <t>"word29"</t>
  </si>
  <si>
    <t>"word30"</t>
  </si>
  <si>
    <t>"word31"</t>
  </si>
  <si>
    <t>"word32"</t>
  </si>
  <si>
    <t>"word33"</t>
  </si>
  <si>
    <t>"word34"</t>
  </si>
  <si>
    <t>"word35"</t>
  </si>
  <si>
    <t>"word36"</t>
  </si>
  <si>
    <t>"word37"</t>
  </si>
  <si>
    <t>"word38"</t>
  </si>
  <si>
    <t>"word39"</t>
  </si>
  <si>
    <t>"word40"</t>
  </si>
  <si>
    <t>"word41"</t>
  </si>
  <si>
    <t>"word42"</t>
  </si>
  <si>
    <t>"word43"</t>
  </si>
  <si>
    <t>"word44"</t>
  </si>
  <si>
    <t>"word45"</t>
  </si>
  <si>
    <t>"word46"</t>
  </si>
  <si>
    <t>"word47"</t>
  </si>
  <si>
    <t>"word48"</t>
  </si>
  <si>
    <t>"word49"</t>
  </si>
  <si>
    <t>"word50"</t>
  </si>
  <si>
    <t>"word51"</t>
  </si>
  <si>
    <t>"word52"</t>
  </si>
  <si>
    <t>"word53"</t>
  </si>
  <si>
    <t>"word54"</t>
  </si>
  <si>
    <t>"word55"</t>
  </si>
  <si>
    <t>"word56"</t>
  </si>
  <si>
    <t>"word57"</t>
  </si>
  <si>
    <t>"word58"</t>
  </si>
  <si>
    <t>"word59"</t>
  </si>
  <si>
    <t>"word60"</t>
  </si>
  <si>
    <t>"word61"</t>
  </si>
  <si>
    <t>"word62"</t>
  </si>
  <si>
    <t>"word63"</t>
  </si>
  <si>
    <t>"word64"</t>
  </si>
  <si>
    <t>"word65"</t>
  </si>
  <si>
    <t>"word66"</t>
  </si>
  <si>
    <t>"word67"</t>
  </si>
  <si>
    <t>"word68"</t>
  </si>
  <si>
    <t>"word69"</t>
  </si>
  <si>
    <t>"word70"</t>
  </si>
  <si>
    <t>"word71"</t>
  </si>
  <si>
    <t>"word72"</t>
  </si>
  <si>
    <t>"word73"</t>
  </si>
  <si>
    <t>"word74"</t>
  </si>
  <si>
    <t>"word75"</t>
  </si>
  <si>
    <t>"word76"</t>
  </si>
  <si>
    <t>"word77"</t>
  </si>
  <si>
    <t>"word78"</t>
  </si>
  <si>
    <t>"word79"</t>
  </si>
  <si>
    <t>"word80"</t>
  </si>
  <si>
    <t>"word81"</t>
  </si>
  <si>
    <t>"word82"</t>
  </si>
  <si>
    <t>"word83"</t>
  </si>
  <si>
    <t>"word84"</t>
  </si>
  <si>
    <t>"word85"</t>
  </si>
  <si>
    <t>"word86"</t>
  </si>
  <si>
    <t>"word87"</t>
  </si>
  <si>
    <t>"word88"</t>
  </si>
  <si>
    <t>"word89"</t>
  </si>
  <si>
    <t>"word90"</t>
  </si>
  <si>
    <t>"word91"</t>
  </si>
  <si>
    <t>"word92"</t>
  </si>
  <si>
    <t>"word93"</t>
  </si>
  <si>
    <t>"word94"</t>
  </si>
  <si>
    <t>"word95"</t>
  </si>
  <si>
    <t>"word96"</t>
  </si>
  <si>
    <t>"mean4"</t>
  </si>
  <si>
    <t>"mean5"</t>
  </si>
  <si>
    <t>"mean6"</t>
  </si>
  <si>
    <t>"mean7"</t>
  </si>
  <si>
    <t>"mean8"</t>
  </si>
  <si>
    <t>"mean9"</t>
  </si>
  <si>
    <t>"mean10"</t>
  </si>
  <si>
    <t>"mean11"</t>
  </si>
  <si>
    <t>"mean12"</t>
  </si>
  <si>
    <t>"mean13"</t>
  </si>
  <si>
    <t>"mean14"</t>
  </si>
  <si>
    <t>"mean15"</t>
  </si>
  <si>
    <t>"mean16"</t>
  </si>
  <si>
    <t>"mean17"</t>
  </si>
  <si>
    <t>"mean18"</t>
  </si>
  <si>
    <t>"mean19"</t>
  </si>
  <si>
    <t>"mean20"</t>
  </si>
  <si>
    <t>"mean21"</t>
  </si>
  <si>
    <t>"mean22"</t>
  </si>
  <si>
    <t>"mean23"</t>
  </si>
  <si>
    <t>"mean24"</t>
  </si>
  <si>
    <t>"mean25"</t>
  </si>
  <si>
    <t>"mean26"</t>
  </si>
  <si>
    <t>"mean27"</t>
  </si>
  <si>
    <t>"mean28"</t>
  </si>
  <si>
    <t>"mean29"</t>
  </si>
  <si>
    <t>"mean30"</t>
  </si>
  <si>
    <t>"mean31"</t>
  </si>
  <si>
    <t>"mean32"</t>
  </si>
  <si>
    <t>"mean33"</t>
  </si>
  <si>
    <t>"mean34"</t>
  </si>
  <si>
    <t>"mean35"</t>
  </si>
  <si>
    <t>"mean36"</t>
  </si>
  <si>
    <t>"mean37"</t>
  </si>
  <si>
    <t>"mean38"</t>
  </si>
  <si>
    <t>"mean39"</t>
  </si>
  <si>
    <t>"mean40"</t>
  </si>
  <si>
    <t>"mean41"</t>
  </si>
  <si>
    <t>"mean42"</t>
  </si>
  <si>
    <t>"mean43"</t>
  </si>
  <si>
    <t>"mean44"</t>
  </si>
  <si>
    <t>"mean45"</t>
  </si>
  <si>
    <t>"mean46"</t>
  </si>
  <si>
    <t>"mean47"</t>
  </si>
  <si>
    <t>"mean48"</t>
  </si>
  <si>
    <t>"mean49"</t>
  </si>
  <si>
    <t>"mean50"</t>
  </si>
  <si>
    <t>"mean51"</t>
  </si>
  <si>
    <t>"mean52"</t>
  </si>
  <si>
    <t>"mean53"</t>
  </si>
  <si>
    <t>"mean54"</t>
  </si>
  <si>
    <t>"mean55"</t>
  </si>
  <si>
    <t>"mean56"</t>
  </si>
  <si>
    <t>"mean57"</t>
  </si>
  <si>
    <t>"mean58"</t>
  </si>
  <si>
    <t>"mean59"</t>
  </si>
  <si>
    <t>"mean60"</t>
  </si>
  <si>
    <t>"mean61"</t>
  </si>
  <si>
    <t>"mean62"</t>
  </si>
  <si>
    <t>"mean63"</t>
  </si>
  <si>
    <t>"mean64"</t>
  </si>
  <si>
    <t>"mean65"</t>
  </si>
  <si>
    <t>"mean66"</t>
  </si>
  <si>
    <t>"mean67"</t>
  </si>
  <si>
    <t>"mean68"</t>
  </si>
  <si>
    <t>"mean69"</t>
  </si>
  <si>
    <t>"mean70"</t>
  </si>
  <si>
    <t>"mean71"</t>
  </si>
  <si>
    <t>"mean72"</t>
  </si>
  <si>
    <t>"mean73"</t>
  </si>
  <si>
    <t>"mean74"</t>
  </si>
  <si>
    <t>"mean75"</t>
  </si>
  <si>
    <t>"mean76"</t>
  </si>
  <si>
    <t>"mean77"</t>
  </si>
  <si>
    <t>"mean78"</t>
  </si>
  <si>
    <t>"mean79"</t>
  </si>
  <si>
    <t>"mean80"</t>
  </si>
  <si>
    <t>"mean81"</t>
  </si>
  <si>
    <t>"mean82"</t>
  </si>
  <si>
    <t>"mean83"</t>
  </si>
  <si>
    <t>"mean84"</t>
  </si>
  <si>
    <t>"mean85"</t>
  </si>
  <si>
    <t>"mean86"</t>
  </si>
  <si>
    <t>"mean87"</t>
  </si>
  <si>
    <t>"mean88"</t>
  </si>
  <si>
    <t>"mean89"</t>
  </si>
  <si>
    <t>"mean90"</t>
  </si>
  <si>
    <t>"mean91"</t>
  </si>
  <si>
    <t>"mean92"</t>
  </si>
  <si>
    <t>"mean93"</t>
  </si>
  <si>
    <t>"mean94"</t>
  </si>
  <si>
    <t>"mean95"</t>
  </si>
  <si>
    <t>"mean96"</t>
  </si>
  <si>
    <t>"word97"</t>
  </si>
  <si>
    <t>"word98"</t>
  </si>
  <si>
    <t>"word99"</t>
  </si>
  <si>
    <t>"word100"</t>
  </si>
  <si>
    <t>"word101"</t>
  </si>
  <si>
    <t>"word102"</t>
  </si>
  <si>
    <t>"word103"</t>
  </si>
  <si>
    <t>"word104"</t>
  </si>
  <si>
    <t>"word105"</t>
  </si>
  <si>
    <t>"word106"</t>
  </si>
  <si>
    <t>"word107"</t>
  </si>
  <si>
    <t>"word108"</t>
  </si>
  <si>
    <t>"word109"</t>
  </si>
  <si>
    <t>"word110"</t>
  </si>
  <si>
    <t>"word111"</t>
  </si>
  <si>
    <t>"word112"</t>
  </si>
  <si>
    <t>"word113"</t>
  </si>
  <si>
    <t>"word114"</t>
  </si>
  <si>
    <t>"word115"</t>
  </si>
  <si>
    <t>"word116"</t>
  </si>
  <si>
    <t>"word117"</t>
  </si>
  <si>
    <t>"word118"</t>
  </si>
  <si>
    <t>"word119"</t>
  </si>
  <si>
    <t>"word120"</t>
  </si>
  <si>
    <t>"word121"</t>
  </si>
  <si>
    <t>"word122"</t>
  </si>
  <si>
    <t>"word123"</t>
  </si>
  <si>
    <t>"word124"</t>
  </si>
  <si>
    <t>"word125"</t>
  </si>
  <si>
    <t>"word126"</t>
  </si>
  <si>
    <t>"word127"</t>
  </si>
  <si>
    <t>"word128"</t>
  </si>
  <si>
    <t>"word129"</t>
  </si>
  <si>
    <t>"word130"</t>
  </si>
  <si>
    <t>"word131"</t>
  </si>
  <si>
    <t>"word132"</t>
  </si>
  <si>
    <t>"word133"</t>
  </si>
  <si>
    <t>"word134"</t>
  </si>
  <si>
    <t>"word135"</t>
  </si>
  <si>
    <t>"word136"</t>
  </si>
  <si>
    <t>"word137"</t>
  </si>
  <si>
    <t>"word138"</t>
  </si>
  <si>
    <t>"word139"</t>
  </si>
  <si>
    <t>"word140"</t>
  </si>
  <si>
    <t>"word141"</t>
  </si>
  <si>
    <t>"word142"</t>
  </si>
  <si>
    <t>"word143"</t>
  </si>
  <si>
    <t>"word144"</t>
  </si>
  <si>
    <t>"word145"</t>
  </si>
  <si>
    <t>"word146"</t>
  </si>
  <si>
    <t>"word147"</t>
  </si>
  <si>
    <t>"word148"</t>
  </si>
  <si>
    <t>"word149"</t>
  </si>
  <si>
    <t>"word150"</t>
  </si>
  <si>
    <t>"word151"</t>
  </si>
  <si>
    <t>"word152"</t>
  </si>
  <si>
    <t>"word153"</t>
  </si>
  <si>
    <t>"word154"</t>
  </si>
  <si>
    <t>"word155"</t>
  </si>
  <si>
    <t>"word156"</t>
  </si>
  <si>
    <t>"word157"</t>
  </si>
  <si>
    <t>"word158"</t>
  </si>
  <si>
    <t>"word159"</t>
  </si>
  <si>
    <t>"word160"</t>
  </si>
  <si>
    <t>"word161"</t>
  </si>
  <si>
    <t>"word162"</t>
  </si>
  <si>
    <t>"word163"</t>
  </si>
  <si>
    <t>"word164"</t>
  </si>
  <si>
    <t>"word165"</t>
  </si>
  <si>
    <t>"word166"</t>
  </si>
  <si>
    <t>"word167"</t>
  </si>
  <si>
    <t>"word168"</t>
  </si>
  <si>
    <t>"word169"</t>
  </si>
  <si>
    <t>"word170"</t>
  </si>
  <si>
    <t>"word171"</t>
  </si>
  <si>
    <t>"word172"</t>
  </si>
  <si>
    <t>"word173"</t>
  </si>
  <si>
    <t>"word174"</t>
  </si>
  <si>
    <t>"word175"</t>
  </si>
  <si>
    <t>"word176"</t>
  </si>
  <si>
    <t>"word177"</t>
  </si>
  <si>
    <t>"word178"</t>
  </si>
  <si>
    <t>"word179"</t>
  </si>
  <si>
    <t>"word180"</t>
  </si>
  <si>
    <t>"word181"</t>
  </si>
  <si>
    <t>"word182"</t>
  </si>
  <si>
    <t>"word183"</t>
  </si>
  <si>
    <t>"word184"</t>
  </si>
  <si>
    <t>"word185"</t>
  </si>
  <si>
    <t>"word186"</t>
  </si>
  <si>
    <t>"word187"</t>
  </si>
  <si>
    <t>"word188"</t>
  </si>
  <si>
    <t>"word189"</t>
  </si>
  <si>
    <t>"word190"</t>
  </si>
  <si>
    <t>"word191"</t>
  </si>
  <si>
    <t>"word192"</t>
  </si>
  <si>
    <t>"mean97"</t>
  </si>
  <si>
    <t>"mean98"</t>
  </si>
  <si>
    <t>"mean99"</t>
  </si>
  <si>
    <t>"mean100"</t>
  </si>
  <si>
    <t>"mean101"</t>
  </si>
  <si>
    <t>"mean102"</t>
  </si>
  <si>
    <t>"mean103"</t>
  </si>
  <si>
    <t>"mean104"</t>
  </si>
  <si>
    <t>"mean105"</t>
  </si>
  <si>
    <t>"mean106"</t>
  </si>
  <si>
    <t>"mean107"</t>
  </si>
  <si>
    <t>"mean108"</t>
  </si>
  <si>
    <t>"mean109"</t>
  </si>
  <si>
    <t>"mean110"</t>
  </si>
  <si>
    <t>"mean111"</t>
  </si>
  <si>
    <t>"mean112"</t>
  </si>
  <si>
    <t>"mean113"</t>
  </si>
  <si>
    <t>"mean114"</t>
  </si>
  <si>
    <t>"mean115"</t>
  </si>
  <si>
    <t>"mean116"</t>
  </si>
  <si>
    <t>"mean117"</t>
  </si>
  <si>
    <t>"mean118"</t>
  </si>
  <si>
    <t>"mean119"</t>
  </si>
  <si>
    <t>"mean120"</t>
  </si>
  <si>
    <t>"mean121"</t>
  </si>
  <si>
    <t>"mean122"</t>
  </si>
  <si>
    <t>"mean123"</t>
  </si>
  <si>
    <t>"mean124"</t>
  </si>
  <si>
    <t>"mean125"</t>
  </si>
  <si>
    <t>"mean126"</t>
  </si>
  <si>
    <t>"mean127"</t>
  </si>
  <si>
    <t>"mean128"</t>
  </si>
  <si>
    <t>"mean129"</t>
  </si>
  <si>
    <t>"mean130"</t>
  </si>
  <si>
    <t>"mean131"</t>
  </si>
  <si>
    <t>"mean132"</t>
  </si>
  <si>
    <t>"mean133"</t>
  </si>
  <si>
    <t>"mean134"</t>
  </si>
  <si>
    <t>"mean135"</t>
  </si>
  <si>
    <t>"mean136"</t>
  </si>
  <si>
    <t>"mean137"</t>
  </si>
  <si>
    <t>"mean138"</t>
  </si>
  <si>
    <t>"mean139"</t>
  </si>
  <si>
    <t>"mean140"</t>
  </si>
  <si>
    <t>"mean141"</t>
  </si>
  <si>
    <t>"mean142"</t>
  </si>
  <si>
    <t>"mean143"</t>
  </si>
  <si>
    <t>"mean144"</t>
  </si>
  <si>
    <t>"mean145"</t>
  </si>
  <si>
    <t>"mean146"</t>
  </si>
  <si>
    <t>"mean147"</t>
  </si>
  <si>
    <t>"mean148"</t>
  </si>
  <si>
    <t>"mean149"</t>
  </si>
  <si>
    <t>"mean150"</t>
  </si>
  <si>
    <t>"mean151"</t>
  </si>
  <si>
    <t>"mean152"</t>
  </si>
  <si>
    <t>"mean153"</t>
  </si>
  <si>
    <t>"mean154"</t>
  </si>
  <si>
    <t>"mean155"</t>
  </si>
  <si>
    <t>"mean156"</t>
  </si>
  <si>
    <t>"mean157"</t>
  </si>
  <si>
    <t>"mean158"</t>
  </si>
  <si>
    <t>"mean159"</t>
  </si>
  <si>
    <t>"mean160"</t>
  </si>
  <si>
    <t>"mean161"</t>
  </si>
  <si>
    <t>"mean162"</t>
  </si>
  <si>
    <t>"mean163"</t>
  </si>
  <si>
    <t>"mean164"</t>
  </si>
  <si>
    <t>"mean165"</t>
  </si>
  <si>
    <t>"mean166"</t>
  </si>
  <si>
    <t>"mean167"</t>
  </si>
  <si>
    <t>"mean168"</t>
  </si>
  <si>
    <t>"mean169"</t>
  </si>
  <si>
    <t>"mean170"</t>
  </si>
  <si>
    <t>"mean171"</t>
  </si>
  <si>
    <t>"mean172"</t>
  </si>
  <si>
    <t>"mean173"</t>
  </si>
  <si>
    <t>"mean174"</t>
  </si>
  <si>
    <t>"mean175"</t>
  </si>
  <si>
    <t>"mean176"</t>
  </si>
  <si>
    <t>"mean177"</t>
  </si>
  <si>
    <t>"mean178"</t>
  </si>
  <si>
    <t>"mean179"</t>
  </si>
  <si>
    <t>"mean180"</t>
  </si>
  <si>
    <t>"mean181"</t>
  </si>
  <si>
    <t>"mean182"</t>
  </si>
  <si>
    <t>"mean183"</t>
  </si>
  <si>
    <t>"mean184"</t>
  </si>
  <si>
    <t>"mean185"</t>
  </si>
  <si>
    <t>"mean186"</t>
  </si>
  <si>
    <t>"mean187"</t>
  </si>
  <si>
    <t>"mean188"</t>
  </si>
  <si>
    <t>"mean189"</t>
  </si>
  <si>
    <t>"mean190"</t>
  </si>
  <si>
    <t>"mean191"</t>
  </si>
  <si>
    <t>"mean192"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</si>
</sst>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name val="Calibri"/>
    </font>
    <font>
      <sz val="11"/>
      <color theme="1"/>
      <name val="Calibri"/>
      <scheme val="minor"/>
    </font>
    <font>
      <sz val="11"/>
      <color theme="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891114"/>
        <bgColor rgb="FF89111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2"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20"/>
  <sheetViews>
    <sheetView tabSelected="1" topLeftCell="B216" workbookViewId="0">
      <selection activeCell="I229" sqref="I229"/>
    </sheetView>
  </sheetViews>
  <sheetFormatPr defaultColWidth="14.44140625" defaultRowHeight="15" customHeight="1"/>
  <cols>
    <col min="1" max="1" width="2.109375" customWidth="1"/>
    <col min="2" max="2" width="11.109375" customWidth="1"/>
    <col min="3" max="3" width="20.109375" customWidth="1"/>
    <col min="4" max="4" width="20.5546875" customWidth="1"/>
    <col min="5" max="5" width="20.109375" customWidth="1"/>
    <col min="6" max="6" width="7" customWidth="1"/>
    <col min="7" max="7" width="15" customWidth="1"/>
    <col min="8" max="8" width="7.109375" customWidth="1"/>
    <col min="9" max="9" width="76.109375" customWidth="1"/>
    <col min="10" max="10" width="107.6640625" customWidth="1"/>
    <col min="11" max="11" width="120.88671875" customWidth="1"/>
    <col min="12" max="26" width="8.6640625" customWidth="1"/>
  </cols>
  <sheetData>
    <row r="1" spans="2:11" ht="17.25" customHeight="1">
      <c r="F1" s="1"/>
    </row>
    <row r="2" spans="2:11" ht="17.25" customHeight="1">
      <c r="B2" s="19" t="s">
        <v>0</v>
      </c>
      <c r="C2" s="20"/>
      <c r="D2" s="20"/>
      <c r="E2" s="20"/>
      <c r="F2" s="20"/>
      <c r="G2" s="20"/>
      <c r="H2" s="20"/>
      <c r="I2" s="21"/>
    </row>
    <row r="3" spans="2:11" ht="17.25" customHeight="1">
      <c r="B3" s="2" t="s">
        <v>1</v>
      </c>
      <c r="C3" s="3" t="s">
        <v>2</v>
      </c>
      <c r="D3" s="2" t="s">
        <v>3</v>
      </c>
      <c r="E3" s="3" t="s">
        <v>4</v>
      </c>
      <c r="F3" s="2" t="s">
        <v>5</v>
      </c>
      <c r="G3" s="3" t="s">
        <v>6</v>
      </c>
      <c r="H3" s="2" t="s">
        <v>7</v>
      </c>
      <c r="I3" s="4">
        <v>44942</v>
      </c>
      <c r="J3" s="5" t="str">
        <f>_xlfn.CONCAT("DROP TABLE IF EXISTS ",C3,";")</f>
        <v>DROP TABLE IF EXISTS TB_USER;</v>
      </c>
      <c r="K3" s="5" t="str">
        <f>_xlfn.CONCAT("DROP TABLE IF EXISTS ",C3,";")</f>
        <v>DROP TABLE IF EXISTS TB_USER;</v>
      </c>
    </row>
    <row r="4" spans="2:11" ht="17.25" customHeight="1">
      <c r="B4" s="2" t="s">
        <v>8</v>
      </c>
      <c r="C4" s="23" t="s">
        <v>9</v>
      </c>
      <c r="D4" s="20"/>
      <c r="E4" s="20"/>
      <c r="F4" s="20"/>
      <c r="G4" s="20"/>
      <c r="H4" s="20"/>
      <c r="I4" s="21"/>
      <c r="J4" s="5" t="str">
        <f>_xlfn.CONCAT("CREATE TABLE ",C3)</f>
        <v>CREATE TABLE TB_USER</v>
      </c>
      <c r="K4" s="5" t="str">
        <f>_xlfn.CONCAT("CREATE TABLE ",C3)</f>
        <v>CREATE TABLE TB_USER</v>
      </c>
    </row>
    <row r="5" spans="2:11" ht="17.25" customHeight="1">
      <c r="B5" s="2" t="s">
        <v>10</v>
      </c>
      <c r="C5" s="2" t="s">
        <v>3</v>
      </c>
      <c r="D5" s="2" t="s">
        <v>1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5" t="str">
        <f>_xlfn.CONCAT("(")</f>
        <v>(</v>
      </c>
      <c r="K5" s="5" t="str">
        <f>_xlfn.CONCAT("(")</f>
        <v>(</v>
      </c>
    </row>
    <row r="6" spans="2:11" ht="17.25" customHeight="1">
      <c r="B6" s="3">
        <v>1</v>
      </c>
      <c r="C6" s="6" t="s">
        <v>16</v>
      </c>
      <c r="D6" s="6" t="s">
        <v>17</v>
      </c>
      <c r="E6" s="3" t="s">
        <v>18</v>
      </c>
      <c r="F6" s="3">
        <v>1</v>
      </c>
      <c r="G6" s="6" t="s">
        <v>19</v>
      </c>
      <c r="H6" s="6"/>
      <c r="I6" s="6" t="s">
        <v>17</v>
      </c>
      <c r="J6" s="5" t="str">
        <f>_xlfn.CONCAT(IF(B6=1,"",", "),C6," ",E6," ",G6,IF(H6="",""," DEFAULT "),H6, " COMMENT '",I6,"'")</f>
        <v>USER_ID VARCHAR(20) NOT NULL COMMENT '사용자아이디'</v>
      </c>
      <c r="K6" s="5" t="str">
        <f t="shared" ref="K6:K20" si="0">_xlfn.CONCAT(IF(B6=1,"",", "),C6," ",E6," ",G6,IF(H6="",""," DEFAULT "),H6, " COMMENT '",I6,"'")</f>
        <v>USER_ID VARCHAR(20) NOT NULL COMMENT '사용자아이디'</v>
      </c>
    </row>
    <row r="7" spans="2:11" ht="17.25" customHeight="1">
      <c r="B7" s="3">
        <v>2</v>
      </c>
      <c r="C7" s="6" t="s">
        <v>20</v>
      </c>
      <c r="D7" s="6" t="s">
        <v>21</v>
      </c>
      <c r="E7" s="3" t="s">
        <v>22</v>
      </c>
      <c r="F7" s="3"/>
      <c r="G7" s="6" t="s">
        <v>23</v>
      </c>
      <c r="H7" s="6"/>
      <c r="I7" s="6" t="s">
        <v>21</v>
      </c>
      <c r="J7" s="5" t="str">
        <f t="shared" ref="J7:J20" si="1">_xlfn.CONCAT(IF(B7=1,"",", "),C7," ",E7," ",G7,IF(H7="",""," DEFAULT "),H7, " COMMENT '",I7,"'")</f>
        <v>, USER_PW VARCHAR(50) NULL COMMENT '사용자비밀번호'</v>
      </c>
      <c r="K7" s="5" t="str">
        <f t="shared" si="0"/>
        <v>, USER_PW VARCHAR(50) NULL COMMENT '사용자비밀번호'</v>
      </c>
    </row>
    <row r="8" spans="2:11" ht="17.25" customHeight="1">
      <c r="B8" s="3">
        <v>3</v>
      </c>
      <c r="C8" s="6" t="s">
        <v>24</v>
      </c>
      <c r="D8" s="6" t="s">
        <v>25</v>
      </c>
      <c r="E8" s="3" t="s">
        <v>26</v>
      </c>
      <c r="F8" s="3"/>
      <c r="G8" s="6" t="s">
        <v>23</v>
      </c>
      <c r="H8" s="6"/>
      <c r="I8" s="6" t="s">
        <v>27</v>
      </c>
      <c r="J8" s="5" t="str">
        <f t="shared" si="1"/>
        <v>, USER_NAME VARCHAR(30) NULL COMMENT '이름'</v>
      </c>
      <c r="K8" s="5" t="str">
        <f t="shared" si="0"/>
        <v>, USER_NAME VARCHAR(30) NULL COMMENT '이름'</v>
      </c>
    </row>
    <row r="9" spans="2:11" ht="17.25" customHeight="1">
      <c r="B9" s="3">
        <v>4</v>
      </c>
      <c r="C9" s="6" t="s">
        <v>28</v>
      </c>
      <c r="D9" s="6" t="s">
        <v>29</v>
      </c>
      <c r="E9" s="3" t="s">
        <v>30</v>
      </c>
      <c r="F9" s="3"/>
      <c r="G9" s="6" t="s">
        <v>23</v>
      </c>
      <c r="H9" s="6"/>
      <c r="I9" s="6" t="s">
        <v>31</v>
      </c>
      <c r="J9" s="5" t="str">
        <f t="shared" si="1"/>
        <v>, SIGNUP_DT VARCHAR(8) NULL COMMENT '가입일'</v>
      </c>
      <c r="K9" s="5" t="str">
        <f t="shared" si="0"/>
        <v>, SIGNUP_DT VARCHAR(8) NULL COMMENT '가입일'</v>
      </c>
    </row>
    <row r="10" spans="2:11" ht="17.25" customHeight="1">
      <c r="B10" s="3">
        <v>5</v>
      </c>
      <c r="C10" s="6" t="s">
        <v>32</v>
      </c>
      <c r="D10" s="6" t="s">
        <v>33</v>
      </c>
      <c r="E10" s="3" t="s">
        <v>34</v>
      </c>
      <c r="F10" s="3"/>
      <c r="G10" s="6" t="s">
        <v>23</v>
      </c>
      <c r="H10" s="7" t="s">
        <v>35</v>
      </c>
      <c r="I10" s="6" t="s">
        <v>36</v>
      </c>
      <c r="J10" s="5" t="str">
        <f t="shared" si="1"/>
        <v>, USER_STATUS_CODE VARCHAR(2) NULL DEFAULT '01' COMMENT '상태(01:활성,02:정지,03:탈퇴)'</v>
      </c>
      <c r="K10" s="5" t="str">
        <f t="shared" si="0"/>
        <v>, USER_STATUS_CODE VARCHAR(2) NULL DEFAULT '01' COMMENT '상태(01:활성,02:정지,03:탈퇴)'</v>
      </c>
    </row>
    <row r="11" spans="2:11" ht="17.25" customHeight="1">
      <c r="B11" s="3">
        <v>6</v>
      </c>
      <c r="C11" s="6" t="s">
        <v>37</v>
      </c>
      <c r="D11" s="6" t="s">
        <v>38</v>
      </c>
      <c r="E11" s="3" t="s">
        <v>39</v>
      </c>
      <c r="F11" s="3"/>
      <c r="G11" s="6" t="s">
        <v>23</v>
      </c>
      <c r="H11" s="6" t="s">
        <v>40</v>
      </c>
      <c r="I11" s="6" t="s">
        <v>41</v>
      </c>
      <c r="J11" s="5" t="str">
        <f t="shared" si="1"/>
        <v>, USE_YN VARCHAR(1) NULL DEFAULT 'Y' COMMENT '사용여부'</v>
      </c>
      <c r="K11" s="5" t="str">
        <f t="shared" si="0"/>
        <v>, USE_YN VARCHAR(1) NULL DEFAULT 'Y' COMMENT '사용여부'</v>
      </c>
    </row>
    <row r="12" spans="2:11" ht="17.25" customHeight="1">
      <c r="B12" s="3">
        <v>7</v>
      </c>
      <c r="C12" s="6" t="s">
        <v>42</v>
      </c>
      <c r="D12" s="6" t="s">
        <v>43</v>
      </c>
      <c r="E12" s="3" t="s">
        <v>44</v>
      </c>
      <c r="F12" s="3"/>
      <c r="G12" s="6" t="s">
        <v>23</v>
      </c>
      <c r="H12" s="6" t="s">
        <v>45</v>
      </c>
      <c r="I12" s="6" t="s">
        <v>43</v>
      </c>
      <c r="J12" s="5" t="str">
        <f t="shared" si="1"/>
        <v>, RMRK VARCHAR(3000) NULL COMMENT '사용자비고'</v>
      </c>
      <c r="K12" s="5" t="str">
        <f t="shared" si="0"/>
        <v>, RMRK VARCHAR(3000) NULL COMMENT '사용자비고'</v>
      </c>
    </row>
    <row r="13" spans="2:11" ht="17.25" customHeight="1">
      <c r="B13" s="3">
        <v>8</v>
      </c>
      <c r="C13" s="6" t="s">
        <v>46</v>
      </c>
      <c r="D13" s="6" t="s">
        <v>47</v>
      </c>
      <c r="E13" s="3" t="s">
        <v>48</v>
      </c>
      <c r="F13" s="3"/>
      <c r="G13" s="6" t="s">
        <v>23</v>
      </c>
      <c r="H13" s="6" t="s">
        <v>49</v>
      </c>
      <c r="I13" s="6" t="s">
        <v>50</v>
      </c>
      <c r="J13" s="5" t="str">
        <f t="shared" si="1"/>
        <v>, PW_CH_DTTI TIMESTAMP NULL DEFAULT NOW() COMMENT '비밀번호 최종수정일시'</v>
      </c>
      <c r="K13" s="5" t="str">
        <f t="shared" si="0"/>
        <v>, PW_CH_DTTI TIMESTAMP NULL DEFAULT NOW() COMMENT '비밀번호 최종수정일시'</v>
      </c>
    </row>
    <row r="14" spans="2:11" ht="17.25" customHeight="1">
      <c r="B14" s="3">
        <v>9</v>
      </c>
      <c r="C14" s="6" t="s">
        <v>51</v>
      </c>
      <c r="D14" s="6" t="s">
        <v>52</v>
      </c>
      <c r="E14" s="3" t="s">
        <v>22</v>
      </c>
      <c r="F14" s="3"/>
      <c r="G14" s="6" t="s">
        <v>23</v>
      </c>
      <c r="H14" s="6" t="s">
        <v>45</v>
      </c>
      <c r="I14" s="6" t="s">
        <v>52</v>
      </c>
      <c r="J14" s="5" t="str">
        <f t="shared" si="1"/>
        <v>, PW_BF VARCHAR(50) NULL COMMENT '이전 비밀번호'</v>
      </c>
      <c r="K14" s="5" t="str">
        <f t="shared" si="0"/>
        <v>, PW_BF VARCHAR(50) NULL COMMENT '이전 비밀번호'</v>
      </c>
    </row>
    <row r="15" spans="2:11" ht="17.25" customHeight="1">
      <c r="B15" s="3">
        <v>10</v>
      </c>
      <c r="C15" s="6" t="s">
        <v>53</v>
      </c>
      <c r="D15" s="6" t="s">
        <v>54</v>
      </c>
      <c r="E15" s="3" t="s">
        <v>39</v>
      </c>
      <c r="F15" s="3"/>
      <c r="G15" s="6" t="s">
        <v>23</v>
      </c>
      <c r="H15" s="6" t="s">
        <v>55</v>
      </c>
      <c r="I15" s="6" t="s">
        <v>54</v>
      </c>
      <c r="J15" s="5" t="str">
        <f t="shared" si="1"/>
        <v>, PW_ERR_CNT VARCHAR(1) NULL DEFAULT '0' COMMENT '비밀번호 오입력 횟수'</v>
      </c>
      <c r="K15" s="5" t="str">
        <f t="shared" si="0"/>
        <v>, PW_ERR_CNT VARCHAR(1) NULL DEFAULT '0' COMMENT '비밀번호 오입력 횟수'</v>
      </c>
    </row>
    <row r="16" spans="2:11" ht="17.25" customHeight="1">
      <c r="B16" s="3">
        <v>11</v>
      </c>
      <c r="C16" s="6" t="s">
        <v>56</v>
      </c>
      <c r="D16" s="6" t="s">
        <v>57</v>
      </c>
      <c r="E16" s="3" t="s">
        <v>58</v>
      </c>
      <c r="F16" s="3"/>
      <c r="G16" s="6" t="s">
        <v>23</v>
      </c>
      <c r="H16" s="7" t="s">
        <v>40</v>
      </c>
      <c r="I16" s="6" t="s">
        <v>57</v>
      </c>
      <c r="J16" s="5" t="str">
        <f t="shared" si="1"/>
        <v>, PW_INIT_YN CHAR(1) NULL DEFAULT 'Y' COMMENT '비밀번호 초기화 여부'</v>
      </c>
      <c r="K16" s="5" t="str">
        <f t="shared" si="0"/>
        <v>, PW_INIT_YN CHAR(1) NULL DEFAULT 'Y' COMMENT '비밀번호 초기화 여부'</v>
      </c>
    </row>
    <row r="17" spans="2:11" ht="17.25" customHeight="1">
      <c r="B17" s="3">
        <v>12</v>
      </c>
      <c r="C17" s="6" t="s">
        <v>59</v>
      </c>
      <c r="D17" s="6" t="s">
        <v>60</v>
      </c>
      <c r="E17" s="3" t="s">
        <v>18</v>
      </c>
      <c r="F17" s="3"/>
      <c r="G17" s="6" t="s">
        <v>19</v>
      </c>
      <c r="H17" s="6" t="s">
        <v>45</v>
      </c>
      <c r="I17" s="6" t="s">
        <v>60</v>
      </c>
      <c r="J17" s="5" t="str">
        <f t="shared" si="1"/>
        <v>, FST_REG_ID VARCHAR(20) NOT NULL COMMENT '최초등록자아이디'</v>
      </c>
      <c r="K17" s="5" t="str">
        <f t="shared" si="0"/>
        <v>, FST_REG_ID VARCHAR(20) NOT NULL COMMENT '최초등록자아이디'</v>
      </c>
    </row>
    <row r="18" spans="2:11" ht="17.25" customHeight="1">
      <c r="B18" s="3">
        <v>13</v>
      </c>
      <c r="C18" s="6" t="s">
        <v>61</v>
      </c>
      <c r="D18" s="6" t="s">
        <v>62</v>
      </c>
      <c r="E18" s="3" t="s">
        <v>48</v>
      </c>
      <c r="F18" s="3"/>
      <c r="G18" s="6" t="s">
        <v>19</v>
      </c>
      <c r="H18" s="6" t="s">
        <v>49</v>
      </c>
      <c r="I18" s="6" t="s">
        <v>62</v>
      </c>
      <c r="J18" s="5" t="str">
        <f t="shared" si="1"/>
        <v>, FST_REG_DTTI TIMESTAMP NOT NULL DEFAULT NOW() COMMENT '최초등록일시'</v>
      </c>
      <c r="K18" s="5" t="str">
        <f t="shared" si="0"/>
        <v>, FST_REG_DTTI TIMESTAMP NOT NULL DEFAULT NOW() COMMENT '최초등록일시'</v>
      </c>
    </row>
    <row r="19" spans="2:11" ht="17.25" customHeight="1">
      <c r="B19" s="3">
        <v>14</v>
      </c>
      <c r="C19" s="6" t="s">
        <v>63</v>
      </c>
      <c r="D19" s="6" t="s">
        <v>64</v>
      </c>
      <c r="E19" s="3" t="s">
        <v>18</v>
      </c>
      <c r="F19" s="3"/>
      <c r="G19" s="6" t="s">
        <v>19</v>
      </c>
      <c r="H19" s="6" t="s">
        <v>45</v>
      </c>
      <c r="I19" s="6" t="s">
        <v>64</v>
      </c>
      <c r="J19" s="5" t="str">
        <f t="shared" si="1"/>
        <v>, LT_UPD_ID VARCHAR(20) NOT NULL COMMENT '최종수정자아이디'</v>
      </c>
      <c r="K19" s="5" t="str">
        <f t="shared" si="0"/>
        <v>, LT_UPD_ID VARCHAR(20) NOT NULL COMMENT '최종수정자아이디'</v>
      </c>
    </row>
    <row r="20" spans="2:11" ht="17.25" customHeight="1">
      <c r="B20" s="3">
        <v>15</v>
      </c>
      <c r="C20" s="6" t="s">
        <v>65</v>
      </c>
      <c r="D20" s="6" t="s">
        <v>66</v>
      </c>
      <c r="E20" s="3" t="s">
        <v>48</v>
      </c>
      <c r="F20" s="3"/>
      <c r="G20" s="6" t="s">
        <v>19</v>
      </c>
      <c r="H20" s="6" t="s">
        <v>49</v>
      </c>
      <c r="I20" s="6" t="s">
        <v>66</v>
      </c>
      <c r="J20" s="5" t="str">
        <f t="shared" si="1"/>
        <v>, LT_UPD_DTTI TIMESTAMP NOT NULL DEFAULT NOW() COMMENT '최종수정일시'</v>
      </c>
      <c r="K20" s="5" t="str">
        <f t="shared" si="0"/>
        <v>, LT_UPD_DTTI TIMESTAMP NOT NULL DEFAULT NOW() COMMENT '최종수정일시'</v>
      </c>
    </row>
    <row r="21" spans="2:11" ht="17.25" customHeight="1">
      <c r="F21" s="1"/>
      <c r="J21" s="5" t="str">
        <f>_xlfn.CONCAT(") COMMENT '",E3,"';")</f>
        <v>) COMMENT '사용자';</v>
      </c>
      <c r="K21" s="5" t="str">
        <f>_xlfn.CONCAT(");")</f>
        <v>);</v>
      </c>
    </row>
    <row r="22" spans="2:11" ht="17.25" customHeight="1">
      <c r="B22" s="2" t="s">
        <v>10</v>
      </c>
      <c r="C22" s="19" t="s">
        <v>67</v>
      </c>
      <c r="D22" s="20"/>
      <c r="E22" s="21"/>
      <c r="F22" s="19" t="s">
        <v>68</v>
      </c>
      <c r="G22" s="20"/>
      <c r="H22" s="20"/>
      <c r="I22" s="21"/>
      <c r="J22" s="5" t="str">
        <f>_xlfn.CONCAT("ALTER TABLE ",C3," ADD CONSTRAINT ",C23," PRIMARY KEY (")</f>
        <v>ALTER TABLE TB_USER ADD CONSTRAINT PK_TB_USER PRIMARY KEY (</v>
      </c>
      <c r="K22" s="5" t="str">
        <f>_xlfn.CONCAT("ALTER TABLE ",C3," ADD CONSTRAINT ",C23," PRIMARY KEY (")</f>
        <v>ALTER TABLE TB_USER ADD CONSTRAINT PK_TB_USER PRIMARY KEY (</v>
      </c>
    </row>
    <row r="23" spans="2:11" ht="17.25" customHeight="1">
      <c r="B23" s="3">
        <v>1</v>
      </c>
      <c r="C23" s="22" t="str">
        <f>_xlfn.CONCAT("PK_",C3)</f>
        <v>PK_TB_USER</v>
      </c>
      <c r="D23" s="20"/>
      <c r="E23" s="21"/>
      <c r="F23" s="22" t="str">
        <f>C6</f>
        <v>USER_ID</v>
      </c>
      <c r="G23" s="20"/>
      <c r="H23" s="20"/>
      <c r="I23" s="21"/>
      <c r="J23" s="5" t="str">
        <f>_xlfn.CONCAT(IF(B23=1,"",", "),F23)</f>
        <v>USER_ID</v>
      </c>
      <c r="K23" s="5" t="str">
        <f>_xlfn.CONCAT(IF(B23=1,"",", "),F23)</f>
        <v>USER_ID</v>
      </c>
    </row>
    <row r="24" spans="2:11" ht="17.25" customHeight="1">
      <c r="F24" s="1"/>
      <c r="J24" s="5" t="str">
        <f>_xlfn.CONCAT(");")</f>
        <v>);</v>
      </c>
      <c r="K24" s="5" t="str">
        <f>_xlfn.CONCAT(");")</f>
        <v>);</v>
      </c>
    </row>
    <row r="25" spans="2:11" ht="17.25" customHeight="1">
      <c r="B25" s="19" t="s">
        <v>0</v>
      </c>
      <c r="C25" s="20"/>
      <c r="D25" s="20"/>
      <c r="E25" s="20"/>
      <c r="F25" s="20"/>
      <c r="G25" s="20"/>
      <c r="H25" s="20"/>
      <c r="I25" s="21"/>
    </row>
    <row r="26" spans="2:11" ht="17.25" customHeight="1">
      <c r="B26" s="2" t="s">
        <v>1</v>
      </c>
      <c r="C26" s="3" t="s">
        <v>69</v>
      </c>
      <c r="D26" s="2" t="s">
        <v>3</v>
      </c>
      <c r="E26" s="3" t="s">
        <v>70</v>
      </c>
      <c r="F26" s="2" t="s">
        <v>5</v>
      </c>
      <c r="G26" s="3" t="s">
        <v>6</v>
      </c>
      <c r="H26" s="2" t="s">
        <v>7</v>
      </c>
      <c r="I26" s="4">
        <v>44942</v>
      </c>
      <c r="J26" s="5" t="str">
        <f>_xlfn.CONCAT("DROP TABLE IF EXISTS ",C26,";")</f>
        <v>DROP TABLE IF EXISTS TB_CODE_GROUP;</v>
      </c>
      <c r="K26" s="5" t="str">
        <f>_xlfn.CONCAT("DROP TABLE IF EXISTS ",C26,";")</f>
        <v>DROP TABLE IF EXISTS TB_CODE_GROUP;</v>
      </c>
    </row>
    <row r="27" spans="2:11" ht="17.25" customHeight="1">
      <c r="B27" s="2" t="s">
        <v>8</v>
      </c>
      <c r="C27" s="23" t="s">
        <v>71</v>
      </c>
      <c r="D27" s="20"/>
      <c r="E27" s="20"/>
      <c r="F27" s="20"/>
      <c r="G27" s="20"/>
      <c r="H27" s="20"/>
      <c r="I27" s="21"/>
      <c r="J27" s="5" t="str">
        <f>_xlfn.CONCAT("CREATE TABLE ",C26)</f>
        <v>CREATE TABLE TB_CODE_GROUP</v>
      </c>
      <c r="K27" s="5" t="str">
        <f>_xlfn.CONCAT("CREATE TABLE ",C26)</f>
        <v>CREATE TABLE TB_CODE_GROUP</v>
      </c>
    </row>
    <row r="28" spans="2:11" ht="17.25" customHeight="1">
      <c r="B28" s="2" t="s">
        <v>10</v>
      </c>
      <c r="C28" s="2" t="s">
        <v>3</v>
      </c>
      <c r="D28" s="2" t="s">
        <v>1</v>
      </c>
      <c r="E28" s="2" t="s">
        <v>11</v>
      </c>
      <c r="F28" s="2" t="s">
        <v>12</v>
      </c>
      <c r="G28" s="2" t="s">
        <v>13</v>
      </c>
      <c r="H28" s="2" t="s">
        <v>14</v>
      </c>
      <c r="I28" s="2" t="s">
        <v>15</v>
      </c>
      <c r="J28" s="5" t="str">
        <f>_xlfn.CONCAT("(")</f>
        <v>(</v>
      </c>
      <c r="K28" s="5" t="str">
        <f>_xlfn.CONCAT("(")</f>
        <v>(</v>
      </c>
    </row>
    <row r="29" spans="2:11" ht="17.25" customHeight="1">
      <c r="B29" s="3">
        <v>1</v>
      </c>
      <c r="C29" s="6" t="s">
        <v>72</v>
      </c>
      <c r="D29" s="6" t="s">
        <v>70</v>
      </c>
      <c r="E29" s="3" t="s">
        <v>26</v>
      </c>
      <c r="F29" s="3">
        <v>1</v>
      </c>
      <c r="G29" s="6" t="s">
        <v>19</v>
      </c>
      <c r="H29" s="6"/>
      <c r="I29" s="6" t="s">
        <v>70</v>
      </c>
      <c r="J29" s="5" t="str">
        <f t="shared" ref="J29:J35" si="2">_xlfn.CONCAT(IF(B29=1,"",", "),C29," ",E29," ",G29,IF(H29="",""," DEFAULT "),H29, " COMMENT '",I29,"'")</f>
        <v>CODE_GROUP VARCHAR(30) NOT NULL COMMENT '코드그룹'</v>
      </c>
      <c r="K29" s="5" t="str">
        <f t="shared" ref="K29:K35" si="3">_xlfn.CONCAT(IF(B29=1,"",", "),C29," ",E29," ",G29,IF(H29="",""," DEFAULT "),H29, " COMMENT '",I29,"'")</f>
        <v>CODE_GROUP VARCHAR(30) NOT NULL COMMENT '코드그룹'</v>
      </c>
    </row>
    <row r="30" spans="2:11" ht="17.25" customHeight="1">
      <c r="B30" s="3">
        <v>2</v>
      </c>
      <c r="C30" s="6" t="s">
        <v>73</v>
      </c>
      <c r="D30" s="6" t="s">
        <v>74</v>
      </c>
      <c r="E30" s="3" t="s">
        <v>75</v>
      </c>
      <c r="F30" s="3"/>
      <c r="G30" s="6" t="s">
        <v>23</v>
      </c>
      <c r="H30" s="6"/>
      <c r="I30" s="6" t="s">
        <v>74</v>
      </c>
      <c r="J30" s="5" t="str">
        <f t="shared" si="2"/>
        <v>, CODE_GROUP_NM VARCHAR(150) NULL COMMENT '코드그룹명'</v>
      </c>
      <c r="K30" s="5" t="str">
        <f t="shared" si="3"/>
        <v>, CODE_GROUP_NM VARCHAR(150) NULL COMMENT '코드그룹명'</v>
      </c>
    </row>
    <row r="31" spans="2:11" ht="17.25" customHeight="1">
      <c r="B31" s="3">
        <v>3</v>
      </c>
      <c r="C31" s="6" t="s">
        <v>42</v>
      </c>
      <c r="D31" s="6" t="s">
        <v>76</v>
      </c>
      <c r="E31" s="3" t="s">
        <v>44</v>
      </c>
      <c r="F31" s="3"/>
      <c r="G31" s="6" t="s">
        <v>23</v>
      </c>
      <c r="H31" s="6" t="s">
        <v>45</v>
      </c>
      <c r="I31" s="6" t="s">
        <v>76</v>
      </c>
      <c r="J31" s="5" t="str">
        <f t="shared" si="2"/>
        <v>, RMRK VARCHAR(3000) NULL COMMENT '코드비고'</v>
      </c>
      <c r="K31" s="5" t="str">
        <f t="shared" si="3"/>
        <v>, RMRK VARCHAR(3000) NULL COMMENT '코드비고'</v>
      </c>
    </row>
    <row r="32" spans="2:11" ht="17.25" customHeight="1">
      <c r="B32" s="3">
        <v>4</v>
      </c>
      <c r="C32" s="6" t="s">
        <v>59</v>
      </c>
      <c r="D32" s="6" t="s">
        <v>60</v>
      </c>
      <c r="E32" s="3" t="s">
        <v>18</v>
      </c>
      <c r="F32" s="3"/>
      <c r="G32" s="6" t="s">
        <v>19</v>
      </c>
      <c r="H32" s="6" t="s">
        <v>45</v>
      </c>
      <c r="I32" s="6" t="s">
        <v>60</v>
      </c>
      <c r="J32" s="5" t="str">
        <f t="shared" si="2"/>
        <v>, FST_REG_ID VARCHAR(20) NOT NULL COMMENT '최초등록자아이디'</v>
      </c>
      <c r="K32" s="5" t="str">
        <f t="shared" si="3"/>
        <v>, FST_REG_ID VARCHAR(20) NOT NULL COMMENT '최초등록자아이디'</v>
      </c>
    </row>
    <row r="33" spans="2:11" ht="17.25" customHeight="1">
      <c r="B33" s="3">
        <v>5</v>
      </c>
      <c r="C33" s="6" t="s">
        <v>61</v>
      </c>
      <c r="D33" s="6" t="s">
        <v>62</v>
      </c>
      <c r="E33" s="3" t="s">
        <v>48</v>
      </c>
      <c r="F33" s="3"/>
      <c r="G33" s="6" t="s">
        <v>19</v>
      </c>
      <c r="H33" s="6" t="s">
        <v>49</v>
      </c>
      <c r="I33" s="6" t="s">
        <v>62</v>
      </c>
      <c r="J33" s="5" t="str">
        <f t="shared" si="2"/>
        <v>, FST_REG_DTTI TIMESTAMP NOT NULL DEFAULT NOW() COMMENT '최초등록일시'</v>
      </c>
      <c r="K33" s="5" t="str">
        <f t="shared" si="3"/>
        <v>, FST_REG_DTTI TIMESTAMP NOT NULL DEFAULT NOW() COMMENT '최초등록일시'</v>
      </c>
    </row>
    <row r="34" spans="2:11" ht="17.25" customHeight="1">
      <c r="B34" s="3">
        <v>6</v>
      </c>
      <c r="C34" s="6" t="s">
        <v>63</v>
      </c>
      <c r="D34" s="6" t="s">
        <v>64</v>
      </c>
      <c r="E34" s="3" t="s">
        <v>18</v>
      </c>
      <c r="F34" s="3"/>
      <c r="G34" s="6" t="s">
        <v>19</v>
      </c>
      <c r="H34" s="6" t="s">
        <v>45</v>
      </c>
      <c r="I34" s="6" t="s">
        <v>64</v>
      </c>
      <c r="J34" s="5" t="str">
        <f t="shared" si="2"/>
        <v>, LT_UPD_ID VARCHAR(20) NOT NULL COMMENT '최종수정자아이디'</v>
      </c>
      <c r="K34" s="5" t="str">
        <f t="shared" si="3"/>
        <v>, LT_UPD_ID VARCHAR(20) NOT NULL COMMENT '최종수정자아이디'</v>
      </c>
    </row>
    <row r="35" spans="2:11" ht="17.25" customHeight="1">
      <c r="B35" s="3">
        <v>7</v>
      </c>
      <c r="C35" s="6" t="s">
        <v>65</v>
      </c>
      <c r="D35" s="6" t="s">
        <v>66</v>
      </c>
      <c r="E35" s="3" t="s">
        <v>48</v>
      </c>
      <c r="F35" s="3"/>
      <c r="G35" s="6" t="s">
        <v>19</v>
      </c>
      <c r="H35" s="6" t="s">
        <v>49</v>
      </c>
      <c r="I35" s="6" t="s">
        <v>66</v>
      </c>
      <c r="J35" s="5" t="str">
        <f t="shared" si="2"/>
        <v>, LT_UPD_DTTI TIMESTAMP NOT NULL DEFAULT NOW() COMMENT '최종수정일시'</v>
      </c>
      <c r="K35" s="5" t="str">
        <f t="shared" si="3"/>
        <v>, LT_UPD_DTTI TIMESTAMP NOT NULL DEFAULT NOW() COMMENT '최종수정일시'</v>
      </c>
    </row>
    <row r="36" spans="2:11" ht="17.25" customHeight="1">
      <c r="F36" s="1"/>
      <c r="J36" s="5" t="str">
        <f>_xlfn.CONCAT(") COMMENT '",E26,"';")</f>
        <v>) COMMENT '코드그룹';</v>
      </c>
      <c r="K36" s="5" t="str">
        <f>_xlfn.CONCAT(");")</f>
        <v>);</v>
      </c>
    </row>
    <row r="37" spans="2:11" ht="17.25" customHeight="1">
      <c r="B37" s="2" t="s">
        <v>10</v>
      </c>
      <c r="C37" s="19" t="s">
        <v>67</v>
      </c>
      <c r="D37" s="20"/>
      <c r="E37" s="21"/>
      <c r="F37" s="19" t="s">
        <v>68</v>
      </c>
      <c r="G37" s="20"/>
      <c r="H37" s="20"/>
      <c r="I37" s="21"/>
      <c r="J37" s="5" t="str">
        <f>_xlfn.CONCAT("ALTER TABLE ",C26," ADD CONSTRAINT ",C38," PRIMARY KEY (")</f>
        <v>ALTER TABLE TB_CODE_GROUP ADD CONSTRAINT PK_TB_CODE_GROUP PRIMARY KEY (</v>
      </c>
      <c r="K37" s="5" t="str">
        <f>_xlfn.CONCAT("ALTER TABLE ",C26," ADD CONSTRAINT ",C38," PRIMARY KEY (")</f>
        <v>ALTER TABLE TB_CODE_GROUP ADD CONSTRAINT PK_TB_CODE_GROUP PRIMARY KEY (</v>
      </c>
    </row>
    <row r="38" spans="2:11" ht="17.25" customHeight="1">
      <c r="B38" s="3">
        <v>1</v>
      </c>
      <c r="C38" s="22" t="str">
        <f>_xlfn.CONCAT("PK_",C26)</f>
        <v>PK_TB_CODE_GROUP</v>
      </c>
      <c r="D38" s="20"/>
      <c r="E38" s="21"/>
      <c r="F38" s="22" t="str">
        <f>C29</f>
        <v>CODE_GROUP</v>
      </c>
      <c r="G38" s="20"/>
      <c r="H38" s="20"/>
      <c r="I38" s="21"/>
      <c r="J38" s="5" t="str">
        <f>_xlfn.CONCAT(IF(B38=1,"",", "),F38)</f>
        <v>CODE_GROUP</v>
      </c>
      <c r="K38" s="5" t="str">
        <f>_xlfn.CONCAT(IF(B38=1,"",", "),F38)</f>
        <v>CODE_GROUP</v>
      </c>
    </row>
    <row r="39" spans="2:11" ht="17.25" customHeight="1">
      <c r="F39" s="1"/>
      <c r="J39" s="5" t="str">
        <f>_xlfn.CONCAT(");")</f>
        <v>);</v>
      </c>
      <c r="K39" s="5" t="str">
        <f>_xlfn.CONCAT(");")</f>
        <v>);</v>
      </c>
    </row>
    <row r="40" spans="2:11" ht="17.25" customHeight="1">
      <c r="B40" s="19" t="s">
        <v>0</v>
      </c>
      <c r="C40" s="20"/>
      <c r="D40" s="20"/>
      <c r="E40" s="20"/>
      <c r="F40" s="20"/>
      <c r="G40" s="20"/>
      <c r="H40" s="20"/>
      <c r="I40" s="21"/>
    </row>
    <row r="41" spans="2:11" ht="17.25" customHeight="1">
      <c r="B41" s="2" t="s">
        <v>1</v>
      </c>
      <c r="C41" s="3" t="s">
        <v>77</v>
      </c>
      <c r="D41" s="2" t="s">
        <v>3</v>
      </c>
      <c r="E41" s="3" t="s">
        <v>78</v>
      </c>
      <c r="F41" s="2" t="s">
        <v>5</v>
      </c>
      <c r="G41" s="3" t="s">
        <v>6</v>
      </c>
      <c r="H41" s="2" t="s">
        <v>7</v>
      </c>
      <c r="I41" s="4">
        <v>44942</v>
      </c>
      <c r="J41" s="5" t="str">
        <f>_xlfn.CONCAT("DROP TABLE IF EXISTS ",C41,";")</f>
        <v>DROP TABLE IF EXISTS TB_CODE_DETAIL;</v>
      </c>
      <c r="K41" s="5" t="str">
        <f>_xlfn.CONCAT("DROP TABLE IF EXISTS ",C41,";")</f>
        <v>DROP TABLE IF EXISTS TB_CODE_DETAIL;</v>
      </c>
    </row>
    <row r="42" spans="2:11" ht="17.25" customHeight="1">
      <c r="B42" s="2" t="s">
        <v>8</v>
      </c>
      <c r="C42" s="23" t="s">
        <v>79</v>
      </c>
      <c r="D42" s="20"/>
      <c r="E42" s="20"/>
      <c r="F42" s="20"/>
      <c r="G42" s="20"/>
      <c r="H42" s="20"/>
      <c r="I42" s="21"/>
      <c r="J42" s="5" t="str">
        <f>_xlfn.CONCAT("CREATE TABLE ",C41)</f>
        <v>CREATE TABLE TB_CODE_DETAIL</v>
      </c>
      <c r="K42" s="5" t="str">
        <f>_xlfn.CONCAT("CREATE TABLE ",C41)</f>
        <v>CREATE TABLE TB_CODE_DETAIL</v>
      </c>
    </row>
    <row r="43" spans="2:11" ht="17.25" customHeight="1">
      <c r="B43" s="2" t="s">
        <v>10</v>
      </c>
      <c r="C43" s="2" t="s">
        <v>3</v>
      </c>
      <c r="D43" s="2" t="s">
        <v>1</v>
      </c>
      <c r="E43" s="2" t="s">
        <v>11</v>
      </c>
      <c r="F43" s="2" t="s">
        <v>12</v>
      </c>
      <c r="G43" s="2" t="s">
        <v>13</v>
      </c>
      <c r="H43" s="2" t="s">
        <v>14</v>
      </c>
      <c r="I43" s="2" t="s">
        <v>15</v>
      </c>
      <c r="J43" s="5" t="str">
        <f>_xlfn.CONCAT("(")</f>
        <v>(</v>
      </c>
      <c r="K43" s="5" t="str">
        <f>_xlfn.CONCAT("(")</f>
        <v>(</v>
      </c>
    </row>
    <row r="44" spans="2:11" ht="17.25" customHeight="1">
      <c r="B44" s="3">
        <v>1</v>
      </c>
      <c r="C44" s="6" t="s">
        <v>72</v>
      </c>
      <c r="D44" s="6" t="s">
        <v>70</v>
      </c>
      <c r="E44" s="3" t="s">
        <v>26</v>
      </c>
      <c r="F44" s="3">
        <v>1</v>
      </c>
      <c r="G44" s="6" t="s">
        <v>19</v>
      </c>
      <c r="H44" s="6"/>
      <c r="I44" s="6" t="s">
        <v>70</v>
      </c>
      <c r="J44" s="5" t="str">
        <f t="shared" ref="J44:J52" si="4">_xlfn.CONCAT(IF(B44=1,"",", "),C44," ",E44," ",G44,IF(H44="",""," DEFAULT "),H44, " COMMENT '",I44,"'")</f>
        <v>CODE_GROUP VARCHAR(30) NOT NULL COMMENT '코드그룹'</v>
      </c>
      <c r="K44" s="5" t="str">
        <f t="shared" ref="K44:K52" si="5">_xlfn.CONCAT(IF(B44=1,"",", "),C44," ",E44," ",G44,IF(H44="",""," DEFAULT "),H44, " COMMENT '",I44,"'")</f>
        <v>CODE_GROUP VARCHAR(30) NOT NULL COMMENT '코드그룹'</v>
      </c>
    </row>
    <row r="45" spans="2:11" ht="17.25" customHeight="1">
      <c r="B45" s="3">
        <v>2</v>
      </c>
      <c r="C45" s="6" t="s">
        <v>80</v>
      </c>
      <c r="D45" s="6" t="s">
        <v>78</v>
      </c>
      <c r="E45" s="3" t="s">
        <v>81</v>
      </c>
      <c r="F45" s="3">
        <v>2</v>
      </c>
      <c r="G45" s="6" t="s">
        <v>19</v>
      </c>
      <c r="H45" s="6"/>
      <c r="I45" s="6" t="s">
        <v>78</v>
      </c>
      <c r="J45" s="5" t="str">
        <f t="shared" si="4"/>
        <v>, CODE_DETAIL VARCHAR(10) NOT NULL COMMENT '코드상세'</v>
      </c>
      <c r="K45" s="5" t="str">
        <f t="shared" si="5"/>
        <v>, CODE_DETAIL VARCHAR(10) NOT NULL COMMENT '코드상세'</v>
      </c>
    </row>
    <row r="46" spans="2:11" ht="17.25" customHeight="1">
      <c r="B46" s="3">
        <v>3</v>
      </c>
      <c r="C46" s="6" t="s">
        <v>82</v>
      </c>
      <c r="D46" s="6" t="s">
        <v>83</v>
      </c>
      <c r="E46" s="3" t="s">
        <v>75</v>
      </c>
      <c r="F46" s="3"/>
      <c r="G46" s="6" t="s">
        <v>23</v>
      </c>
      <c r="H46" s="6" t="s">
        <v>45</v>
      </c>
      <c r="I46" s="6" t="s">
        <v>83</v>
      </c>
      <c r="J46" s="5" t="str">
        <f t="shared" si="4"/>
        <v>, CODE_DETAIL_NM VARCHAR(150) NULL COMMENT '코드상세명'</v>
      </c>
      <c r="K46" s="5" t="str">
        <f t="shared" si="5"/>
        <v>, CODE_DETAIL_NM VARCHAR(150) NULL COMMENT '코드상세명'</v>
      </c>
    </row>
    <row r="47" spans="2:11" ht="17.25" customHeight="1">
      <c r="B47" s="3">
        <v>4</v>
      </c>
      <c r="C47" s="6" t="s">
        <v>84</v>
      </c>
      <c r="D47" s="6" t="s">
        <v>85</v>
      </c>
      <c r="E47" s="3" t="s">
        <v>58</v>
      </c>
      <c r="F47" s="3"/>
      <c r="G47" s="6" t="s">
        <v>23</v>
      </c>
      <c r="H47" s="6"/>
      <c r="I47" s="6" t="s">
        <v>85</v>
      </c>
      <c r="J47" s="5" t="str">
        <f t="shared" si="4"/>
        <v>, MODIFY_YN CHAR(1) NULL COMMENT '코드수정가능여부'</v>
      </c>
      <c r="K47" s="5" t="str">
        <f t="shared" si="5"/>
        <v>, MODIFY_YN CHAR(1) NULL COMMENT '코드수정가능여부'</v>
      </c>
    </row>
    <row r="48" spans="2:11" ht="17.25" customHeight="1">
      <c r="B48" s="3">
        <v>5</v>
      </c>
      <c r="C48" s="6" t="s">
        <v>86</v>
      </c>
      <c r="D48" s="6" t="s">
        <v>87</v>
      </c>
      <c r="E48" s="3" t="s">
        <v>88</v>
      </c>
      <c r="F48" s="3"/>
      <c r="G48" s="6" t="s">
        <v>23</v>
      </c>
      <c r="H48" s="6" t="s">
        <v>45</v>
      </c>
      <c r="I48" s="6" t="s">
        <v>87</v>
      </c>
      <c r="J48" s="5" t="str">
        <f t="shared" si="4"/>
        <v>, DETAIL_ORDER INT(2) NULL COMMENT '코드상세정렬순서'</v>
      </c>
      <c r="K48" s="5" t="str">
        <f t="shared" si="5"/>
        <v>, DETAIL_ORDER INT(2) NULL COMMENT '코드상세정렬순서'</v>
      </c>
    </row>
    <row r="49" spans="2:11" ht="17.25" customHeight="1">
      <c r="B49" s="3">
        <v>6</v>
      </c>
      <c r="C49" s="6" t="s">
        <v>59</v>
      </c>
      <c r="D49" s="6" t="s">
        <v>60</v>
      </c>
      <c r="E49" s="3" t="s">
        <v>18</v>
      </c>
      <c r="F49" s="3"/>
      <c r="G49" s="6" t="s">
        <v>19</v>
      </c>
      <c r="H49" s="6" t="s">
        <v>45</v>
      </c>
      <c r="I49" s="6" t="s">
        <v>60</v>
      </c>
      <c r="J49" s="5" t="str">
        <f t="shared" si="4"/>
        <v>, FST_REG_ID VARCHAR(20) NOT NULL COMMENT '최초등록자아이디'</v>
      </c>
      <c r="K49" s="5" t="str">
        <f t="shared" si="5"/>
        <v>, FST_REG_ID VARCHAR(20) NOT NULL COMMENT '최초등록자아이디'</v>
      </c>
    </row>
    <row r="50" spans="2:11" ht="17.25" customHeight="1">
      <c r="B50" s="3">
        <v>7</v>
      </c>
      <c r="C50" s="6" t="s">
        <v>61</v>
      </c>
      <c r="D50" s="6" t="s">
        <v>62</v>
      </c>
      <c r="E50" s="3" t="s">
        <v>48</v>
      </c>
      <c r="F50" s="3"/>
      <c r="G50" s="6" t="s">
        <v>19</v>
      </c>
      <c r="H50" s="6" t="s">
        <v>49</v>
      </c>
      <c r="I50" s="6" t="s">
        <v>62</v>
      </c>
      <c r="J50" s="5" t="str">
        <f t="shared" si="4"/>
        <v>, FST_REG_DTTI TIMESTAMP NOT NULL DEFAULT NOW() COMMENT '최초등록일시'</v>
      </c>
      <c r="K50" s="5" t="str">
        <f t="shared" si="5"/>
        <v>, FST_REG_DTTI TIMESTAMP NOT NULL DEFAULT NOW() COMMENT '최초등록일시'</v>
      </c>
    </row>
    <row r="51" spans="2:11" ht="17.25" customHeight="1">
      <c r="B51" s="3">
        <v>8</v>
      </c>
      <c r="C51" s="6" t="s">
        <v>63</v>
      </c>
      <c r="D51" s="6" t="s">
        <v>64</v>
      </c>
      <c r="E51" s="3" t="s">
        <v>18</v>
      </c>
      <c r="F51" s="3"/>
      <c r="G51" s="6" t="s">
        <v>19</v>
      </c>
      <c r="H51" s="6" t="s">
        <v>45</v>
      </c>
      <c r="I51" s="6" t="s">
        <v>64</v>
      </c>
      <c r="J51" s="5" t="str">
        <f t="shared" si="4"/>
        <v>, LT_UPD_ID VARCHAR(20) NOT NULL COMMENT '최종수정자아이디'</v>
      </c>
      <c r="K51" s="5" t="str">
        <f t="shared" si="5"/>
        <v>, LT_UPD_ID VARCHAR(20) NOT NULL COMMENT '최종수정자아이디'</v>
      </c>
    </row>
    <row r="52" spans="2:11" ht="17.25" customHeight="1">
      <c r="B52" s="3">
        <v>9</v>
      </c>
      <c r="C52" s="6" t="s">
        <v>65</v>
      </c>
      <c r="D52" s="6" t="s">
        <v>66</v>
      </c>
      <c r="E52" s="3" t="s">
        <v>48</v>
      </c>
      <c r="F52" s="3"/>
      <c r="G52" s="6" t="s">
        <v>19</v>
      </c>
      <c r="H52" s="6" t="s">
        <v>49</v>
      </c>
      <c r="I52" s="6" t="s">
        <v>66</v>
      </c>
      <c r="J52" s="5" t="str">
        <f t="shared" si="4"/>
        <v>, LT_UPD_DTTI TIMESTAMP NOT NULL DEFAULT NOW() COMMENT '최종수정일시'</v>
      </c>
      <c r="K52" s="5" t="str">
        <f t="shared" si="5"/>
        <v>, LT_UPD_DTTI TIMESTAMP NOT NULL DEFAULT NOW() COMMENT '최종수정일시'</v>
      </c>
    </row>
    <row r="53" spans="2:11" ht="17.25" customHeight="1">
      <c r="F53" s="1"/>
      <c r="J53" s="5" t="str">
        <f>_xlfn.CONCAT(") COMMENT '",E41,"';")</f>
        <v>) COMMENT '코드상세';</v>
      </c>
      <c r="K53" s="5" t="str">
        <f>_xlfn.CONCAT(");")</f>
        <v>);</v>
      </c>
    </row>
    <row r="54" spans="2:11" ht="17.25" customHeight="1">
      <c r="B54" s="2" t="s">
        <v>10</v>
      </c>
      <c r="C54" s="19" t="s">
        <v>67</v>
      </c>
      <c r="D54" s="20"/>
      <c r="E54" s="21"/>
      <c r="F54" s="19" t="s">
        <v>68</v>
      </c>
      <c r="G54" s="20"/>
      <c r="H54" s="20"/>
      <c r="I54" s="21"/>
      <c r="J54" s="5" t="str">
        <f>_xlfn.CONCAT("ALTER TABLE ",C41," ADD CONSTRAINT ",C55," PRIMARY KEY (")</f>
        <v>ALTER TABLE TB_CODE_DETAIL ADD CONSTRAINT PK_TB_CODE_DETAIL PRIMARY KEY (</v>
      </c>
      <c r="K54" s="5" t="str">
        <f>_xlfn.CONCAT("ALTER TABLE ",C41," ADD CONSTRAINT ",C55," PRIMARY KEY (")</f>
        <v>ALTER TABLE TB_CODE_DETAIL ADD CONSTRAINT PK_TB_CODE_DETAIL PRIMARY KEY (</v>
      </c>
    </row>
    <row r="55" spans="2:11" ht="17.25" customHeight="1">
      <c r="B55" s="3">
        <v>1</v>
      </c>
      <c r="C55" s="22" t="str">
        <f>_xlfn.CONCAT("PK_",C41)</f>
        <v>PK_TB_CODE_DETAIL</v>
      </c>
      <c r="D55" s="20"/>
      <c r="E55" s="21"/>
      <c r="F55" s="22" t="str">
        <f t="shared" ref="F55:F56" si="6">C44</f>
        <v>CODE_GROUP</v>
      </c>
      <c r="G55" s="20"/>
      <c r="H55" s="20"/>
      <c r="I55" s="21"/>
      <c r="J55" s="5" t="str">
        <f>_xlfn.CONCAT(IF(B55=1,"",", "),F55)</f>
        <v>CODE_GROUP</v>
      </c>
      <c r="K55" s="5" t="str">
        <f>_xlfn.CONCAT(IF(B55=1,"",", "),F55)</f>
        <v>CODE_GROUP</v>
      </c>
    </row>
    <row r="56" spans="2:11" ht="17.25" customHeight="1">
      <c r="B56" s="3">
        <v>2</v>
      </c>
      <c r="C56" s="22" t="str">
        <f>_xlfn.CONCAT("PK_",C41)</f>
        <v>PK_TB_CODE_DETAIL</v>
      </c>
      <c r="D56" s="20"/>
      <c r="E56" s="21"/>
      <c r="F56" s="22" t="str">
        <f t="shared" si="6"/>
        <v>CODE_DETAIL</v>
      </c>
      <c r="G56" s="20"/>
      <c r="H56" s="20"/>
      <c r="I56" s="21"/>
      <c r="J56" s="5" t="str">
        <f>_xlfn.CONCAT(IF(B56=1,"",", "),F56)</f>
        <v>, CODE_DETAIL</v>
      </c>
      <c r="K56" s="5" t="str">
        <f>_xlfn.CONCAT(IF(B56=1,"",", "),F56)</f>
        <v>, CODE_DETAIL</v>
      </c>
    </row>
    <row r="57" spans="2:11" ht="17.25" customHeight="1">
      <c r="F57" s="1"/>
      <c r="J57" s="5" t="str">
        <f>_xlfn.CONCAT(");")</f>
        <v>);</v>
      </c>
      <c r="K57" s="5" t="str">
        <f>_xlfn.CONCAT(");")</f>
        <v>);</v>
      </c>
    </row>
    <row r="58" spans="2:11" ht="17.25" customHeight="1">
      <c r="B58" s="19" t="s">
        <v>0</v>
      </c>
      <c r="C58" s="20"/>
      <c r="D58" s="20"/>
      <c r="E58" s="20"/>
      <c r="F58" s="20"/>
      <c r="G58" s="20"/>
      <c r="H58" s="20"/>
      <c r="I58" s="21"/>
    </row>
    <row r="59" spans="2:11" ht="17.25" customHeight="1">
      <c r="B59" s="2" t="s">
        <v>1</v>
      </c>
      <c r="C59" s="3" t="s">
        <v>89</v>
      </c>
      <c r="D59" s="2" t="s">
        <v>3</v>
      </c>
      <c r="E59" s="3" t="s">
        <v>90</v>
      </c>
      <c r="F59" s="2" t="s">
        <v>5</v>
      </c>
      <c r="G59" s="3" t="s">
        <v>6</v>
      </c>
      <c r="H59" s="2" t="s">
        <v>7</v>
      </c>
      <c r="I59" s="4">
        <v>44942</v>
      </c>
      <c r="J59" s="5" t="str">
        <f>_xlfn.CONCAT("DROP TABLE IF EXISTS ",C59,";")</f>
        <v>DROP TABLE IF EXISTS TB_LOG_LOGIN;</v>
      </c>
      <c r="K59" s="5" t="str">
        <f>_xlfn.CONCAT("DROP TABLE IF EXISTS ",C59,";")</f>
        <v>DROP TABLE IF EXISTS TB_LOG_LOGIN;</v>
      </c>
    </row>
    <row r="60" spans="2:11" ht="17.25" customHeight="1">
      <c r="B60" s="2" t="s">
        <v>8</v>
      </c>
      <c r="C60" s="23" t="s">
        <v>91</v>
      </c>
      <c r="D60" s="20"/>
      <c r="E60" s="20"/>
      <c r="F60" s="20"/>
      <c r="G60" s="20"/>
      <c r="H60" s="20"/>
      <c r="I60" s="21"/>
      <c r="J60" s="5" t="str">
        <f>_xlfn.CONCAT("CREATE TABLE ",C59)</f>
        <v>CREATE TABLE TB_LOG_LOGIN</v>
      </c>
      <c r="K60" s="5" t="str">
        <f>_xlfn.CONCAT("CREATE TABLE ",C59)</f>
        <v>CREATE TABLE TB_LOG_LOGIN</v>
      </c>
    </row>
    <row r="61" spans="2:11" ht="17.25" customHeight="1">
      <c r="B61" s="2" t="s">
        <v>10</v>
      </c>
      <c r="C61" s="2" t="s">
        <v>3</v>
      </c>
      <c r="D61" s="2" t="s">
        <v>1</v>
      </c>
      <c r="E61" s="2" t="s">
        <v>11</v>
      </c>
      <c r="F61" s="2" t="s">
        <v>12</v>
      </c>
      <c r="G61" s="2" t="s">
        <v>13</v>
      </c>
      <c r="H61" s="2" t="s">
        <v>14</v>
      </c>
      <c r="I61" s="2" t="s">
        <v>15</v>
      </c>
      <c r="J61" s="5" t="str">
        <f>_xlfn.CONCAT("(")</f>
        <v>(</v>
      </c>
      <c r="K61" s="5" t="str">
        <f>_xlfn.CONCAT("(")</f>
        <v>(</v>
      </c>
    </row>
    <row r="62" spans="2:11" ht="17.25" customHeight="1">
      <c r="B62" s="3">
        <v>1</v>
      </c>
      <c r="C62" s="6" t="s">
        <v>92</v>
      </c>
      <c r="D62" s="6" t="s">
        <v>93</v>
      </c>
      <c r="E62" s="3" t="s">
        <v>81</v>
      </c>
      <c r="F62" s="3">
        <v>1</v>
      </c>
      <c r="G62" s="6" t="s">
        <v>19</v>
      </c>
      <c r="H62" s="6"/>
      <c r="I62" s="6" t="s">
        <v>93</v>
      </c>
      <c r="J62" s="5" t="str">
        <f>_xlfn.CONCAT(IF(B62=1,"",", "),C62," ",E62," ",G62,IF(H62="",""," DEFAULT "),H62, " COMMENT '",I62,"'")</f>
        <v>LOGIN_SEQ VARCHAR(10) NOT NULL COMMENT '로그인일련번호'</v>
      </c>
      <c r="K62" s="5" t="str">
        <f>_xlfn.CONCAT(IF(B62=1,"",", "),C62," ",E62," ",G62,IF(H62="",""," DEFAULT "),H62, " COMMENT '",I62,"'")</f>
        <v>LOGIN_SEQ VARCHAR(10) NOT NULL COMMENT '로그인일련번호'</v>
      </c>
    </row>
    <row r="63" spans="2:11" ht="17.25" customHeight="1">
      <c r="B63" s="3">
        <v>2</v>
      </c>
      <c r="C63" s="6" t="s">
        <v>94</v>
      </c>
      <c r="D63" s="6" t="s">
        <v>95</v>
      </c>
      <c r="E63" s="3" t="s">
        <v>48</v>
      </c>
      <c r="F63" s="3"/>
      <c r="G63" s="6" t="s">
        <v>23</v>
      </c>
      <c r="H63" s="6" t="s">
        <v>49</v>
      </c>
      <c r="I63" s="6" t="s">
        <v>95</v>
      </c>
      <c r="J63" s="5" t="str">
        <f>_xlfn.CONCAT(IF(B63=1,"",", "),C63," ",E63," ",G63,IF(H63="",""," DEFAULT "),H63, " COMMENT '",I63,"'")</f>
        <v>, LOGIN_DTTI TIMESTAMP NULL DEFAULT NOW() COMMENT '로그인일시'</v>
      </c>
      <c r="K63" s="5" t="str">
        <f>_xlfn.CONCAT(IF(B63=1,"",", "),C63," ",E63," ",G63,IF(H63="",""," DEFAULT "),H63, " COMMENT '",I63,"'")</f>
        <v>, LOGIN_DTTI TIMESTAMP NULL DEFAULT NOW() COMMENT '로그인일시'</v>
      </c>
    </row>
    <row r="64" spans="2:11" ht="17.25" customHeight="1">
      <c r="B64" s="3">
        <v>3</v>
      </c>
      <c r="C64" s="6" t="s">
        <v>16</v>
      </c>
      <c r="D64" s="6" t="s">
        <v>17</v>
      </c>
      <c r="E64" s="3" t="s">
        <v>18</v>
      </c>
      <c r="F64" s="3"/>
      <c r="G64" s="6" t="s">
        <v>23</v>
      </c>
      <c r="H64" s="6" t="s">
        <v>45</v>
      </c>
      <c r="I64" s="6" t="s">
        <v>17</v>
      </c>
      <c r="J64" s="5" t="str">
        <f>_xlfn.CONCAT(IF(B64=1,"",", "),C64," ",E64," ",G64,IF(H64="",""," DEFAULT "),H64, " COMMENT '",I64,"'")</f>
        <v>, USER_ID VARCHAR(20) NULL COMMENT '사용자아이디'</v>
      </c>
      <c r="K64" s="5" t="str">
        <f>_xlfn.CONCAT(IF(B64=1,"",", "),C64," ",E64," ",G64,IF(H64="",""," DEFAULT "),H64, " COMMENT '",I64,"'")</f>
        <v>, USER_ID VARCHAR(20) NULL COMMENT '사용자아이디'</v>
      </c>
    </row>
    <row r="65" spans="2:11" ht="17.25" customHeight="1">
      <c r="B65" s="3">
        <v>4</v>
      </c>
      <c r="C65" s="6" t="s">
        <v>96</v>
      </c>
      <c r="D65" s="6" t="s">
        <v>97</v>
      </c>
      <c r="E65" s="3" t="s">
        <v>98</v>
      </c>
      <c r="F65" s="3"/>
      <c r="G65" s="6" t="s">
        <v>23</v>
      </c>
      <c r="H65" s="6" t="s">
        <v>45</v>
      </c>
      <c r="I65" s="6" t="s">
        <v>97</v>
      </c>
      <c r="J65" s="5" t="str">
        <f>_xlfn.CONCAT(IF(B65=1,"",", "),C65," ",E65," ",G65,IF(H65="",""," DEFAULT "),H65, " COMMENT '",I65,"'")</f>
        <v>, IP VARCHAR(39) NULL COMMENT '사용자아이피'</v>
      </c>
      <c r="K65" s="5" t="str">
        <f>_xlfn.CONCAT(IF(B65=1,"",", "),C65," ",E65," ",G65,IF(H65="",""," DEFAULT "),H65, " COMMENT '",I65,"'")</f>
        <v>, IP VARCHAR(39) NULL COMMENT '사용자아이피'</v>
      </c>
    </row>
    <row r="66" spans="2:11" ht="17.25" customHeight="1">
      <c r="B66" s="3">
        <v>5</v>
      </c>
      <c r="C66" s="6" t="s">
        <v>99</v>
      </c>
      <c r="D66" s="6" t="s">
        <v>100</v>
      </c>
      <c r="E66" s="3" t="s">
        <v>81</v>
      </c>
      <c r="F66" s="3"/>
      <c r="G66" s="6" t="s">
        <v>23</v>
      </c>
      <c r="H66" s="6" t="s">
        <v>45</v>
      </c>
      <c r="I66" s="6" t="s">
        <v>100</v>
      </c>
      <c r="J66" s="5" t="str">
        <f>_xlfn.CONCAT(IF(B66=1,"",", "),C66," ",E66," ",G66,IF(H66="",""," DEFAULT "),H66, " COMMENT '",I66,"'")</f>
        <v>, LOGIN_CODE VARCHAR(10) NULL COMMENT '로그인코드'</v>
      </c>
      <c r="K66" s="5" t="str">
        <f>_xlfn.CONCAT(IF(B66=1,"",", "),C66," ",E66," ",G66,IF(H66="",""," DEFAULT "),H66, " COMMENT '",I66,"'")</f>
        <v>, LOGIN_CODE VARCHAR(10) NULL COMMENT '로그인코드'</v>
      </c>
    </row>
    <row r="67" spans="2:11" ht="17.25" customHeight="1">
      <c r="F67" s="1"/>
      <c r="J67" s="5" t="str">
        <f>_xlfn.CONCAT(") COMMENT '",E59,"';")</f>
        <v>) COMMENT '로그인로그';</v>
      </c>
      <c r="K67" s="5" t="str">
        <f>_xlfn.CONCAT(");")</f>
        <v>);</v>
      </c>
    </row>
    <row r="68" spans="2:11" ht="17.25" customHeight="1">
      <c r="B68" s="2" t="s">
        <v>10</v>
      </c>
      <c r="C68" s="19" t="s">
        <v>67</v>
      </c>
      <c r="D68" s="20"/>
      <c r="E68" s="21"/>
      <c r="F68" s="19" t="s">
        <v>68</v>
      </c>
      <c r="G68" s="20"/>
      <c r="H68" s="20"/>
      <c r="I68" s="21"/>
      <c r="J68" s="5" t="str">
        <f>_xlfn.CONCAT("ALTER TABLE ",C59," ADD CONSTRAINT ",C69," PRIMARY KEY (")</f>
        <v>ALTER TABLE TB_LOG_LOGIN ADD CONSTRAINT PK_TB_LOG_LOGIN PRIMARY KEY (</v>
      </c>
      <c r="K68" s="5" t="str">
        <f>_xlfn.CONCAT("ALTER TABLE ",C59," ADD CONSTRAINT ",C69," PRIMARY KEY (")</f>
        <v>ALTER TABLE TB_LOG_LOGIN ADD CONSTRAINT PK_TB_LOG_LOGIN PRIMARY KEY (</v>
      </c>
    </row>
    <row r="69" spans="2:11" ht="17.25" customHeight="1">
      <c r="B69" s="3">
        <v>1</v>
      </c>
      <c r="C69" s="22" t="str">
        <f>_xlfn.CONCAT("PK_",C59)</f>
        <v>PK_TB_LOG_LOGIN</v>
      </c>
      <c r="D69" s="20"/>
      <c r="E69" s="21"/>
      <c r="F69" s="22" t="str">
        <f>C62</f>
        <v>LOGIN_SEQ</v>
      </c>
      <c r="G69" s="20"/>
      <c r="H69" s="20"/>
      <c r="I69" s="21"/>
      <c r="J69" s="5" t="str">
        <f>_xlfn.CONCAT(IF(B69=1,"",", "),F69)</f>
        <v>LOGIN_SEQ</v>
      </c>
      <c r="K69" s="5" t="str">
        <f>_xlfn.CONCAT(IF(B69=1,"",", "),F69)</f>
        <v>LOGIN_SEQ</v>
      </c>
    </row>
    <row r="70" spans="2:11" ht="17.25" customHeight="1">
      <c r="F70" s="1"/>
      <c r="J70" s="5" t="str">
        <f>_xlfn.CONCAT(");")</f>
        <v>);</v>
      </c>
      <c r="K70" s="5" t="str">
        <f>_xlfn.CONCAT(");")</f>
        <v>);</v>
      </c>
    </row>
    <row r="71" spans="2:11" ht="17.25" customHeight="1">
      <c r="B71" s="19" t="s">
        <v>0</v>
      </c>
      <c r="C71" s="20"/>
      <c r="D71" s="20"/>
      <c r="E71" s="20"/>
      <c r="F71" s="20"/>
      <c r="G71" s="20"/>
      <c r="H71" s="20"/>
      <c r="I71" s="21"/>
    </row>
    <row r="72" spans="2:11" ht="17.25" customHeight="1">
      <c r="B72" s="2" t="s">
        <v>1</v>
      </c>
      <c r="C72" s="3" t="s">
        <v>101</v>
      </c>
      <c r="D72" s="2" t="s">
        <v>3</v>
      </c>
      <c r="E72" s="3" t="s">
        <v>102</v>
      </c>
      <c r="F72" s="2" t="s">
        <v>5</v>
      </c>
      <c r="G72" s="3" t="s">
        <v>6</v>
      </c>
      <c r="H72" s="2" t="s">
        <v>7</v>
      </c>
      <c r="I72" s="4">
        <v>44944</v>
      </c>
      <c r="J72" s="5" t="str">
        <f>_xlfn.CONCAT("DROP TABLE IF EXISTS ",C72,";")</f>
        <v>DROP TABLE IF EXISTS TB_LOG_REQ;</v>
      </c>
      <c r="K72" s="5" t="str">
        <f>_xlfn.CONCAT("DROP TABLE IF EXISTS ",C72,";")</f>
        <v>DROP TABLE IF EXISTS TB_LOG_REQ;</v>
      </c>
    </row>
    <row r="73" spans="2:11" ht="17.25" customHeight="1">
      <c r="B73" s="2" t="s">
        <v>8</v>
      </c>
      <c r="C73" s="23" t="s">
        <v>103</v>
      </c>
      <c r="D73" s="20"/>
      <c r="E73" s="20"/>
      <c r="F73" s="20"/>
      <c r="G73" s="20"/>
      <c r="H73" s="20"/>
      <c r="I73" s="21"/>
      <c r="J73" s="5" t="str">
        <f>_xlfn.CONCAT("CREATE TABLE ",C72)</f>
        <v>CREATE TABLE TB_LOG_REQ</v>
      </c>
      <c r="K73" s="5" t="str">
        <f>_xlfn.CONCAT("CREATE TABLE ",C72)</f>
        <v>CREATE TABLE TB_LOG_REQ</v>
      </c>
    </row>
    <row r="74" spans="2:11" ht="17.25" customHeight="1">
      <c r="B74" s="2" t="s">
        <v>10</v>
      </c>
      <c r="C74" s="2" t="s">
        <v>3</v>
      </c>
      <c r="D74" s="2" t="s">
        <v>1</v>
      </c>
      <c r="E74" s="2" t="s">
        <v>11</v>
      </c>
      <c r="F74" s="2" t="s">
        <v>12</v>
      </c>
      <c r="G74" s="2" t="s">
        <v>13</v>
      </c>
      <c r="H74" s="2" t="s">
        <v>14</v>
      </c>
      <c r="I74" s="2" t="s">
        <v>15</v>
      </c>
      <c r="J74" s="5" t="str">
        <f>_xlfn.CONCAT("(")</f>
        <v>(</v>
      </c>
      <c r="K74" s="5" t="str">
        <f>_xlfn.CONCAT("(")</f>
        <v>(</v>
      </c>
    </row>
    <row r="75" spans="2:11" ht="17.25" customHeight="1">
      <c r="B75" s="3">
        <v>1</v>
      </c>
      <c r="C75" s="6" t="s">
        <v>104</v>
      </c>
      <c r="D75" s="6" t="s">
        <v>105</v>
      </c>
      <c r="E75" s="3" t="s">
        <v>81</v>
      </c>
      <c r="F75" s="3">
        <v>1</v>
      </c>
      <c r="G75" s="6" t="s">
        <v>19</v>
      </c>
      <c r="H75" s="6"/>
      <c r="I75" s="6" t="s">
        <v>105</v>
      </c>
      <c r="J75" s="5" t="str">
        <f t="shared" ref="J75:J81" si="7">_xlfn.CONCAT(IF(B75=1,"",", "),C75," ",E75," ",G75,IF(H75="",""," DEFAULT "),H75, " COMMENT '",I75,"'")</f>
        <v>REQ_SEQ VARCHAR(10) NOT NULL COMMENT '요청일련번호'</v>
      </c>
      <c r="K75" s="5" t="str">
        <f t="shared" ref="K75:K81" si="8">_xlfn.CONCAT(IF(B75=1,"",", "),C75," ",E75," ",G75,IF(H75="",""," DEFAULT "),H75, " COMMENT '",I75,"'")</f>
        <v>REQ_SEQ VARCHAR(10) NOT NULL COMMENT '요청일련번호'</v>
      </c>
    </row>
    <row r="76" spans="2:11" ht="17.25" customHeight="1">
      <c r="B76" s="3">
        <v>2</v>
      </c>
      <c r="C76" s="6" t="s">
        <v>106</v>
      </c>
      <c r="D76" s="6" t="s">
        <v>107</v>
      </c>
      <c r="E76" s="3" t="s">
        <v>48</v>
      </c>
      <c r="F76" s="3"/>
      <c r="G76" s="6" t="s">
        <v>23</v>
      </c>
      <c r="H76" s="6" t="s">
        <v>49</v>
      </c>
      <c r="I76" s="6" t="s">
        <v>107</v>
      </c>
      <c r="J76" s="5" t="str">
        <f t="shared" si="7"/>
        <v>, REQ_DTTI TIMESTAMP NULL DEFAULT NOW() COMMENT '요청일시'</v>
      </c>
      <c r="K76" s="5" t="str">
        <f t="shared" si="8"/>
        <v>, REQ_DTTI TIMESTAMP NULL DEFAULT NOW() COMMENT '요청일시'</v>
      </c>
    </row>
    <row r="77" spans="2:11" ht="17.25" customHeight="1">
      <c r="B77" s="3">
        <v>3</v>
      </c>
      <c r="C77" s="6" t="s">
        <v>16</v>
      </c>
      <c r="D77" s="6" t="s">
        <v>17</v>
      </c>
      <c r="E77" s="3" t="s">
        <v>18</v>
      </c>
      <c r="F77" s="3"/>
      <c r="G77" s="6" t="s">
        <v>23</v>
      </c>
      <c r="H77" s="6" t="s">
        <v>45</v>
      </c>
      <c r="I77" s="6" t="s">
        <v>17</v>
      </c>
      <c r="J77" s="5" t="str">
        <f t="shared" si="7"/>
        <v>, USER_ID VARCHAR(20) NULL COMMENT '사용자아이디'</v>
      </c>
      <c r="K77" s="5" t="str">
        <f t="shared" si="8"/>
        <v>, USER_ID VARCHAR(20) NULL COMMENT '사용자아이디'</v>
      </c>
    </row>
    <row r="78" spans="2:11" ht="17.25" customHeight="1">
      <c r="B78" s="3">
        <v>4</v>
      </c>
      <c r="C78" s="6" t="s">
        <v>96</v>
      </c>
      <c r="D78" s="6" t="s">
        <v>97</v>
      </c>
      <c r="E78" s="3" t="s">
        <v>98</v>
      </c>
      <c r="F78" s="3"/>
      <c r="G78" s="6" t="s">
        <v>23</v>
      </c>
      <c r="H78" s="6" t="s">
        <v>45</v>
      </c>
      <c r="I78" s="6" t="s">
        <v>97</v>
      </c>
      <c r="J78" s="5" t="str">
        <f t="shared" si="7"/>
        <v>, IP VARCHAR(39) NULL COMMENT '사용자아이피'</v>
      </c>
      <c r="K78" s="5" t="str">
        <f t="shared" si="8"/>
        <v>, IP VARCHAR(39) NULL COMMENT '사용자아이피'</v>
      </c>
    </row>
    <row r="79" spans="2:11" ht="17.25" customHeight="1">
      <c r="B79" s="3">
        <v>5</v>
      </c>
      <c r="C79" s="6" t="s">
        <v>108</v>
      </c>
      <c r="D79" s="6" t="s">
        <v>109</v>
      </c>
      <c r="E79" s="3" t="s">
        <v>110</v>
      </c>
      <c r="F79" s="3"/>
      <c r="G79" s="6" t="s">
        <v>23</v>
      </c>
      <c r="H79" s="6" t="s">
        <v>45</v>
      </c>
      <c r="I79" s="6" t="s">
        <v>109</v>
      </c>
      <c r="J79" s="5" t="str">
        <f t="shared" si="7"/>
        <v>, URI VARCHAR(100) NULL COMMENT '요청경로'</v>
      </c>
      <c r="K79" s="5" t="str">
        <f t="shared" si="8"/>
        <v>, URI VARCHAR(100) NULL COMMENT '요청경로'</v>
      </c>
    </row>
    <row r="80" spans="2:11" ht="17.25" customHeight="1">
      <c r="B80" s="3">
        <v>6</v>
      </c>
      <c r="C80" s="6" t="s">
        <v>111</v>
      </c>
      <c r="D80" s="6" t="s">
        <v>112</v>
      </c>
      <c r="E80" s="3" t="s">
        <v>113</v>
      </c>
      <c r="F80" s="3"/>
      <c r="G80" s="6" t="s">
        <v>23</v>
      </c>
      <c r="H80" s="6" t="s">
        <v>45</v>
      </c>
      <c r="I80" s="6" t="s">
        <v>112</v>
      </c>
      <c r="J80" s="5" t="str">
        <f t="shared" si="7"/>
        <v>, PARAM LONGTEXT NULL COMMENT '요청파라미터'</v>
      </c>
      <c r="K80" s="5" t="str">
        <f t="shared" si="8"/>
        <v>, PARAM LONGTEXT NULL COMMENT '요청파라미터'</v>
      </c>
    </row>
    <row r="81" spans="2:11" ht="17.25" customHeight="1">
      <c r="B81" s="3">
        <v>7</v>
      </c>
      <c r="C81" s="6" t="s">
        <v>114</v>
      </c>
      <c r="D81" s="6" t="s">
        <v>115</v>
      </c>
      <c r="E81" s="3" t="s">
        <v>110</v>
      </c>
      <c r="F81" s="3"/>
      <c r="G81" s="6" t="s">
        <v>23</v>
      </c>
      <c r="H81" s="6" t="s">
        <v>45</v>
      </c>
      <c r="I81" s="6" t="s">
        <v>115</v>
      </c>
      <c r="J81" s="5" t="str">
        <f t="shared" si="7"/>
        <v>, REQ_TYPE_CODE VARCHAR(100) NULL COMMENT '요청타입코드'</v>
      </c>
      <c r="K81" s="5" t="str">
        <f t="shared" si="8"/>
        <v>, REQ_TYPE_CODE VARCHAR(100) NULL COMMENT '요청타입코드'</v>
      </c>
    </row>
    <row r="82" spans="2:11" ht="17.25" customHeight="1">
      <c r="F82" s="1"/>
      <c r="J82" s="5" t="str">
        <f>_xlfn.CONCAT(") COMMENT '",E72,"';")</f>
        <v>) COMMENT '요청로그';</v>
      </c>
      <c r="K82" s="5" t="str">
        <f>_xlfn.CONCAT(");")</f>
        <v>);</v>
      </c>
    </row>
    <row r="83" spans="2:11" ht="17.25" customHeight="1">
      <c r="B83" s="2" t="s">
        <v>10</v>
      </c>
      <c r="C83" s="19" t="s">
        <v>67</v>
      </c>
      <c r="D83" s="20"/>
      <c r="E83" s="21"/>
      <c r="F83" s="19" t="s">
        <v>68</v>
      </c>
      <c r="G83" s="20"/>
      <c r="H83" s="20"/>
      <c r="I83" s="21"/>
      <c r="J83" s="5" t="str">
        <f>_xlfn.CONCAT("ALTER TABLE ",C72," ADD CONSTRAINT ",C84," PRIMARY KEY (")</f>
        <v>ALTER TABLE TB_LOG_REQ ADD CONSTRAINT PK_TB_LOG_REQ PRIMARY KEY (</v>
      </c>
      <c r="K83" s="5" t="str">
        <f>_xlfn.CONCAT("ALTER TABLE ",C72," ADD CONSTRAINT ",C84," PRIMARY KEY (")</f>
        <v>ALTER TABLE TB_LOG_REQ ADD CONSTRAINT PK_TB_LOG_REQ PRIMARY KEY (</v>
      </c>
    </row>
    <row r="84" spans="2:11" ht="17.25" customHeight="1">
      <c r="B84" s="3">
        <v>1</v>
      </c>
      <c r="C84" s="22" t="str">
        <f>_xlfn.CONCAT("PK_",C72)</f>
        <v>PK_TB_LOG_REQ</v>
      </c>
      <c r="D84" s="20"/>
      <c r="E84" s="21"/>
      <c r="F84" s="22" t="str">
        <f>C75</f>
        <v>REQ_SEQ</v>
      </c>
      <c r="G84" s="20"/>
      <c r="H84" s="20"/>
      <c r="I84" s="21"/>
      <c r="J84" s="5" t="str">
        <f>_xlfn.CONCAT(IF(B84=1,"",", "),F84)</f>
        <v>REQ_SEQ</v>
      </c>
      <c r="K84" s="5" t="str">
        <f>_xlfn.CONCAT(IF(B84=1,"",", "),F84)</f>
        <v>REQ_SEQ</v>
      </c>
    </row>
    <row r="85" spans="2:11" ht="17.25" customHeight="1">
      <c r="F85" s="1"/>
      <c r="J85" s="5" t="str">
        <f>_xlfn.CONCAT(");")</f>
        <v>);</v>
      </c>
      <c r="K85" s="5" t="str">
        <f>_xlfn.CONCAT(");")</f>
        <v>);</v>
      </c>
    </row>
    <row r="86" spans="2:11" ht="17.25" customHeight="1">
      <c r="B86" s="19" t="s">
        <v>0</v>
      </c>
      <c r="C86" s="20"/>
      <c r="D86" s="20"/>
      <c r="E86" s="20"/>
      <c r="F86" s="20"/>
      <c r="G86" s="20"/>
      <c r="H86" s="20"/>
      <c r="I86" s="21"/>
    </row>
    <row r="87" spans="2:11" ht="17.25" customHeight="1">
      <c r="B87" s="2" t="s">
        <v>1</v>
      </c>
      <c r="C87" s="3" t="s">
        <v>119</v>
      </c>
      <c r="D87" s="2" t="s">
        <v>3</v>
      </c>
      <c r="E87" s="3" t="s">
        <v>120</v>
      </c>
      <c r="F87" s="2" t="s">
        <v>5</v>
      </c>
      <c r="G87" s="3" t="s">
        <v>6</v>
      </c>
      <c r="H87" s="2" t="s">
        <v>7</v>
      </c>
      <c r="I87" s="4">
        <v>44942</v>
      </c>
      <c r="J87" s="5" t="str">
        <f>_xlfn.CONCAT("DROP TABLE IF EXISTS ",C87,";")</f>
        <v>DROP TABLE IF EXISTS TB_ATCFILE;</v>
      </c>
      <c r="K87" s="5" t="str">
        <f>_xlfn.CONCAT("DROP TABLE IF EXISTS ",C87,";")</f>
        <v>DROP TABLE IF EXISTS TB_ATCFILE;</v>
      </c>
    </row>
    <row r="88" spans="2:11" ht="17.25" customHeight="1">
      <c r="B88" s="2" t="s">
        <v>8</v>
      </c>
      <c r="C88" s="23" t="s">
        <v>121</v>
      </c>
      <c r="D88" s="20"/>
      <c r="E88" s="20"/>
      <c r="F88" s="20"/>
      <c r="G88" s="20"/>
      <c r="H88" s="20"/>
      <c r="I88" s="21"/>
      <c r="J88" s="5" t="str">
        <f>_xlfn.CONCAT("CREATE TABLE ",C87)</f>
        <v>CREATE TABLE TB_ATCFILE</v>
      </c>
      <c r="K88" s="5" t="str">
        <f>_xlfn.CONCAT("CREATE TABLE ",C87)</f>
        <v>CREATE TABLE TB_ATCFILE</v>
      </c>
    </row>
    <row r="89" spans="2:11" ht="17.25" customHeight="1">
      <c r="B89" s="2" t="s">
        <v>10</v>
      </c>
      <c r="C89" s="2" t="s">
        <v>3</v>
      </c>
      <c r="D89" s="2" t="s">
        <v>1</v>
      </c>
      <c r="E89" s="2" t="s">
        <v>11</v>
      </c>
      <c r="F89" s="2" t="s">
        <v>12</v>
      </c>
      <c r="G89" s="2" t="s">
        <v>13</v>
      </c>
      <c r="H89" s="2" t="s">
        <v>14</v>
      </c>
      <c r="I89" s="2" t="s">
        <v>15</v>
      </c>
      <c r="J89" s="5" t="str">
        <f>_xlfn.CONCAT("(")</f>
        <v>(</v>
      </c>
      <c r="K89" s="5" t="str">
        <f>_xlfn.CONCAT("(")</f>
        <v>(</v>
      </c>
    </row>
    <row r="90" spans="2:11" ht="17.25" customHeight="1">
      <c r="B90" s="3">
        <v>1</v>
      </c>
      <c r="C90" s="6" t="s">
        <v>116</v>
      </c>
      <c r="D90" s="6" t="s">
        <v>117</v>
      </c>
      <c r="E90" s="3" t="s">
        <v>81</v>
      </c>
      <c r="F90" s="3">
        <v>1</v>
      </c>
      <c r="G90" s="6" t="s">
        <v>19</v>
      </c>
      <c r="H90" s="6" t="s">
        <v>45</v>
      </c>
      <c r="I90" s="6" t="s">
        <v>117</v>
      </c>
      <c r="J90" s="5" t="str">
        <f t="shared" ref="J90:J101" si="9">_xlfn.CONCAT(IF(B90=1,"",", "),C90," ",E90," ",G90,IF(H90="",""," DEFAULT "),H90, " COMMENT '",I90,"'")</f>
        <v>BOARD_SEQ VARCHAR(10) NOT NULL COMMENT '게시글일련번호'</v>
      </c>
      <c r="K90" s="5" t="str">
        <f t="shared" ref="K90:K101" si="10">_xlfn.CONCAT(IF(B90=1,"",", "),C90," ",E90," ",G90,IF(H90="",""," DEFAULT "),H90, " COMMENT '",I90,"'")</f>
        <v>BOARD_SEQ VARCHAR(10) NOT NULL COMMENT '게시글일련번호'</v>
      </c>
    </row>
    <row r="91" spans="2:11" ht="17.25" customHeight="1">
      <c r="B91" s="3">
        <v>2</v>
      </c>
      <c r="C91" s="6" t="s">
        <v>122</v>
      </c>
      <c r="D91" s="6" t="s">
        <v>123</v>
      </c>
      <c r="E91" s="3" t="s">
        <v>81</v>
      </c>
      <c r="F91" s="1">
        <v>2</v>
      </c>
      <c r="G91" s="6" t="s">
        <v>19</v>
      </c>
      <c r="H91" s="6" t="s">
        <v>45</v>
      </c>
      <c r="I91" s="6" t="s">
        <v>123</v>
      </c>
      <c r="J91" s="5" t="str">
        <f t="shared" si="9"/>
        <v>, ATCFILE_NUM VARCHAR(10) NOT NULL COMMENT '파일번호'</v>
      </c>
      <c r="K91" s="5" t="str">
        <f t="shared" si="10"/>
        <v>, ATCFILE_NUM VARCHAR(10) NOT NULL COMMENT '파일번호'</v>
      </c>
    </row>
    <row r="92" spans="2:11" ht="17.25" customHeight="1">
      <c r="B92" s="3">
        <v>3</v>
      </c>
      <c r="C92" s="6" t="s">
        <v>124</v>
      </c>
      <c r="D92" s="6" t="s">
        <v>125</v>
      </c>
      <c r="E92" s="3" t="s">
        <v>81</v>
      </c>
      <c r="F92" s="3"/>
      <c r="G92" s="6" t="s">
        <v>19</v>
      </c>
      <c r="H92" s="6" t="s">
        <v>45</v>
      </c>
      <c r="I92" s="6" t="s">
        <v>126</v>
      </c>
      <c r="J92" s="5" t="str">
        <f t="shared" si="9"/>
        <v>, BOARD_CODE VARCHAR(10) NOT NULL COMMENT '게시판구분코드(01:공지사항,02:자유게시판,03:질문게시판,04:지역게시판,05:놀이)'</v>
      </c>
      <c r="K92" s="5" t="str">
        <f t="shared" si="10"/>
        <v>, BOARD_CODE VARCHAR(10) NOT NULL COMMENT '게시판구분코드(01:공지사항,02:자유게시판,03:질문게시판,04:지역게시판,05:놀이)'</v>
      </c>
    </row>
    <row r="93" spans="2:11" ht="17.25" customHeight="1">
      <c r="B93" s="3">
        <v>4</v>
      </c>
      <c r="C93" s="6" t="s">
        <v>127</v>
      </c>
      <c r="D93" s="6" t="s">
        <v>128</v>
      </c>
      <c r="E93" s="3" t="s">
        <v>118</v>
      </c>
      <c r="F93" s="3"/>
      <c r="G93" s="6" t="s">
        <v>23</v>
      </c>
      <c r="H93" s="6" t="s">
        <v>45</v>
      </c>
      <c r="I93" s="6" t="s">
        <v>128</v>
      </c>
      <c r="J93" s="5" t="str">
        <f t="shared" si="9"/>
        <v>, ATC_FILE_NM VARCHAR(300) NULL COMMENT '파일명'</v>
      </c>
      <c r="K93" s="5" t="str">
        <f t="shared" si="10"/>
        <v>, ATC_FILE_NM VARCHAR(300) NULL COMMENT '파일명'</v>
      </c>
    </row>
    <row r="94" spans="2:11" ht="17.25" customHeight="1">
      <c r="B94" s="3">
        <v>5</v>
      </c>
      <c r="C94" s="6" t="s">
        <v>129</v>
      </c>
      <c r="D94" s="6" t="s">
        <v>130</v>
      </c>
      <c r="E94" s="3" t="s">
        <v>131</v>
      </c>
      <c r="F94" s="3"/>
      <c r="G94" s="6" t="s">
        <v>23</v>
      </c>
      <c r="H94" s="6" t="s">
        <v>45</v>
      </c>
      <c r="I94" s="6" t="s">
        <v>130</v>
      </c>
      <c r="J94" s="5" t="str">
        <f t="shared" si="9"/>
        <v>, SAVE_ATC_FILE_NM VARCHAR(320) NULL COMMENT '파일저장명'</v>
      </c>
      <c r="K94" s="5" t="str">
        <f t="shared" si="10"/>
        <v>, SAVE_ATC_FILE_NM VARCHAR(320) NULL COMMENT '파일저장명'</v>
      </c>
    </row>
    <row r="95" spans="2:11" ht="17.25" customHeight="1">
      <c r="B95" s="3">
        <v>6</v>
      </c>
      <c r="C95" s="6" t="s">
        <v>132</v>
      </c>
      <c r="D95" s="6" t="s">
        <v>133</v>
      </c>
      <c r="E95" s="3" t="s">
        <v>134</v>
      </c>
      <c r="F95" s="3"/>
      <c r="G95" s="6" t="s">
        <v>23</v>
      </c>
      <c r="H95" s="6" t="s">
        <v>45</v>
      </c>
      <c r="I95" s="6" t="s">
        <v>133</v>
      </c>
      <c r="J95" s="5" t="str">
        <f t="shared" si="9"/>
        <v>, ATC_FILE_PATH VARCHAR(600) NULL COMMENT '파일경로'</v>
      </c>
      <c r="K95" s="5" t="str">
        <f t="shared" si="10"/>
        <v>, ATC_FILE_PATH VARCHAR(600) NULL COMMENT '파일경로'</v>
      </c>
    </row>
    <row r="96" spans="2:11" ht="17.25" customHeight="1">
      <c r="B96" s="3">
        <v>7</v>
      </c>
      <c r="C96" s="6" t="s">
        <v>135</v>
      </c>
      <c r="D96" s="6" t="s">
        <v>136</v>
      </c>
      <c r="E96" s="3" t="s">
        <v>137</v>
      </c>
      <c r="F96" s="3"/>
      <c r="G96" s="6" t="s">
        <v>23</v>
      </c>
      <c r="H96" s="6" t="s">
        <v>45</v>
      </c>
      <c r="I96" s="6" t="s">
        <v>136</v>
      </c>
      <c r="J96" s="5" t="str">
        <f t="shared" si="9"/>
        <v>, ATC_FILE_CAPA_VAL BIGINT NULL COMMENT '파일용량'</v>
      </c>
      <c r="K96" s="5" t="str">
        <f t="shared" si="10"/>
        <v>, ATC_FILE_CAPA_VAL BIGINT NULL COMMENT '파일용량'</v>
      </c>
    </row>
    <row r="97" spans="2:11" ht="17.25" customHeight="1">
      <c r="B97" s="3">
        <v>8</v>
      </c>
      <c r="C97" s="6" t="s">
        <v>138</v>
      </c>
      <c r="D97" s="6" t="s">
        <v>139</v>
      </c>
      <c r="E97" s="3" t="s">
        <v>81</v>
      </c>
      <c r="F97" s="3"/>
      <c r="G97" s="6" t="s">
        <v>23</v>
      </c>
      <c r="H97" s="6" t="s">
        <v>45</v>
      </c>
      <c r="I97" s="6" t="s">
        <v>139</v>
      </c>
      <c r="J97" s="5" t="str">
        <f t="shared" si="9"/>
        <v>, ATC_FILE_EXTS VARCHAR(10) NULL COMMENT '파일확장자'</v>
      </c>
      <c r="K97" s="5" t="str">
        <f t="shared" si="10"/>
        <v>, ATC_FILE_EXTS VARCHAR(10) NULL COMMENT '파일확장자'</v>
      </c>
    </row>
    <row r="98" spans="2:11" ht="17.25" customHeight="1">
      <c r="B98" s="3">
        <v>9</v>
      </c>
      <c r="C98" s="6" t="s">
        <v>59</v>
      </c>
      <c r="D98" s="6" t="s">
        <v>60</v>
      </c>
      <c r="E98" s="3" t="s">
        <v>18</v>
      </c>
      <c r="F98" s="3"/>
      <c r="G98" s="6" t="s">
        <v>19</v>
      </c>
      <c r="H98" s="6" t="s">
        <v>45</v>
      </c>
      <c r="I98" s="6" t="s">
        <v>60</v>
      </c>
      <c r="J98" s="5" t="str">
        <f t="shared" si="9"/>
        <v>, FST_REG_ID VARCHAR(20) NOT NULL COMMENT '최초등록자아이디'</v>
      </c>
      <c r="K98" s="5" t="str">
        <f t="shared" si="10"/>
        <v>, FST_REG_ID VARCHAR(20) NOT NULL COMMENT '최초등록자아이디'</v>
      </c>
    </row>
    <row r="99" spans="2:11" ht="17.25" customHeight="1">
      <c r="B99" s="3">
        <v>10</v>
      </c>
      <c r="C99" s="6" t="s">
        <v>61</v>
      </c>
      <c r="D99" s="6" t="s">
        <v>62</v>
      </c>
      <c r="E99" s="3" t="s">
        <v>48</v>
      </c>
      <c r="F99" s="3"/>
      <c r="G99" s="6" t="s">
        <v>19</v>
      </c>
      <c r="H99" s="6" t="s">
        <v>49</v>
      </c>
      <c r="I99" s="6" t="s">
        <v>62</v>
      </c>
      <c r="J99" s="5" t="str">
        <f t="shared" si="9"/>
        <v>, FST_REG_DTTI TIMESTAMP NOT NULL DEFAULT NOW() COMMENT '최초등록일시'</v>
      </c>
      <c r="K99" s="5" t="str">
        <f t="shared" si="10"/>
        <v>, FST_REG_DTTI TIMESTAMP NOT NULL DEFAULT NOW() COMMENT '최초등록일시'</v>
      </c>
    </row>
    <row r="100" spans="2:11" ht="17.25" customHeight="1">
      <c r="B100" s="3">
        <v>11</v>
      </c>
      <c r="C100" s="6" t="s">
        <v>63</v>
      </c>
      <c r="D100" s="6" t="s">
        <v>64</v>
      </c>
      <c r="E100" s="3" t="s">
        <v>18</v>
      </c>
      <c r="F100" s="3"/>
      <c r="G100" s="6" t="s">
        <v>19</v>
      </c>
      <c r="H100" s="6" t="s">
        <v>45</v>
      </c>
      <c r="I100" s="6" t="s">
        <v>64</v>
      </c>
      <c r="J100" s="5" t="str">
        <f t="shared" si="9"/>
        <v>, LT_UPD_ID VARCHAR(20) NOT NULL COMMENT '최종수정자아이디'</v>
      </c>
      <c r="K100" s="5" t="str">
        <f t="shared" si="10"/>
        <v>, LT_UPD_ID VARCHAR(20) NOT NULL COMMENT '최종수정자아이디'</v>
      </c>
    </row>
    <row r="101" spans="2:11" ht="17.25" customHeight="1">
      <c r="B101" s="3">
        <v>12</v>
      </c>
      <c r="C101" s="6" t="s">
        <v>65</v>
      </c>
      <c r="D101" s="6" t="s">
        <v>66</v>
      </c>
      <c r="E101" s="3" t="s">
        <v>48</v>
      </c>
      <c r="F101" s="3"/>
      <c r="G101" s="6" t="s">
        <v>19</v>
      </c>
      <c r="H101" s="6" t="s">
        <v>49</v>
      </c>
      <c r="I101" s="6" t="s">
        <v>66</v>
      </c>
      <c r="J101" s="5" t="str">
        <f t="shared" si="9"/>
        <v>, LT_UPD_DTTI TIMESTAMP NOT NULL DEFAULT NOW() COMMENT '최종수정일시'</v>
      </c>
      <c r="K101" s="5" t="str">
        <f t="shared" si="10"/>
        <v>, LT_UPD_DTTI TIMESTAMP NOT NULL DEFAULT NOW() COMMENT '최종수정일시'</v>
      </c>
    </row>
    <row r="102" spans="2:11" ht="17.25" customHeight="1">
      <c r="F102" s="1"/>
      <c r="J102" s="5" t="str">
        <f>_xlfn.CONCAT(") COMMENT '",E87,"';")</f>
        <v>) COMMENT '첨부파일';</v>
      </c>
      <c r="K102" s="5" t="str">
        <f>_xlfn.CONCAT(");")</f>
        <v>);</v>
      </c>
    </row>
    <row r="103" spans="2:11" ht="17.25" customHeight="1">
      <c r="B103" s="2" t="s">
        <v>10</v>
      </c>
      <c r="C103" s="19" t="s">
        <v>67</v>
      </c>
      <c r="D103" s="20"/>
      <c r="E103" s="21"/>
      <c r="F103" s="19" t="s">
        <v>68</v>
      </c>
      <c r="G103" s="20"/>
      <c r="H103" s="20"/>
      <c r="I103" s="21"/>
      <c r="J103" s="5" t="str">
        <f>_xlfn.CONCAT("ALTER TABLE ",C87," ADD CONSTRAINT ",C104," PRIMARY KEY (")</f>
        <v>ALTER TABLE TB_ATCFILE ADD CONSTRAINT PK_TB_ATCFILE PRIMARY KEY (</v>
      </c>
      <c r="K103" s="5" t="str">
        <f>_xlfn.CONCAT("ALTER TABLE ",C87," ADD CONSTRAINT ",C104," PRIMARY KEY (")</f>
        <v>ALTER TABLE TB_ATCFILE ADD CONSTRAINT PK_TB_ATCFILE PRIMARY KEY (</v>
      </c>
    </row>
    <row r="104" spans="2:11" ht="17.25" customHeight="1">
      <c r="B104" s="3">
        <v>1</v>
      </c>
      <c r="C104" s="22" t="str">
        <f>_xlfn.CONCAT("PK_",C87)</f>
        <v>PK_TB_ATCFILE</v>
      </c>
      <c r="D104" s="20"/>
      <c r="E104" s="21"/>
      <c r="F104" s="22" t="str">
        <f t="shared" ref="F104:F105" si="11">C90</f>
        <v>BOARD_SEQ</v>
      </c>
      <c r="G104" s="20"/>
      <c r="H104" s="20"/>
      <c r="I104" s="21"/>
      <c r="J104" s="5" t="str">
        <f>_xlfn.CONCAT(IF(B104=1,"",", "),F104)</f>
        <v>BOARD_SEQ</v>
      </c>
      <c r="K104" s="5" t="str">
        <f>_xlfn.CONCAT(IF(B104=1,"",", "),F104)</f>
        <v>BOARD_SEQ</v>
      </c>
    </row>
    <row r="105" spans="2:11" ht="17.25" customHeight="1">
      <c r="B105" s="3">
        <v>2</v>
      </c>
      <c r="C105" s="22" t="str">
        <f>_xlfn.CONCAT("PK_",C87)</f>
        <v>PK_TB_ATCFILE</v>
      </c>
      <c r="D105" s="20"/>
      <c r="E105" s="21"/>
      <c r="F105" s="22" t="str">
        <f t="shared" si="11"/>
        <v>ATCFILE_NUM</v>
      </c>
      <c r="G105" s="20"/>
      <c r="H105" s="20"/>
      <c r="I105" s="21"/>
      <c r="J105" s="5" t="str">
        <f>_xlfn.CONCAT(IF(B105=1,"",", "),F105)</f>
        <v>, ATCFILE_NUM</v>
      </c>
      <c r="K105" s="5" t="str">
        <f>_xlfn.CONCAT(IF(B105=1,"",", "),F105)</f>
        <v>, ATCFILE_NUM</v>
      </c>
    </row>
    <row r="106" spans="2:11" ht="17.25" customHeight="1">
      <c r="F106" s="1"/>
      <c r="J106" s="5" t="str">
        <f>_xlfn.CONCAT(");")</f>
        <v>);</v>
      </c>
      <c r="K106" s="5" t="str">
        <f>_xlfn.CONCAT(");")</f>
        <v>);</v>
      </c>
    </row>
    <row r="107" spans="2:11" ht="17.25" customHeight="1">
      <c r="B107" s="19" t="s">
        <v>0</v>
      </c>
      <c r="C107" s="20"/>
      <c r="D107" s="20"/>
      <c r="E107" s="20"/>
      <c r="F107" s="20"/>
      <c r="G107" s="20"/>
      <c r="H107" s="20"/>
      <c r="I107" s="21"/>
    </row>
    <row r="108" spans="2:11" ht="17.25" customHeight="1">
      <c r="B108" s="2" t="s">
        <v>1</v>
      </c>
      <c r="C108" s="3" t="s">
        <v>140</v>
      </c>
      <c r="D108" s="2" t="s">
        <v>3</v>
      </c>
      <c r="E108" s="3" t="s">
        <v>141</v>
      </c>
      <c r="F108" s="2" t="s">
        <v>5</v>
      </c>
      <c r="G108" s="3" t="s">
        <v>6</v>
      </c>
      <c r="H108" s="2" t="s">
        <v>7</v>
      </c>
      <c r="I108" s="4">
        <v>44942</v>
      </c>
      <c r="J108" s="5" t="str">
        <f>_xlfn.CONCAT("DROP TABLE IF EXISTS ",C108,";")</f>
        <v>DROP TABLE IF EXISTS TB_SEQUENCE;</v>
      </c>
      <c r="K108" s="5" t="str">
        <f>_xlfn.CONCAT("DROP TABLE IF EXISTS ",C108,";")</f>
        <v>DROP TABLE IF EXISTS TB_SEQUENCE;</v>
      </c>
    </row>
    <row r="109" spans="2:11" ht="17.25" customHeight="1">
      <c r="B109" s="2" t="s">
        <v>8</v>
      </c>
      <c r="C109" s="23" t="s">
        <v>142</v>
      </c>
      <c r="D109" s="20"/>
      <c r="E109" s="20"/>
      <c r="F109" s="20"/>
      <c r="G109" s="20"/>
      <c r="H109" s="20"/>
      <c r="I109" s="21"/>
      <c r="J109" s="5" t="str">
        <f>_xlfn.CONCAT("CREATE TABLE ",C108)</f>
        <v>CREATE TABLE TB_SEQUENCE</v>
      </c>
      <c r="K109" s="5" t="str">
        <f>_xlfn.CONCAT("CREATE TABLE ",C108)</f>
        <v>CREATE TABLE TB_SEQUENCE</v>
      </c>
    </row>
    <row r="110" spans="2:11" ht="17.25" customHeight="1">
      <c r="B110" s="2" t="s">
        <v>10</v>
      </c>
      <c r="C110" s="2" t="s">
        <v>3</v>
      </c>
      <c r="D110" s="2" t="s">
        <v>1</v>
      </c>
      <c r="E110" s="2" t="s">
        <v>11</v>
      </c>
      <c r="F110" s="2" t="s">
        <v>12</v>
      </c>
      <c r="G110" s="2" t="s">
        <v>13</v>
      </c>
      <c r="H110" s="2" t="s">
        <v>14</v>
      </c>
      <c r="I110" s="2" t="s">
        <v>15</v>
      </c>
      <c r="J110" s="5" t="str">
        <f>_xlfn.CONCAT("(")</f>
        <v>(</v>
      </c>
      <c r="K110" s="5" t="str">
        <f>_xlfn.CONCAT("(")</f>
        <v>(</v>
      </c>
    </row>
    <row r="111" spans="2:11" ht="17.25" customHeight="1">
      <c r="B111" s="3">
        <v>1</v>
      </c>
      <c r="C111" s="6" t="s">
        <v>143</v>
      </c>
      <c r="D111" s="6" t="s">
        <v>144</v>
      </c>
      <c r="E111" s="3" t="s">
        <v>26</v>
      </c>
      <c r="F111" s="3">
        <v>1</v>
      </c>
      <c r="G111" s="6" t="s">
        <v>19</v>
      </c>
      <c r="H111" s="6" t="s">
        <v>45</v>
      </c>
      <c r="I111" s="6" t="s">
        <v>144</v>
      </c>
      <c r="J111" s="5" t="str">
        <f>_xlfn.CONCAT(IF(B111=1,"",", "),C111," ",E111," ",G111,IF(H111="",""," DEFAULT "),H111, " COMMENT '",I111,"'")</f>
        <v>SEQ_NM VARCHAR(30) NOT NULL COMMENT '시퀀스명'</v>
      </c>
      <c r="K111" s="5" t="str">
        <f>_xlfn.CONCAT(IF(B111=1,"",", "),C111," ",E111," ",G111,IF(H111="",""," DEFAULT "),H111, " COMMENT '",I111,"'")</f>
        <v>SEQ_NM VARCHAR(30) NOT NULL COMMENT '시퀀스명'</v>
      </c>
    </row>
    <row r="112" spans="2:11" ht="17.25" customHeight="1">
      <c r="B112" s="3">
        <v>2</v>
      </c>
      <c r="C112" s="6" t="s">
        <v>145</v>
      </c>
      <c r="D112" s="6" t="s">
        <v>146</v>
      </c>
      <c r="E112" s="3" t="s">
        <v>137</v>
      </c>
      <c r="F112" s="3"/>
      <c r="G112" s="6" t="s">
        <v>23</v>
      </c>
      <c r="H112" s="6" t="s">
        <v>45</v>
      </c>
      <c r="I112" s="6" t="s">
        <v>146</v>
      </c>
      <c r="J112" s="5" t="str">
        <f>_xlfn.CONCAT(IF(B112=1,"",", "),C112," ",E112," ",G112,IF(H112="",""," DEFAULT "),H112, " COMMENT '",I112,"'")</f>
        <v>, CURRVAL BIGINT NULL COMMENT '현재값'</v>
      </c>
      <c r="K112" s="5" t="str">
        <f>_xlfn.CONCAT(IF(B112=1,"",", "),C112," ",E112," ",G112,IF(H112="",""," DEFAULT "),H112, " COMMENT '",I112,"'")</f>
        <v>, CURRVAL BIGINT NULL COMMENT '현재값'</v>
      </c>
    </row>
    <row r="113" spans="2:11" ht="17.25" customHeight="1">
      <c r="F113" s="1"/>
      <c r="J113" s="5" t="str">
        <f>_xlfn.CONCAT(") COMMENT '",E108,"';")</f>
        <v>) COMMENT '시퀀스';</v>
      </c>
      <c r="K113" s="5" t="str">
        <f>_xlfn.CONCAT(");")</f>
        <v>);</v>
      </c>
    </row>
    <row r="114" spans="2:11" ht="17.25" customHeight="1">
      <c r="B114" s="2" t="s">
        <v>10</v>
      </c>
      <c r="C114" s="19" t="s">
        <v>67</v>
      </c>
      <c r="D114" s="20"/>
      <c r="E114" s="21"/>
      <c r="F114" s="19" t="s">
        <v>68</v>
      </c>
      <c r="G114" s="20"/>
      <c r="H114" s="20"/>
      <c r="I114" s="21"/>
      <c r="J114" s="5" t="str">
        <f>_xlfn.CONCAT("ALTER TABLE ",C108," ADD CONSTRAINT ",C115," PRIMARY KEY (")</f>
        <v>ALTER TABLE TB_SEQUENCE ADD CONSTRAINT PK_TB_SEQUENCE PRIMARY KEY (</v>
      </c>
      <c r="K114" s="5" t="str">
        <f>_xlfn.CONCAT("ALTER TABLE ",C108," ADD CONSTRAINT ",C115," PRIMARY KEY (")</f>
        <v>ALTER TABLE TB_SEQUENCE ADD CONSTRAINT PK_TB_SEQUENCE PRIMARY KEY (</v>
      </c>
    </row>
    <row r="115" spans="2:11" ht="17.25" customHeight="1">
      <c r="B115" s="3">
        <v>1</v>
      </c>
      <c r="C115" s="22" t="str">
        <f>_xlfn.CONCAT("PK_",C108)</f>
        <v>PK_TB_SEQUENCE</v>
      </c>
      <c r="D115" s="20"/>
      <c r="E115" s="21"/>
      <c r="F115" s="22" t="str">
        <f>C111</f>
        <v>SEQ_NM</v>
      </c>
      <c r="G115" s="20"/>
      <c r="H115" s="20"/>
      <c r="I115" s="21"/>
      <c r="J115" s="5" t="str">
        <f>_xlfn.CONCAT(IF(B115=1,"",", "),F115)</f>
        <v>SEQ_NM</v>
      </c>
      <c r="K115" s="5" t="str">
        <f>_xlfn.CONCAT(IF(B115=1,"",", "),F115)</f>
        <v>SEQ_NM</v>
      </c>
    </row>
    <row r="116" spans="2:11" ht="17.25" customHeight="1">
      <c r="F116" s="1"/>
      <c r="J116" s="5" t="str">
        <f>_xlfn.CONCAT(");")</f>
        <v>);</v>
      </c>
      <c r="K116" s="5" t="str">
        <f>_xlfn.CONCAT(");")</f>
        <v>);</v>
      </c>
    </row>
    <row r="117" spans="2:11" ht="17.25" customHeight="1">
      <c r="B117" s="19" t="s">
        <v>0</v>
      </c>
      <c r="C117" s="20"/>
      <c r="D117" s="20"/>
      <c r="E117" s="20"/>
      <c r="F117" s="20"/>
      <c r="G117" s="20"/>
      <c r="H117" s="20"/>
      <c r="I117" s="21"/>
    </row>
    <row r="118" spans="2:11" ht="17.25" customHeight="1">
      <c r="B118" s="2" t="s">
        <v>1</v>
      </c>
      <c r="C118" s="3" t="s">
        <v>147</v>
      </c>
      <c r="D118" s="2" t="s">
        <v>3</v>
      </c>
      <c r="E118" s="3" t="s">
        <v>148</v>
      </c>
      <c r="F118" s="2" t="s">
        <v>5</v>
      </c>
      <c r="G118" s="3" t="s">
        <v>6</v>
      </c>
      <c r="H118" s="2" t="s">
        <v>7</v>
      </c>
      <c r="I118" s="4">
        <v>44942</v>
      </c>
      <c r="J118" s="5" t="str">
        <f>_xlfn.CONCAT("DROP TABLE IF EXISTS ",C118,";")</f>
        <v>DROP TABLE IF EXISTS TB_POLI;</v>
      </c>
      <c r="K118" s="5" t="str">
        <f>_xlfn.CONCAT("DROP TABLE IF EXISTS ",C118,";")</f>
        <v>DROP TABLE IF EXISTS TB_POLI;</v>
      </c>
    </row>
    <row r="119" spans="2:11" ht="17.25" customHeight="1">
      <c r="B119" s="2" t="s">
        <v>8</v>
      </c>
      <c r="C119" s="23" t="s">
        <v>149</v>
      </c>
      <c r="D119" s="20"/>
      <c r="E119" s="20"/>
      <c r="F119" s="20"/>
      <c r="G119" s="20"/>
      <c r="H119" s="20"/>
      <c r="I119" s="21"/>
      <c r="J119" s="5" t="str">
        <f>_xlfn.CONCAT("CREATE TABLE ",C118)</f>
        <v>CREATE TABLE TB_POLI</v>
      </c>
      <c r="K119" s="5" t="str">
        <f>_xlfn.CONCAT("CREATE TABLE ",C118)</f>
        <v>CREATE TABLE TB_POLI</v>
      </c>
    </row>
    <row r="120" spans="2:11" ht="17.25" customHeight="1">
      <c r="B120" s="2" t="s">
        <v>10</v>
      </c>
      <c r="C120" s="2" t="s">
        <v>3</v>
      </c>
      <c r="D120" s="2" t="s">
        <v>1</v>
      </c>
      <c r="E120" s="2" t="s">
        <v>11</v>
      </c>
      <c r="F120" s="2" t="s">
        <v>12</v>
      </c>
      <c r="G120" s="2" t="s">
        <v>13</v>
      </c>
      <c r="H120" s="2" t="s">
        <v>14</v>
      </c>
      <c r="I120" s="2" t="s">
        <v>15</v>
      </c>
      <c r="J120" s="5" t="str">
        <f>_xlfn.CONCAT("(")</f>
        <v>(</v>
      </c>
      <c r="K120" s="5" t="str">
        <f>_xlfn.CONCAT("(")</f>
        <v>(</v>
      </c>
    </row>
    <row r="121" spans="2:11" ht="17.25" customHeight="1">
      <c r="B121" s="3">
        <v>1</v>
      </c>
      <c r="C121" s="6" t="s">
        <v>150</v>
      </c>
      <c r="D121" s="6" t="s">
        <v>151</v>
      </c>
      <c r="E121" s="3" t="s">
        <v>81</v>
      </c>
      <c r="F121" s="3">
        <v>1</v>
      </c>
      <c r="G121" s="6" t="s">
        <v>19</v>
      </c>
      <c r="H121" s="6" t="s">
        <v>45</v>
      </c>
      <c r="I121" s="6" t="s">
        <v>151</v>
      </c>
      <c r="J121" s="5" t="str">
        <f t="shared" ref="J121:J129" si="12">_xlfn.CONCAT(IF(B121=1,"",", "),C121," ",E121," ",G121,IF(H121="",""," DEFAULT "),H121, " COMMENT '",I121,"'")</f>
        <v>POLI_SEQ VARCHAR(10) NOT NULL COMMENT '정책일련번호'</v>
      </c>
      <c r="K121" s="5" t="str">
        <f t="shared" ref="K121:K129" si="13">_xlfn.CONCAT(IF(B121=1,"",", "),C121," ",E121," ",G121,IF(H121="",""," DEFAULT "),H121, " COMMENT '",I121,"'")</f>
        <v>POLI_SEQ VARCHAR(10) NOT NULL COMMENT '정책일련번호'</v>
      </c>
    </row>
    <row r="122" spans="2:11" ht="17.25" customHeight="1">
      <c r="B122" s="3">
        <v>2</v>
      </c>
      <c r="C122" s="6" t="s">
        <v>152</v>
      </c>
      <c r="D122" s="6" t="s">
        <v>153</v>
      </c>
      <c r="E122" s="3" t="s">
        <v>81</v>
      </c>
      <c r="F122" s="3"/>
      <c r="G122" s="6" t="s">
        <v>23</v>
      </c>
      <c r="H122" s="6"/>
      <c r="I122" s="6" t="s">
        <v>154</v>
      </c>
      <c r="J122" s="5" t="str">
        <f t="shared" si="12"/>
        <v>, POLI_CODE VARCHAR(10) NULL COMMENT '정책분류코드(01:사용자)'</v>
      </c>
      <c r="K122" s="5" t="str">
        <f t="shared" si="13"/>
        <v>, POLI_CODE VARCHAR(10) NULL COMMENT '정책분류코드(01:사용자)'</v>
      </c>
    </row>
    <row r="123" spans="2:11" ht="17.25" customHeight="1">
      <c r="B123" s="3">
        <v>3</v>
      </c>
      <c r="C123" s="6" t="s">
        <v>155</v>
      </c>
      <c r="D123" s="6" t="s">
        <v>156</v>
      </c>
      <c r="E123" s="3" t="s">
        <v>75</v>
      </c>
      <c r="F123" s="1"/>
      <c r="G123" s="6" t="s">
        <v>23</v>
      </c>
      <c r="H123" s="6" t="s">
        <v>45</v>
      </c>
      <c r="I123" s="6" t="s">
        <v>156</v>
      </c>
      <c r="J123" s="5" t="str">
        <f t="shared" si="12"/>
        <v>, POLI_NM VARCHAR(150) NULL COMMENT '정책명'</v>
      </c>
      <c r="K123" s="5" t="str">
        <f t="shared" si="13"/>
        <v>, POLI_NM VARCHAR(150) NULL COMMENT '정책명'</v>
      </c>
    </row>
    <row r="124" spans="2:11" ht="17.25" customHeight="1">
      <c r="B124" s="3">
        <v>4</v>
      </c>
      <c r="C124" s="6" t="s">
        <v>157</v>
      </c>
      <c r="D124" s="6" t="s">
        <v>158</v>
      </c>
      <c r="E124" s="3" t="s">
        <v>44</v>
      </c>
      <c r="F124" s="3"/>
      <c r="G124" s="6" t="s">
        <v>23</v>
      </c>
      <c r="H124" s="6" t="s">
        <v>45</v>
      </c>
      <c r="I124" s="6" t="s">
        <v>158</v>
      </c>
      <c r="J124" s="5" t="str">
        <f t="shared" si="12"/>
        <v>, POLI_VAL VARCHAR(3000) NULL COMMENT '정책값'</v>
      </c>
      <c r="K124" s="5" t="str">
        <f t="shared" si="13"/>
        <v>, POLI_VAL VARCHAR(3000) NULL COMMENT '정책값'</v>
      </c>
    </row>
    <row r="125" spans="2:11" ht="17.25" customHeight="1">
      <c r="B125" s="3">
        <v>5</v>
      </c>
      <c r="C125" s="6" t="s">
        <v>42</v>
      </c>
      <c r="D125" s="6" t="s">
        <v>159</v>
      </c>
      <c r="E125" s="3" t="s">
        <v>44</v>
      </c>
      <c r="F125" s="3"/>
      <c r="G125" s="6" t="s">
        <v>23</v>
      </c>
      <c r="H125" s="6" t="s">
        <v>45</v>
      </c>
      <c r="I125" s="6" t="s">
        <v>159</v>
      </c>
      <c r="J125" s="5" t="str">
        <f t="shared" si="12"/>
        <v>, RMRK VARCHAR(3000) NULL COMMENT '정책비고'</v>
      </c>
      <c r="K125" s="5" t="str">
        <f t="shared" si="13"/>
        <v>, RMRK VARCHAR(3000) NULL COMMENT '정책비고'</v>
      </c>
    </row>
    <row r="126" spans="2:11" ht="17.25" customHeight="1">
      <c r="B126" s="3">
        <v>6</v>
      </c>
      <c r="C126" s="6" t="s">
        <v>59</v>
      </c>
      <c r="D126" s="6" t="s">
        <v>60</v>
      </c>
      <c r="E126" s="3" t="s">
        <v>18</v>
      </c>
      <c r="F126" s="3"/>
      <c r="G126" s="6" t="s">
        <v>19</v>
      </c>
      <c r="H126" s="6" t="s">
        <v>45</v>
      </c>
      <c r="I126" s="6" t="s">
        <v>60</v>
      </c>
      <c r="J126" s="5" t="str">
        <f t="shared" si="12"/>
        <v>, FST_REG_ID VARCHAR(20) NOT NULL COMMENT '최초등록자아이디'</v>
      </c>
      <c r="K126" s="5" t="str">
        <f t="shared" si="13"/>
        <v>, FST_REG_ID VARCHAR(20) NOT NULL COMMENT '최초등록자아이디'</v>
      </c>
    </row>
    <row r="127" spans="2:11" ht="17.25" customHeight="1">
      <c r="B127" s="3">
        <v>7</v>
      </c>
      <c r="C127" s="6" t="s">
        <v>61</v>
      </c>
      <c r="D127" s="6" t="s">
        <v>62</v>
      </c>
      <c r="E127" s="3" t="s">
        <v>48</v>
      </c>
      <c r="F127" s="3"/>
      <c r="G127" s="6" t="s">
        <v>19</v>
      </c>
      <c r="H127" s="6" t="s">
        <v>49</v>
      </c>
      <c r="I127" s="6" t="s">
        <v>62</v>
      </c>
      <c r="J127" s="5" t="str">
        <f t="shared" si="12"/>
        <v>, FST_REG_DTTI TIMESTAMP NOT NULL DEFAULT NOW() COMMENT '최초등록일시'</v>
      </c>
      <c r="K127" s="5" t="str">
        <f t="shared" si="13"/>
        <v>, FST_REG_DTTI TIMESTAMP NOT NULL DEFAULT NOW() COMMENT '최초등록일시'</v>
      </c>
    </row>
    <row r="128" spans="2:11" ht="17.25" customHeight="1">
      <c r="B128" s="3">
        <v>8</v>
      </c>
      <c r="C128" s="6" t="s">
        <v>63</v>
      </c>
      <c r="D128" s="6" t="s">
        <v>64</v>
      </c>
      <c r="E128" s="3" t="s">
        <v>18</v>
      </c>
      <c r="F128" s="3"/>
      <c r="G128" s="6" t="s">
        <v>19</v>
      </c>
      <c r="H128" s="6" t="s">
        <v>45</v>
      </c>
      <c r="I128" s="6" t="s">
        <v>64</v>
      </c>
      <c r="J128" s="5" t="str">
        <f t="shared" si="12"/>
        <v>, LT_UPD_ID VARCHAR(20) NOT NULL COMMENT '최종수정자아이디'</v>
      </c>
      <c r="K128" s="5" t="str">
        <f t="shared" si="13"/>
        <v>, LT_UPD_ID VARCHAR(20) NOT NULL COMMENT '최종수정자아이디'</v>
      </c>
    </row>
    <row r="129" spans="2:11" ht="17.25" customHeight="1">
      <c r="B129" s="3">
        <v>9</v>
      </c>
      <c r="C129" s="6" t="s">
        <v>65</v>
      </c>
      <c r="D129" s="6" t="s">
        <v>66</v>
      </c>
      <c r="E129" s="3" t="s">
        <v>48</v>
      </c>
      <c r="F129" s="3"/>
      <c r="G129" s="6" t="s">
        <v>19</v>
      </c>
      <c r="H129" s="6" t="s">
        <v>49</v>
      </c>
      <c r="I129" s="6" t="s">
        <v>66</v>
      </c>
      <c r="J129" s="5" t="str">
        <f t="shared" si="12"/>
        <v>, LT_UPD_DTTI TIMESTAMP NOT NULL DEFAULT NOW() COMMENT '최종수정일시'</v>
      </c>
      <c r="K129" s="5" t="str">
        <f t="shared" si="13"/>
        <v>, LT_UPD_DTTI TIMESTAMP NOT NULL DEFAULT NOW() COMMENT '최종수정일시'</v>
      </c>
    </row>
    <row r="130" spans="2:11" ht="17.25" customHeight="1">
      <c r="F130" s="1"/>
      <c r="J130" s="5" t="str">
        <f>_xlfn.CONCAT(") COMMENT '",E118,"';")</f>
        <v>) COMMENT '정책';</v>
      </c>
      <c r="K130" s="5" t="str">
        <f>_xlfn.CONCAT(");")</f>
        <v>);</v>
      </c>
    </row>
    <row r="131" spans="2:11" ht="17.25" customHeight="1">
      <c r="B131" s="2" t="s">
        <v>10</v>
      </c>
      <c r="C131" s="19" t="s">
        <v>67</v>
      </c>
      <c r="D131" s="20"/>
      <c r="E131" s="21"/>
      <c r="F131" s="19" t="s">
        <v>68</v>
      </c>
      <c r="G131" s="20"/>
      <c r="H131" s="20"/>
      <c r="I131" s="21"/>
      <c r="J131" s="5" t="str">
        <f>_xlfn.CONCAT("ALTER TABLE ",C118," ADD CONSTRAINT ",C132," PRIMARY KEY (")</f>
        <v>ALTER TABLE TB_POLI ADD CONSTRAINT PK_TB_POLI PRIMARY KEY (</v>
      </c>
      <c r="K131" s="5" t="str">
        <f>_xlfn.CONCAT("ALTER TABLE ",C118," ADD CONSTRAINT ",C132," PRIMARY KEY (")</f>
        <v>ALTER TABLE TB_POLI ADD CONSTRAINT PK_TB_POLI PRIMARY KEY (</v>
      </c>
    </row>
    <row r="132" spans="2:11" ht="17.25" customHeight="1">
      <c r="B132" s="3">
        <v>1</v>
      </c>
      <c r="C132" s="22" t="str">
        <f>_xlfn.CONCAT("PK_",C118)</f>
        <v>PK_TB_POLI</v>
      </c>
      <c r="D132" s="20"/>
      <c r="E132" s="21"/>
      <c r="F132" s="22" t="str">
        <f>C121</f>
        <v>POLI_SEQ</v>
      </c>
      <c r="G132" s="20"/>
      <c r="H132" s="20"/>
      <c r="I132" s="21"/>
      <c r="J132" s="5" t="str">
        <f>_xlfn.CONCAT(IF(B132=1,"",", "),F132)</f>
        <v>POLI_SEQ</v>
      </c>
      <c r="K132" s="5" t="str">
        <f>_xlfn.CONCAT(IF(B132=1,"",", "),F132)</f>
        <v>POLI_SEQ</v>
      </c>
    </row>
    <row r="133" spans="2:11" ht="17.25" customHeight="1">
      <c r="F133" s="1"/>
      <c r="J133" s="5" t="str">
        <f>_xlfn.CONCAT(");")</f>
        <v>);</v>
      </c>
      <c r="K133" s="5" t="str">
        <f>_xlfn.CONCAT(");")</f>
        <v>);</v>
      </c>
    </row>
    <row r="134" spans="2:11" ht="17.25" customHeight="1">
      <c r="B134" s="19" t="s">
        <v>0</v>
      </c>
      <c r="C134" s="20"/>
      <c r="D134" s="20"/>
      <c r="E134" s="20"/>
      <c r="F134" s="20"/>
      <c r="G134" s="20"/>
      <c r="H134" s="20"/>
      <c r="I134" s="21"/>
    </row>
    <row r="135" spans="2:11" ht="17.25" customHeight="1">
      <c r="B135" s="2" t="s">
        <v>1</v>
      </c>
      <c r="C135" s="3" t="s">
        <v>160</v>
      </c>
      <c r="D135" s="2" t="s">
        <v>3</v>
      </c>
      <c r="E135" s="3" t="s">
        <v>161</v>
      </c>
      <c r="F135" s="2" t="s">
        <v>5</v>
      </c>
      <c r="G135" s="3" t="s">
        <v>6</v>
      </c>
      <c r="H135" s="2" t="s">
        <v>7</v>
      </c>
      <c r="I135" s="4">
        <v>44944</v>
      </c>
      <c r="J135" s="5" t="str">
        <f>_xlfn.CONCAT("DROP TABLE IF EXISTS ",C135,";")</f>
        <v>DROP TABLE IF EXISTS TB_MNU;</v>
      </c>
      <c r="K135" s="5" t="str">
        <f>_xlfn.CONCAT("DROP TABLE IF EXISTS ",C135,";")</f>
        <v>DROP TABLE IF EXISTS TB_MNU;</v>
      </c>
    </row>
    <row r="136" spans="2:11" ht="17.25" customHeight="1">
      <c r="B136" s="2" t="s">
        <v>8</v>
      </c>
      <c r="C136" s="23" t="s">
        <v>162</v>
      </c>
      <c r="D136" s="20"/>
      <c r="E136" s="20"/>
      <c r="F136" s="20"/>
      <c r="G136" s="20"/>
      <c r="H136" s="20"/>
      <c r="I136" s="21"/>
      <c r="J136" s="5" t="str">
        <f>_xlfn.CONCAT("CREATE TABLE ",C135)</f>
        <v>CREATE TABLE TB_MNU</v>
      </c>
      <c r="K136" s="5" t="str">
        <f>_xlfn.CONCAT("CREATE TABLE ",C135)</f>
        <v>CREATE TABLE TB_MNU</v>
      </c>
    </row>
    <row r="137" spans="2:11" ht="17.25" customHeight="1">
      <c r="B137" s="2" t="s">
        <v>10</v>
      </c>
      <c r="C137" s="2" t="s">
        <v>3</v>
      </c>
      <c r="D137" s="2" t="s">
        <v>1</v>
      </c>
      <c r="E137" s="2" t="s">
        <v>11</v>
      </c>
      <c r="F137" s="2" t="s">
        <v>12</v>
      </c>
      <c r="G137" s="2" t="s">
        <v>13</v>
      </c>
      <c r="H137" s="2" t="s">
        <v>14</v>
      </c>
      <c r="I137" s="2" t="s">
        <v>15</v>
      </c>
      <c r="J137" s="5" t="str">
        <f>_xlfn.CONCAT("(")</f>
        <v>(</v>
      </c>
      <c r="K137" s="5" t="str">
        <f>_xlfn.CONCAT("(")</f>
        <v>(</v>
      </c>
    </row>
    <row r="138" spans="2:11" ht="17.25" customHeight="1">
      <c r="B138" s="3">
        <v>1</v>
      </c>
      <c r="C138" s="6" t="s">
        <v>163</v>
      </c>
      <c r="D138" s="6" t="s">
        <v>164</v>
      </c>
      <c r="E138" s="3" t="s">
        <v>81</v>
      </c>
      <c r="F138" s="3">
        <v>1</v>
      </c>
      <c r="G138" s="6" t="s">
        <v>19</v>
      </c>
      <c r="H138" s="6" t="s">
        <v>45</v>
      </c>
      <c r="I138" s="6" t="s">
        <v>164</v>
      </c>
      <c r="J138" s="5" t="str">
        <f t="shared" ref="J138:J153" si="14">_xlfn.CONCAT(IF(B138=1,"",", "),C138," ",E138," ",G138,IF(H138="",""," DEFAULT "),H138, " COMMENT '",I138,"'")</f>
        <v>MNU_SEQ VARCHAR(10) NOT NULL COMMENT '메뉴일련번호'</v>
      </c>
      <c r="K138" s="5" t="str">
        <f t="shared" ref="K138:K153" si="15">_xlfn.CONCAT(IF(B138=1,"",", "),C138," ",E138," ",G138,IF(H138="",""," DEFAULT "),H138, " COMMENT '",I138,"'")</f>
        <v>MNU_SEQ VARCHAR(10) NOT NULL COMMENT '메뉴일련번호'</v>
      </c>
    </row>
    <row r="139" spans="2:11" ht="17.25" customHeight="1">
      <c r="B139" s="3">
        <v>2</v>
      </c>
      <c r="C139" s="6" t="s">
        <v>165</v>
      </c>
      <c r="D139" s="6" t="s">
        <v>166</v>
      </c>
      <c r="E139" s="3" t="s">
        <v>110</v>
      </c>
      <c r="F139" s="3"/>
      <c r="G139" s="6" t="s">
        <v>19</v>
      </c>
      <c r="H139" s="6" t="s">
        <v>45</v>
      </c>
      <c r="I139" s="6" t="s">
        <v>166</v>
      </c>
      <c r="J139" s="5" t="str">
        <f t="shared" si="14"/>
        <v>, URL VARCHAR(100) NOT NULL COMMENT '메뉴경로'</v>
      </c>
      <c r="K139" s="5" t="str">
        <f t="shared" si="15"/>
        <v>, URL VARCHAR(100) NOT NULL COMMENT '메뉴경로'</v>
      </c>
    </row>
    <row r="140" spans="2:11" ht="17.25" customHeight="1">
      <c r="B140" s="3">
        <v>3</v>
      </c>
      <c r="C140" s="6" t="s">
        <v>167</v>
      </c>
      <c r="D140" s="6" t="s">
        <v>168</v>
      </c>
      <c r="E140" s="3" t="s">
        <v>75</v>
      </c>
      <c r="F140" s="3"/>
      <c r="G140" s="6" t="s">
        <v>23</v>
      </c>
      <c r="H140" s="6"/>
      <c r="I140" s="6" t="s">
        <v>168</v>
      </c>
      <c r="J140" s="5" t="str">
        <f t="shared" si="14"/>
        <v>, MNU_NM VARCHAR(150) NULL COMMENT '메뉴명'</v>
      </c>
      <c r="K140" s="5" t="str">
        <f t="shared" si="15"/>
        <v>, MNU_NM VARCHAR(150) NULL COMMENT '메뉴명'</v>
      </c>
    </row>
    <row r="141" spans="2:11" ht="17.25" customHeight="1">
      <c r="B141" s="3">
        <v>4</v>
      </c>
      <c r="C141" s="6" t="s">
        <v>169</v>
      </c>
      <c r="D141" s="6" t="s">
        <v>170</v>
      </c>
      <c r="E141" s="3" t="s">
        <v>110</v>
      </c>
      <c r="F141" s="1"/>
      <c r="G141" s="6" t="s">
        <v>23</v>
      </c>
      <c r="H141" s="6" t="s">
        <v>45</v>
      </c>
      <c r="I141" s="6" t="s">
        <v>170</v>
      </c>
      <c r="J141" s="5" t="str">
        <f t="shared" si="14"/>
        <v>, TOP_URL VARCHAR(100) NULL COMMENT '최상위메뉴경로'</v>
      </c>
      <c r="K141" s="5" t="str">
        <f t="shared" si="15"/>
        <v>, TOP_URL VARCHAR(100) NULL COMMENT '최상위메뉴경로'</v>
      </c>
    </row>
    <row r="142" spans="2:11" ht="17.25" customHeight="1">
      <c r="B142" s="3">
        <v>5</v>
      </c>
      <c r="C142" s="6" t="s">
        <v>171</v>
      </c>
      <c r="D142" s="6" t="s">
        <v>172</v>
      </c>
      <c r="E142" s="3" t="s">
        <v>110</v>
      </c>
      <c r="F142" s="3"/>
      <c r="G142" s="6" t="s">
        <v>23</v>
      </c>
      <c r="H142" s="6" t="s">
        <v>45</v>
      </c>
      <c r="I142" s="6" t="s">
        <v>172</v>
      </c>
      <c r="J142" s="5" t="str">
        <f t="shared" si="14"/>
        <v>, UPPER_URL VARCHAR(100) NULL COMMENT '상위메뉴경로'</v>
      </c>
      <c r="K142" s="5" t="str">
        <f t="shared" si="15"/>
        <v>, UPPER_URL VARCHAR(100) NULL COMMENT '상위메뉴경로'</v>
      </c>
    </row>
    <row r="143" spans="2:11" ht="17.25" customHeight="1">
      <c r="B143" s="3">
        <v>6</v>
      </c>
      <c r="C143" s="6" t="s">
        <v>173</v>
      </c>
      <c r="D143" s="6" t="s">
        <v>174</v>
      </c>
      <c r="E143" s="3" t="s">
        <v>58</v>
      </c>
      <c r="F143" s="3"/>
      <c r="G143" s="6" t="s">
        <v>23</v>
      </c>
      <c r="H143" s="6" t="s">
        <v>175</v>
      </c>
      <c r="I143" s="6" t="s">
        <v>174</v>
      </c>
      <c r="J143" s="5" t="str">
        <f t="shared" si="14"/>
        <v>, OPEN_YN CHAR(1) NULL DEFAULT "Y" COMMENT '메뉴노출여부'</v>
      </c>
      <c r="K143" s="5" t="str">
        <f t="shared" si="15"/>
        <v>, OPEN_YN CHAR(1) NULL DEFAULT "Y" COMMENT '메뉴노출여부'</v>
      </c>
    </row>
    <row r="144" spans="2:11" ht="17.25" customHeight="1">
      <c r="B144" s="3">
        <v>7</v>
      </c>
      <c r="C144" s="6" t="s">
        <v>176</v>
      </c>
      <c r="D144" s="6" t="s">
        <v>177</v>
      </c>
      <c r="E144" s="3" t="s">
        <v>58</v>
      </c>
      <c r="F144" s="3"/>
      <c r="G144" s="6" t="s">
        <v>23</v>
      </c>
      <c r="H144" s="6" t="s">
        <v>175</v>
      </c>
      <c r="I144" s="6" t="s">
        <v>177</v>
      </c>
      <c r="J144" s="5" t="str">
        <f t="shared" si="14"/>
        <v>, AUTH_YN CHAR(1) NULL DEFAULT "Y" COMMENT '권한검사여부'</v>
      </c>
      <c r="K144" s="5" t="str">
        <f t="shared" si="15"/>
        <v>, AUTH_YN CHAR(1) NULL DEFAULT "Y" COMMENT '권한검사여부'</v>
      </c>
    </row>
    <row r="145" spans="2:11" ht="17.25" customHeight="1">
      <c r="B145" s="3">
        <v>8</v>
      </c>
      <c r="C145" s="6" t="s">
        <v>178</v>
      </c>
      <c r="D145" s="6" t="s">
        <v>179</v>
      </c>
      <c r="E145" s="3" t="s">
        <v>180</v>
      </c>
      <c r="F145" s="3"/>
      <c r="G145" s="6" t="s">
        <v>23</v>
      </c>
      <c r="H145" s="6" t="s">
        <v>45</v>
      </c>
      <c r="I145" s="6" t="s">
        <v>179</v>
      </c>
      <c r="J145" s="5" t="str">
        <f t="shared" si="14"/>
        <v>, MNU_LV INT(1) NULL COMMENT '메뉴레벨'</v>
      </c>
      <c r="K145" s="5" t="str">
        <f t="shared" si="15"/>
        <v>, MNU_LV INT(1) NULL COMMENT '메뉴레벨'</v>
      </c>
    </row>
    <row r="146" spans="2:11" ht="17.25" customHeight="1">
      <c r="B146" s="3">
        <v>9</v>
      </c>
      <c r="C146" s="6" t="s">
        <v>181</v>
      </c>
      <c r="D146" s="6" t="s">
        <v>182</v>
      </c>
      <c r="E146" s="3" t="s">
        <v>118</v>
      </c>
      <c r="F146" s="3"/>
      <c r="G146" s="6" t="s">
        <v>23</v>
      </c>
      <c r="H146" s="6" t="s">
        <v>45</v>
      </c>
      <c r="I146" s="6" t="s">
        <v>182</v>
      </c>
      <c r="J146" s="5" t="str">
        <f t="shared" si="14"/>
        <v>, INFO VARCHAR(300) NULL COMMENT '메뉴정보'</v>
      </c>
      <c r="K146" s="5" t="str">
        <f t="shared" si="15"/>
        <v>, INFO VARCHAR(300) NULL COMMENT '메뉴정보'</v>
      </c>
    </row>
    <row r="147" spans="2:11" ht="17.25" customHeight="1">
      <c r="B147" s="3">
        <v>10</v>
      </c>
      <c r="C147" s="6" t="s">
        <v>183</v>
      </c>
      <c r="D147" s="6" t="s">
        <v>184</v>
      </c>
      <c r="E147" s="3" t="s">
        <v>88</v>
      </c>
      <c r="F147" s="3"/>
      <c r="G147" s="6" t="s">
        <v>23</v>
      </c>
      <c r="H147" s="6" t="s">
        <v>45</v>
      </c>
      <c r="I147" s="6" t="s">
        <v>184</v>
      </c>
      <c r="J147" s="5" t="str">
        <f t="shared" si="14"/>
        <v>, MNU_ORDER INT(2) NULL COMMENT '메뉴표시순서'</v>
      </c>
      <c r="K147" s="5" t="str">
        <f t="shared" si="15"/>
        <v>, MNU_ORDER INT(2) NULL COMMENT '메뉴표시순서'</v>
      </c>
    </row>
    <row r="148" spans="2:11" ht="17.25" customHeight="1">
      <c r="B148" s="3">
        <v>11</v>
      </c>
      <c r="C148" s="6" t="s">
        <v>42</v>
      </c>
      <c r="D148" s="6" t="s">
        <v>185</v>
      </c>
      <c r="E148" s="3" t="s">
        <v>44</v>
      </c>
      <c r="F148" s="3"/>
      <c r="G148" s="6" t="s">
        <v>23</v>
      </c>
      <c r="H148" s="6" t="s">
        <v>45</v>
      </c>
      <c r="I148" s="6" t="s">
        <v>185</v>
      </c>
      <c r="J148" s="5" t="str">
        <f t="shared" si="14"/>
        <v>, RMRK VARCHAR(3000) NULL COMMENT '메뉴비고'</v>
      </c>
      <c r="K148" s="5" t="str">
        <f t="shared" si="15"/>
        <v>, RMRK VARCHAR(3000) NULL COMMENT '메뉴비고'</v>
      </c>
    </row>
    <row r="149" spans="2:11" ht="17.25" customHeight="1">
      <c r="B149" s="3">
        <v>12</v>
      </c>
      <c r="C149" s="6" t="s">
        <v>186</v>
      </c>
      <c r="D149" s="6" t="s">
        <v>187</v>
      </c>
      <c r="E149" s="3" t="s">
        <v>22</v>
      </c>
      <c r="F149" s="3"/>
      <c r="G149" s="6" t="s">
        <v>23</v>
      </c>
      <c r="H149" s="6" t="s">
        <v>45</v>
      </c>
      <c r="I149" s="6" t="s">
        <v>187</v>
      </c>
      <c r="J149" s="5" t="str">
        <f t="shared" si="14"/>
        <v>, MNU_ICON VARCHAR(50) NULL COMMENT '메뉴아이콘'</v>
      </c>
      <c r="K149" s="5" t="str">
        <f t="shared" si="15"/>
        <v>, MNU_ICON VARCHAR(50) NULL COMMENT '메뉴아이콘'</v>
      </c>
    </row>
    <row r="150" spans="2:11" ht="17.25" customHeight="1">
      <c r="B150" s="3">
        <v>13</v>
      </c>
      <c r="C150" s="6" t="s">
        <v>59</v>
      </c>
      <c r="D150" s="6" t="s">
        <v>60</v>
      </c>
      <c r="E150" s="3" t="s">
        <v>18</v>
      </c>
      <c r="F150" s="3"/>
      <c r="G150" s="6" t="s">
        <v>19</v>
      </c>
      <c r="H150" s="6" t="s">
        <v>45</v>
      </c>
      <c r="I150" s="6" t="s">
        <v>60</v>
      </c>
      <c r="J150" s="5" t="str">
        <f t="shared" si="14"/>
        <v>, FST_REG_ID VARCHAR(20) NOT NULL COMMENT '최초등록자아이디'</v>
      </c>
      <c r="K150" s="5" t="str">
        <f t="shared" si="15"/>
        <v>, FST_REG_ID VARCHAR(20) NOT NULL COMMENT '최초등록자아이디'</v>
      </c>
    </row>
    <row r="151" spans="2:11" ht="17.25" customHeight="1">
      <c r="B151" s="3">
        <v>14</v>
      </c>
      <c r="C151" s="6" t="s">
        <v>61</v>
      </c>
      <c r="D151" s="6" t="s">
        <v>62</v>
      </c>
      <c r="E151" s="3" t="s">
        <v>48</v>
      </c>
      <c r="F151" s="3"/>
      <c r="G151" s="6" t="s">
        <v>19</v>
      </c>
      <c r="H151" s="6" t="s">
        <v>49</v>
      </c>
      <c r="I151" s="6" t="s">
        <v>62</v>
      </c>
      <c r="J151" s="5" t="str">
        <f t="shared" si="14"/>
        <v>, FST_REG_DTTI TIMESTAMP NOT NULL DEFAULT NOW() COMMENT '최초등록일시'</v>
      </c>
      <c r="K151" s="5" t="str">
        <f t="shared" si="15"/>
        <v>, FST_REG_DTTI TIMESTAMP NOT NULL DEFAULT NOW() COMMENT '최초등록일시'</v>
      </c>
    </row>
    <row r="152" spans="2:11" ht="17.25" customHeight="1">
      <c r="B152" s="3">
        <v>15</v>
      </c>
      <c r="C152" s="6" t="s">
        <v>63</v>
      </c>
      <c r="D152" s="6" t="s">
        <v>64</v>
      </c>
      <c r="E152" s="3" t="s">
        <v>18</v>
      </c>
      <c r="F152" s="3"/>
      <c r="G152" s="6" t="s">
        <v>19</v>
      </c>
      <c r="H152" s="6" t="s">
        <v>45</v>
      </c>
      <c r="I152" s="6" t="s">
        <v>64</v>
      </c>
      <c r="J152" s="5" t="str">
        <f t="shared" si="14"/>
        <v>, LT_UPD_ID VARCHAR(20) NOT NULL COMMENT '최종수정자아이디'</v>
      </c>
      <c r="K152" s="5" t="str">
        <f t="shared" si="15"/>
        <v>, LT_UPD_ID VARCHAR(20) NOT NULL COMMENT '최종수정자아이디'</v>
      </c>
    </row>
    <row r="153" spans="2:11" ht="17.25" customHeight="1">
      <c r="B153" s="3">
        <v>16</v>
      </c>
      <c r="C153" s="6" t="s">
        <v>65</v>
      </c>
      <c r="D153" s="6" t="s">
        <v>66</v>
      </c>
      <c r="E153" s="3" t="s">
        <v>48</v>
      </c>
      <c r="F153" s="3"/>
      <c r="G153" s="6" t="s">
        <v>19</v>
      </c>
      <c r="H153" s="6" t="s">
        <v>49</v>
      </c>
      <c r="I153" s="6" t="s">
        <v>66</v>
      </c>
      <c r="J153" s="5" t="str">
        <f t="shared" si="14"/>
        <v>, LT_UPD_DTTI TIMESTAMP NOT NULL DEFAULT NOW() COMMENT '최종수정일시'</v>
      </c>
      <c r="K153" s="5" t="str">
        <f t="shared" si="15"/>
        <v>, LT_UPD_DTTI TIMESTAMP NOT NULL DEFAULT NOW() COMMENT '최종수정일시'</v>
      </c>
    </row>
    <row r="154" spans="2:11" ht="17.25" customHeight="1">
      <c r="F154" s="1"/>
      <c r="J154" s="5" t="str">
        <f>_xlfn.CONCAT(") COMMENT '",E135,"';")</f>
        <v>) COMMENT '메뉴';</v>
      </c>
      <c r="K154" s="5" t="str">
        <f>_xlfn.CONCAT(");")</f>
        <v>);</v>
      </c>
    </row>
    <row r="155" spans="2:11" ht="17.25" customHeight="1">
      <c r="B155" s="2" t="s">
        <v>10</v>
      </c>
      <c r="C155" s="19" t="s">
        <v>67</v>
      </c>
      <c r="D155" s="20"/>
      <c r="E155" s="21"/>
      <c r="F155" s="19" t="s">
        <v>68</v>
      </c>
      <c r="G155" s="20"/>
      <c r="H155" s="20"/>
      <c r="I155" s="21"/>
      <c r="J155" s="5" t="str">
        <f>_xlfn.CONCAT("ALTER TABLE ",C135," ADD CONSTRAINT ",C156," PRIMARY KEY (")</f>
        <v>ALTER TABLE TB_MNU ADD CONSTRAINT PK_TB_MNU PRIMARY KEY (</v>
      </c>
      <c r="K155" s="5" t="str">
        <f>_xlfn.CONCAT("ALTER TABLE ",C135," ADD CONSTRAINT ",C156," PRIMARY KEY (")</f>
        <v>ALTER TABLE TB_MNU ADD CONSTRAINT PK_TB_MNU PRIMARY KEY (</v>
      </c>
    </row>
    <row r="156" spans="2:11" ht="17.25" customHeight="1">
      <c r="B156" s="3">
        <v>1</v>
      </c>
      <c r="C156" s="22" t="str">
        <f>_xlfn.CONCAT("PK_",C135)</f>
        <v>PK_TB_MNU</v>
      </c>
      <c r="D156" s="20"/>
      <c r="E156" s="21"/>
      <c r="F156" s="22" t="str">
        <f>C138</f>
        <v>MNU_SEQ</v>
      </c>
      <c r="G156" s="20"/>
      <c r="H156" s="20"/>
      <c r="I156" s="21"/>
      <c r="J156" s="5" t="str">
        <f>_xlfn.CONCAT(IF(B156=1,"",", "),F156)</f>
        <v>MNU_SEQ</v>
      </c>
      <c r="K156" s="5" t="str">
        <f>_xlfn.CONCAT(IF(B156=1,"",", "),F156)</f>
        <v>MNU_SEQ</v>
      </c>
    </row>
    <row r="157" spans="2:11" ht="17.25" customHeight="1">
      <c r="F157" s="1"/>
      <c r="J157" s="5" t="str">
        <f>_xlfn.CONCAT(");")</f>
        <v>);</v>
      </c>
      <c r="K157" s="5" t="str">
        <f>_xlfn.CONCAT(");")</f>
        <v>);</v>
      </c>
    </row>
    <row r="158" spans="2:11" ht="17.25" customHeight="1">
      <c r="B158" s="19" t="s">
        <v>0</v>
      </c>
      <c r="C158" s="20"/>
      <c r="D158" s="20"/>
      <c r="E158" s="20"/>
      <c r="F158" s="20"/>
      <c r="G158" s="20"/>
      <c r="H158" s="20"/>
      <c r="I158" s="21"/>
    </row>
    <row r="159" spans="2:11" ht="17.25" customHeight="1">
      <c r="B159" s="2" t="s">
        <v>1</v>
      </c>
      <c r="C159" s="3" t="s">
        <v>188</v>
      </c>
      <c r="D159" s="2" t="s">
        <v>3</v>
      </c>
      <c r="E159" s="3" t="s">
        <v>189</v>
      </c>
      <c r="F159" s="2" t="s">
        <v>5</v>
      </c>
      <c r="G159" s="3" t="s">
        <v>6</v>
      </c>
      <c r="H159" s="2" t="s">
        <v>7</v>
      </c>
      <c r="I159" s="4">
        <v>44945</v>
      </c>
      <c r="J159" s="5" t="str">
        <f>_xlfn.CONCAT("DROP TABLE IF EXISTS ",C159,";")</f>
        <v>DROP TABLE IF EXISTS TB_ROLE;</v>
      </c>
      <c r="K159" s="5" t="str">
        <f>_xlfn.CONCAT("DROP TABLE IF EXISTS ",C159,";")</f>
        <v>DROP TABLE IF EXISTS TB_ROLE;</v>
      </c>
    </row>
    <row r="160" spans="2:11" ht="17.25" customHeight="1">
      <c r="B160" s="2" t="s">
        <v>8</v>
      </c>
      <c r="C160" s="23" t="s">
        <v>190</v>
      </c>
      <c r="D160" s="20"/>
      <c r="E160" s="20"/>
      <c r="F160" s="20"/>
      <c r="G160" s="20"/>
      <c r="H160" s="20"/>
      <c r="I160" s="21"/>
      <c r="J160" s="5" t="str">
        <f>_xlfn.CONCAT("CREATE TABLE ",C159)</f>
        <v>CREATE TABLE TB_ROLE</v>
      </c>
      <c r="K160" s="5" t="str">
        <f>_xlfn.CONCAT("CREATE TABLE ",C159)</f>
        <v>CREATE TABLE TB_ROLE</v>
      </c>
    </row>
    <row r="161" spans="2:11" ht="17.25" customHeight="1">
      <c r="B161" s="2" t="s">
        <v>10</v>
      </c>
      <c r="C161" s="2" t="s">
        <v>3</v>
      </c>
      <c r="D161" s="2" t="s">
        <v>1</v>
      </c>
      <c r="E161" s="2" t="s">
        <v>11</v>
      </c>
      <c r="F161" s="2" t="s">
        <v>12</v>
      </c>
      <c r="G161" s="2" t="s">
        <v>13</v>
      </c>
      <c r="H161" s="2" t="s">
        <v>14</v>
      </c>
      <c r="I161" s="2" t="s">
        <v>15</v>
      </c>
      <c r="J161" s="5" t="str">
        <f>_xlfn.CONCAT("(")</f>
        <v>(</v>
      </c>
      <c r="K161" s="5" t="str">
        <f>_xlfn.CONCAT("(")</f>
        <v>(</v>
      </c>
    </row>
    <row r="162" spans="2:11" ht="17.25" customHeight="1">
      <c r="B162" s="3">
        <v>1</v>
      </c>
      <c r="C162" s="6" t="s">
        <v>191</v>
      </c>
      <c r="D162" s="6" t="s">
        <v>192</v>
      </c>
      <c r="E162" s="3" t="s">
        <v>81</v>
      </c>
      <c r="F162" s="3">
        <v>1</v>
      </c>
      <c r="G162" s="6" t="s">
        <v>19</v>
      </c>
      <c r="H162" s="6" t="s">
        <v>45</v>
      </c>
      <c r="I162" s="6" t="s">
        <v>192</v>
      </c>
      <c r="J162" s="5" t="str">
        <f t="shared" ref="J162:J169" si="16">_xlfn.CONCAT(IF(B162=1,"",", "),C162," ",E162," ",G162,IF(H162="",""," DEFAULT "),H162, " COMMENT '",I162,"'")</f>
        <v>ROLE_SEQ VARCHAR(10) NOT NULL COMMENT '권한그룹일련번호'</v>
      </c>
      <c r="K162" s="5" t="str">
        <f t="shared" ref="K162:K169" si="17">_xlfn.CONCAT(IF(B162=1,"",", "),C162," ",E162," ",G162,IF(H162="",""," DEFAULT "),H162, " COMMENT '",I162,"'")</f>
        <v>ROLE_SEQ VARCHAR(10) NOT NULL COMMENT '권한그룹일련번호'</v>
      </c>
    </row>
    <row r="163" spans="2:11" ht="17.25" customHeight="1">
      <c r="B163" s="3">
        <v>2</v>
      </c>
      <c r="C163" s="6" t="s">
        <v>193</v>
      </c>
      <c r="D163" s="6" t="s">
        <v>194</v>
      </c>
      <c r="E163" s="3" t="s">
        <v>75</v>
      </c>
      <c r="F163" s="3"/>
      <c r="G163" s="6" t="s">
        <v>23</v>
      </c>
      <c r="H163" s="6" t="s">
        <v>45</v>
      </c>
      <c r="I163" s="6" t="s">
        <v>194</v>
      </c>
      <c r="J163" s="5" t="str">
        <f t="shared" si="16"/>
        <v>, ROLE_NM VARCHAR(150) NULL COMMENT '권한그룹명'</v>
      </c>
      <c r="K163" s="5" t="str">
        <f t="shared" si="17"/>
        <v>, ROLE_NM VARCHAR(150) NULL COMMENT '권한그룹명'</v>
      </c>
    </row>
    <row r="164" spans="2:11" ht="17.25" customHeight="1">
      <c r="B164" s="3">
        <v>3</v>
      </c>
      <c r="C164" s="6" t="s">
        <v>195</v>
      </c>
      <c r="D164" s="6" t="s">
        <v>196</v>
      </c>
      <c r="E164" s="3" t="s">
        <v>339</v>
      </c>
      <c r="F164" s="3"/>
      <c r="G164" s="6" t="s">
        <v>23</v>
      </c>
      <c r="H164" s="6"/>
      <c r="I164" s="6" t="s">
        <v>196</v>
      </c>
      <c r="J164" s="5" t="str">
        <f t="shared" si="16"/>
        <v>, ROLE_ORDER INT(2) NULL COMMENT '권한그룹표시순서'</v>
      </c>
      <c r="K164" s="5" t="str">
        <f t="shared" si="17"/>
        <v>, ROLE_ORDER INT(2) NULL COMMENT '권한그룹표시순서'</v>
      </c>
    </row>
    <row r="165" spans="2:11" ht="17.25" customHeight="1">
      <c r="B165" s="3">
        <v>4</v>
      </c>
      <c r="C165" s="6" t="s">
        <v>42</v>
      </c>
      <c r="D165" s="6" t="s">
        <v>197</v>
      </c>
      <c r="E165" s="3" t="s">
        <v>44</v>
      </c>
      <c r="F165" s="1"/>
      <c r="G165" s="6" t="s">
        <v>23</v>
      </c>
      <c r="H165" s="6" t="s">
        <v>45</v>
      </c>
      <c r="I165" s="6" t="s">
        <v>197</v>
      </c>
      <c r="J165" s="5" t="str">
        <f t="shared" si="16"/>
        <v>, RMRK VARCHAR(3000) NULL COMMENT '권한그룹비고'</v>
      </c>
      <c r="K165" s="5" t="str">
        <f t="shared" si="17"/>
        <v>, RMRK VARCHAR(3000) NULL COMMENT '권한그룹비고'</v>
      </c>
    </row>
    <row r="166" spans="2:11" ht="17.25" customHeight="1">
      <c r="B166" s="3">
        <v>5</v>
      </c>
      <c r="C166" s="6" t="s">
        <v>59</v>
      </c>
      <c r="D166" s="6" t="s">
        <v>60</v>
      </c>
      <c r="E166" s="3" t="s">
        <v>18</v>
      </c>
      <c r="F166" s="3"/>
      <c r="G166" s="6" t="s">
        <v>19</v>
      </c>
      <c r="H166" s="6" t="s">
        <v>45</v>
      </c>
      <c r="I166" s="6" t="s">
        <v>60</v>
      </c>
      <c r="J166" s="5" t="str">
        <f t="shared" si="16"/>
        <v>, FST_REG_ID VARCHAR(20) NOT NULL COMMENT '최초등록자아이디'</v>
      </c>
      <c r="K166" s="5" t="str">
        <f t="shared" si="17"/>
        <v>, FST_REG_ID VARCHAR(20) NOT NULL COMMENT '최초등록자아이디'</v>
      </c>
    </row>
    <row r="167" spans="2:11" ht="17.25" customHeight="1">
      <c r="B167" s="3">
        <v>6</v>
      </c>
      <c r="C167" s="6" t="s">
        <v>61</v>
      </c>
      <c r="D167" s="6" t="s">
        <v>62</v>
      </c>
      <c r="E167" s="3" t="s">
        <v>48</v>
      </c>
      <c r="F167" s="3"/>
      <c r="G167" s="6" t="s">
        <v>19</v>
      </c>
      <c r="H167" s="6" t="s">
        <v>49</v>
      </c>
      <c r="I167" s="6" t="s">
        <v>62</v>
      </c>
      <c r="J167" s="5" t="str">
        <f t="shared" si="16"/>
        <v>, FST_REG_DTTI TIMESTAMP NOT NULL DEFAULT NOW() COMMENT '최초등록일시'</v>
      </c>
      <c r="K167" s="5" t="str">
        <f t="shared" si="17"/>
        <v>, FST_REG_DTTI TIMESTAMP NOT NULL DEFAULT NOW() COMMENT '최초등록일시'</v>
      </c>
    </row>
    <row r="168" spans="2:11" ht="17.25" customHeight="1">
      <c r="B168" s="3">
        <v>7</v>
      </c>
      <c r="C168" s="6" t="s">
        <v>63</v>
      </c>
      <c r="D168" s="6" t="s">
        <v>64</v>
      </c>
      <c r="E168" s="3" t="s">
        <v>18</v>
      </c>
      <c r="F168" s="3"/>
      <c r="G168" s="6" t="s">
        <v>19</v>
      </c>
      <c r="H168" s="6" t="s">
        <v>45</v>
      </c>
      <c r="I168" s="6" t="s">
        <v>64</v>
      </c>
      <c r="J168" s="5" t="str">
        <f t="shared" si="16"/>
        <v>, LT_UPD_ID VARCHAR(20) NOT NULL COMMENT '최종수정자아이디'</v>
      </c>
      <c r="K168" s="5" t="str">
        <f t="shared" si="17"/>
        <v>, LT_UPD_ID VARCHAR(20) NOT NULL COMMENT '최종수정자아이디'</v>
      </c>
    </row>
    <row r="169" spans="2:11" ht="17.25" customHeight="1">
      <c r="B169" s="3">
        <v>8</v>
      </c>
      <c r="C169" s="6" t="s">
        <v>65</v>
      </c>
      <c r="D169" s="6" t="s">
        <v>66</v>
      </c>
      <c r="E169" s="3" t="s">
        <v>48</v>
      </c>
      <c r="F169" s="3"/>
      <c r="G169" s="6" t="s">
        <v>19</v>
      </c>
      <c r="H169" s="6" t="s">
        <v>49</v>
      </c>
      <c r="I169" s="6" t="s">
        <v>66</v>
      </c>
      <c r="J169" s="5" t="str">
        <f t="shared" si="16"/>
        <v>, LT_UPD_DTTI TIMESTAMP NOT NULL DEFAULT NOW() COMMENT '최종수정일시'</v>
      </c>
      <c r="K169" s="5" t="str">
        <f t="shared" si="17"/>
        <v>, LT_UPD_DTTI TIMESTAMP NOT NULL DEFAULT NOW() COMMENT '최종수정일시'</v>
      </c>
    </row>
    <row r="170" spans="2:11" ht="17.25" customHeight="1">
      <c r="F170" s="1"/>
      <c r="J170" s="5" t="str">
        <f>_xlfn.CONCAT(") COMMENT '",E159,"';")</f>
        <v>) COMMENT '권한그룹';</v>
      </c>
      <c r="K170" s="5" t="str">
        <f>_xlfn.CONCAT(");")</f>
        <v>);</v>
      </c>
    </row>
    <row r="171" spans="2:11" ht="17.25" customHeight="1">
      <c r="B171" s="2" t="s">
        <v>10</v>
      </c>
      <c r="C171" s="19" t="s">
        <v>67</v>
      </c>
      <c r="D171" s="20"/>
      <c r="E171" s="21"/>
      <c r="F171" s="19" t="s">
        <v>68</v>
      </c>
      <c r="G171" s="20"/>
      <c r="H171" s="20"/>
      <c r="I171" s="21"/>
      <c r="J171" s="5" t="str">
        <f>_xlfn.CONCAT("ALTER TABLE ",C159," ADD CONSTRAINT ",C172," PRIMARY KEY (")</f>
        <v>ALTER TABLE TB_ROLE ADD CONSTRAINT PK_TB_ROLE PRIMARY KEY (</v>
      </c>
      <c r="K171" s="5" t="str">
        <f>_xlfn.CONCAT("ALTER TABLE ",C159," ADD CONSTRAINT ",C172," PRIMARY KEY (")</f>
        <v>ALTER TABLE TB_ROLE ADD CONSTRAINT PK_TB_ROLE PRIMARY KEY (</v>
      </c>
    </row>
    <row r="172" spans="2:11" ht="17.25" customHeight="1">
      <c r="B172" s="3">
        <v>1</v>
      </c>
      <c r="C172" s="22" t="str">
        <f>_xlfn.CONCAT("PK_",C159)</f>
        <v>PK_TB_ROLE</v>
      </c>
      <c r="D172" s="20"/>
      <c r="E172" s="21"/>
      <c r="F172" s="22" t="str">
        <f>C162</f>
        <v>ROLE_SEQ</v>
      </c>
      <c r="G172" s="20"/>
      <c r="H172" s="20"/>
      <c r="I172" s="21"/>
      <c r="J172" s="5" t="str">
        <f>_xlfn.CONCAT(IF(B172=1,"",", "),F172)</f>
        <v>ROLE_SEQ</v>
      </c>
      <c r="K172" s="5" t="str">
        <f>_xlfn.CONCAT(IF(B172=1,"",", "),F172)</f>
        <v>ROLE_SEQ</v>
      </c>
    </row>
    <row r="173" spans="2:11" ht="17.25" customHeight="1">
      <c r="F173" s="1"/>
      <c r="J173" s="5" t="str">
        <f>_xlfn.CONCAT(");")</f>
        <v>);</v>
      </c>
      <c r="K173" s="5" t="str">
        <f>_xlfn.CONCAT(");")</f>
        <v>);</v>
      </c>
    </row>
    <row r="174" spans="2:11" ht="17.25" customHeight="1">
      <c r="B174" s="19" t="s">
        <v>0</v>
      </c>
      <c r="C174" s="20"/>
      <c r="D174" s="20"/>
      <c r="E174" s="20"/>
      <c r="F174" s="20"/>
      <c r="G174" s="20"/>
      <c r="H174" s="20"/>
      <c r="I174" s="21"/>
    </row>
    <row r="175" spans="2:11" ht="17.25" customHeight="1">
      <c r="B175" s="2" t="s">
        <v>1</v>
      </c>
      <c r="C175" s="3" t="s">
        <v>198</v>
      </c>
      <c r="D175" s="2" t="s">
        <v>3</v>
      </c>
      <c r="E175" s="3" t="s">
        <v>199</v>
      </c>
      <c r="F175" s="2" t="s">
        <v>5</v>
      </c>
      <c r="G175" s="3" t="s">
        <v>6</v>
      </c>
      <c r="H175" s="2" t="s">
        <v>7</v>
      </c>
      <c r="I175" s="4">
        <v>44945</v>
      </c>
      <c r="J175" s="5" t="str">
        <f>_xlfn.CONCAT("DROP TABLE IF EXISTS ",C175,";")</f>
        <v>DROP TABLE IF EXISTS TB_USER_ROLE_MAP;</v>
      </c>
      <c r="K175" s="5" t="str">
        <f>_xlfn.CONCAT("DROP TABLE IF EXISTS ",C175,";")</f>
        <v>DROP TABLE IF EXISTS TB_USER_ROLE_MAP;</v>
      </c>
    </row>
    <row r="176" spans="2:11" ht="17.25" customHeight="1">
      <c r="B176" s="2" t="s">
        <v>8</v>
      </c>
      <c r="C176" s="23" t="s">
        <v>200</v>
      </c>
      <c r="D176" s="20"/>
      <c r="E176" s="20"/>
      <c r="F176" s="20"/>
      <c r="G176" s="20"/>
      <c r="H176" s="20"/>
      <c r="I176" s="21"/>
      <c r="J176" s="5" t="str">
        <f>_xlfn.CONCAT("CREATE TABLE ",C175)</f>
        <v>CREATE TABLE TB_USER_ROLE_MAP</v>
      </c>
      <c r="K176" s="5" t="str">
        <f>_xlfn.CONCAT("CREATE TABLE ",C175)</f>
        <v>CREATE TABLE TB_USER_ROLE_MAP</v>
      </c>
    </row>
    <row r="177" spans="2:11" ht="17.25" customHeight="1">
      <c r="B177" s="2" t="s">
        <v>10</v>
      </c>
      <c r="C177" s="2" t="s">
        <v>3</v>
      </c>
      <c r="D177" s="2" t="s">
        <v>1</v>
      </c>
      <c r="E177" s="2" t="s">
        <v>11</v>
      </c>
      <c r="F177" s="2" t="s">
        <v>12</v>
      </c>
      <c r="G177" s="2" t="s">
        <v>13</v>
      </c>
      <c r="H177" s="2" t="s">
        <v>14</v>
      </c>
      <c r="I177" s="2" t="s">
        <v>15</v>
      </c>
      <c r="J177" s="5" t="str">
        <f>_xlfn.CONCAT("(")</f>
        <v>(</v>
      </c>
      <c r="K177" s="5" t="str">
        <f>_xlfn.CONCAT("(")</f>
        <v>(</v>
      </c>
    </row>
    <row r="178" spans="2:11" ht="17.25" customHeight="1">
      <c r="B178" s="3">
        <v>1</v>
      </c>
      <c r="C178" s="6" t="s">
        <v>16</v>
      </c>
      <c r="D178" s="6" t="s">
        <v>17</v>
      </c>
      <c r="E178" s="3" t="s">
        <v>18</v>
      </c>
      <c r="F178" s="3">
        <v>1</v>
      </c>
      <c r="G178" s="6" t="s">
        <v>19</v>
      </c>
      <c r="H178" s="6"/>
      <c r="I178" s="6" t="s">
        <v>17</v>
      </c>
      <c r="J178" s="5" t="str">
        <f t="shared" ref="J178:J183" si="18">_xlfn.CONCAT(IF(B178=1,"",", "),C178," ",E178," ",G178,IF(H178="",""," DEFAULT "),H178, " COMMENT '",I178,"'")</f>
        <v>USER_ID VARCHAR(20) NOT NULL COMMENT '사용자아이디'</v>
      </c>
      <c r="K178" s="5" t="str">
        <f t="shared" ref="K178:K183" si="19">_xlfn.CONCAT(IF(B178=1,"",", "),C178," ",E178," ",G178,IF(H178="",""," DEFAULT "),H178, " COMMENT '",I178,"'")</f>
        <v>USER_ID VARCHAR(20) NOT NULL COMMENT '사용자아이디'</v>
      </c>
    </row>
    <row r="179" spans="2:11" ht="17.25" customHeight="1">
      <c r="B179" s="3">
        <v>2</v>
      </c>
      <c r="C179" s="6" t="s">
        <v>191</v>
      </c>
      <c r="D179" s="6" t="s">
        <v>192</v>
      </c>
      <c r="E179" s="3" t="s">
        <v>81</v>
      </c>
      <c r="F179" s="3">
        <v>2</v>
      </c>
      <c r="G179" s="6" t="s">
        <v>19</v>
      </c>
      <c r="H179" s="6" t="s">
        <v>45</v>
      </c>
      <c r="I179" s="6" t="s">
        <v>192</v>
      </c>
      <c r="J179" s="5" t="str">
        <f t="shared" si="18"/>
        <v>, ROLE_SEQ VARCHAR(10) NOT NULL COMMENT '권한그룹일련번호'</v>
      </c>
      <c r="K179" s="5" t="str">
        <f t="shared" si="19"/>
        <v>, ROLE_SEQ VARCHAR(10) NOT NULL COMMENT '권한그룹일련번호'</v>
      </c>
    </row>
    <row r="180" spans="2:11" ht="17.25" customHeight="1">
      <c r="B180" s="3">
        <v>3</v>
      </c>
      <c r="C180" s="6" t="s">
        <v>59</v>
      </c>
      <c r="D180" s="6" t="s">
        <v>60</v>
      </c>
      <c r="E180" s="3" t="s">
        <v>18</v>
      </c>
      <c r="F180" s="3"/>
      <c r="G180" s="6" t="s">
        <v>19</v>
      </c>
      <c r="H180" s="6" t="s">
        <v>45</v>
      </c>
      <c r="I180" s="6" t="s">
        <v>60</v>
      </c>
      <c r="J180" s="5" t="str">
        <f t="shared" si="18"/>
        <v>, FST_REG_ID VARCHAR(20) NOT NULL COMMENT '최초등록자아이디'</v>
      </c>
      <c r="K180" s="5" t="str">
        <f t="shared" si="19"/>
        <v>, FST_REG_ID VARCHAR(20) NOT NULL COMMENT '최초등록자아이디'</v>
      </c>
    </row>
    <row r="181" spans="2:11" ht="17.25" customHeight="1">
      <c r="B181" s="3">
        <v>4</v>
      </c>
      <c r="C181" s="6" t="s">
        <v>61</v>
      </c>
      <c r="D181" s="6" t="s">
        <v>62</v>
      </c>
      <c r="E181" s="3" t="s">
        <v>48</v>
      </c>
      <c r="F181" s="3"/>
      <c r="G181" s="6" t="s">
        <v>19</v>
      </c>
      <c r="H181" s="6" t="s">
        <v>49</v>
      </c>
      <c r="I181" s="6" t="s">
        <v>62</v>
      </c>
      <c r="J181" s="5" t="str">
        <f t="shared" si="18"/>
        <v>, FST_REG_DTTI TIMESTAMP NOT NULL DEFAULT NOW() COMMENT '최초등록일시'</v>
      </c>
      <c r="K181" s="5" t="str">
        <f t="shared" si="19"/>
        <v>, FST_REG_DTTI TIMESTAMP NOT NULL DEFAULT NOW() COMMENT '최초등록일시'</v>
      </c>
    </row>
    <row r="182" spans="2:11" ht="17.25" customHeight="1">
      <c r="B182" s="3">
        <v>5</v>
      </c>
      <c r="C182" s="6" t="s">
        <v>63</v>
      </c>
      <c r="D182" s="6" t="s">
        <v>64</v>
      </c>
      <c r="E182" s="3" t="s">
        <v>18</v>
      </c>
      <c r="F182" s="3"/>
      <c r="G182" s="6" t="s">
        <v>19</v>
      </c>
      <c r="H182" s="6" t="s">
        <v>45</v>
      </c>
      <c r="I182" s="6" t="s">
        <v>64</v>
      </c>
      <c r="J182" s="5" t="str">
        <f t="shared" si="18"/>
        <v>, LT_UPD_ID VARCHAR(20) NOT NULL COMMENT '최종수정자아이디'</v>
      </c>
      <c r="K182" s="5" t="str">
        <f t="shared" si="19"/>
        <v>, LT_UPD_ID VARCHAR(20) NOT NULL COMMENT '최종수정자아이디'</v>
      </c>
    </row>
    <row r="183" spans="2:11" ht="17.25" customHeight="1">
      <c r="B183" s="3">
        <v>6</v>
      </c>
      <c r="C183" s="6" t="s">
        <v>65</v>
      </c>
      <c r="D183" s="6" t="s">
        <v>66</v>
      </c>
      <c r="E183" s="3" t="s">
        <v>48</v>
      </c>
      <c r="F183" s="3"/>
      <c r="G183" s="6" t="s">
        <v>19</v>
      </c>
      <c r="H183" s="6" t="s">
        <v>49</v>
      </c>
      <c r="I183" s="6" t="s">
        <v>66</v>
      </c>
      <c r="J183" s="5" t="str">
        <f t="shared" si="18"/>
        <v>, LT_UPD_DTTI TIMESTAMP NOT NULL DEFAULT NOW() COMMENT '최종수정일시'</v>
      </c>
      <c r="K183" s="5" t="str">
        <f t="shared" si="19"/>
        <v>, LT_UPD_DTTI TIMESTAMP NOT NULL DEFAULT NOW() COMMENT '최종수정일시'</v>
      </c>
    </row>
    <row r="184" spans="2:11" ht="17.25" customHeight="1">
      <c r="F184" s="1"/>
      <c r="J184" s="5" t="str">
        <f>_xlfn.CONCAT(") COMMENT '",E175,"';")</f>
        <v>) COMMENT '사용자_권한그룹_매핑';</v>
      </c>
      <c r="K184" s="5" t="str">
        <f>_xlfn.CONCAT(");")</f>
        <v>);</v>
      </c>
    </row>
    <row r="185" spans="2:11" ht="17.25" customHeight="1">
      <c r="B185" s="2" t="s">
        <v>10</v>
      </c>
      <c r="C185" s="19" t="s">
        <v>67</v>
      </c>
      <c r="D185" s="20"/>
      <c r="E185" s="21"/>
      <c r="F185" s="19" t="s">
        <v>68</v>
      </c>
      <c r="G185" s="20"/>
      <c r="H185" s="20"/>
      <c r="I185" s="21"/>
      <c r="J185" s="5" t="str">
        <f>_xlfn.CONCAT("ALTER TABLE ",C175," ADD CONSTRAINT ",C187," PRIMARY KEY (")</f>
        <v>ALTER TABLE TB_USER_ROLE_MAP ADD CONSTRAINT PK_TB_USER_ROLE_MAP PRIMARY KEY (</v>
      </c>
      <c r="K185" s="5" t="str">
        <f>_xlfn.CONCAT("ALTER TABLE ",C175," ADD CONSTRAINT ",C187," PRIMARY KEY (")</f>
        <v>ALTER TABLE TB_USER_ROLE_MAP ADD CONSTRAINT PK_TB_USER_ROLE_MAP PRIMARY KEY (</v>
      </c>
    </row>
    <row r="186" spans="2:11" ht="17.25" customHeight="1">
      <c r="B186" s="3">
        <v>1</v>
      </c>
      <c r="C186" s="22" t="str">
        <f>_xlfn.CONCAT("PK_",C175)</f>
        <v>PK_TB_USER_ROLE_MAP</v>
      </c>
      <c r="D186" s="20"/>
      <c r="E186" s="21"/>
      <c r="F186" s="22" t="str">
        <f t="shared" ref="F186:F187" si="20">C178</f>
        <v>USER_ID</v>
      </c>
      <c r="G186" s="20"/>
      <c r="H186" s="20"/>
      <c r="I186" s="21"/>
      <c r="J186" s="5" t="str">
        <f>_xlfn.CONCAT(IF(B186=1,"",", "),F186)</f>
        <v>USER_ID</v>
      </c>
      <c r="K186" s="5" t="str">
        <f>_xlfn.CONCAT(IF(B186=1,"",", "),F186)</f>
        <v>USER_ID</v>
      </c>
    </row>
    <row r="187" spans="2:11" ht="17.25" customHeight="1">
      <c r="B187" s="3">
        <v>2</v>
      </c>
      <c r="C187" s="22" t="str">
        <f>_xlfn.CONCAT("PK_",C175)</f>
        <v>PK_TB_USER_ROLE_MAP</v>
      </c>
      <c r="D187" s="20"/>
      <c r="E187" s="21"/>
      <c r="F187" s="22" t="str">
        <f t="shared" si="20"/>
        <v>ROLE_SEQ</v>
      </c>
      <c r="G187" s="20"/>
      <c r="H187" s="20"/>
      <c r="I187" s="21"/>
      <c r="J187" s="5" t="str">
        <f>_xlfn.CONCAT(IF(B187=1,"",", "),F187)</f>
        <v>, ROLE_SEQ</v>
      </c>
      <c r="K187" s="5" t="str">
        <f>_xlfn.CONCAT(IF(B187=1,"",", "),F187)</f>
        <v>, ROLE_SEQ</v>
      </c>
    </row>
    <row r="188" spans="2:11" ht="17.25" customHeight="1">
      <c r="F188" s="1"/>
      <c r="J188" s="5" t="str">
        <f>_xlfn.CONCAT(");")</f>
        <v>);</v>
      </c>
      <c r="K188" s="5" t="str">
        <f>_xlfn.CONCAT(");")</f>
        <v>);</v>
      </c>
    </row>
    <row r="189" spans="2:11" ht="17.25" customHeight="1">
      <c r="B189" s="19" t="s">
        <v>0</v>
      </c>
      <c r="C189" s="20"/>
      <c r="D189" s="20"/>
      <c r="E189" s="20"/>
      <c r="F189" s="20"/>
      <c r="G189" s="20"/>
      <c r="H189" s="20"/>
      <c r="I189" s="21"/>
    </row>
    <row r="190" spans="2:11" ht="17.25" customHeight="1">
      <c r="B190" s="2" t="s">
        <v>1</v>
      </c>
      <c r="C190" s="3" t="s">
        <v>201</v>
      </c>
      <c r="D190" s="2" t="s">
        <v>3</v>
      </c>
      <c r="E190" s="3" t="s">
        <v>202</v>
      </c>
      <c r="F190" s="2" t="s">
        <v>5</v>
      </c>
      <c r="G190" s="3" t="s">
        <v>6</v>
      </c>
      <c r="H190" s="2" t="s">
        <v>7</v>
      </c>
      <c r="I190" s="4">
        <v>44945</v>
      </c>
      <c r="J190" s="5" t="str">
        <f>_xlfn.CONCAT("DROP TABLE IF EXISTS ",C190,";")</f>
        <v>DROP TABLE IF EXISTS TB_AUTH;</v>
      </c>
      <c r="K190" s="5" t="str">
        <f>_xlfn.CONCAT("DROP TABLE IF EXISTS ",C190,";")</f>
        <v>DROP TABLE IF EXISTS TB_AUTH;</v>
      </c>
    </row>
    <row r="191" spans="2:11" ht="17.25" customHeight="1">
      <c r="B191" s="2" t="s">
        <v>8</v>
      </c>
      <c r="C191" s="23" t="s">
        <v>203</v>
      </c>
      <c r="D191" s="20"/>
      <c r="E191" s="20"/>
      <c r="F191" s="20"/>
      <c r="G191" s="20"/>
      <c r="H191" s="20"/>
      <c r="I191" s="21"/>
      <c r="J191" s="5" t="str">
        <f>_xlfn.CONCAT("CREATE TABLE ",C190)</f>
        <v>CREATE TABLE TB_AUTH</v>
      </c>
      <c r="K191" s="5" t="str">
        <f>_xlfn.CONCAT("CREATE TABLE ",C190)</f>
        <v>CREATE TABLE TB_AUTH</v>
      </c>
    </row>
    <row r="192" spans="2:11" ht="17.25" customHeight="1">
      <c r="B192" s="2" t="s">
        <v>10</v>
      </c>
      <c r="C192" s="2" t="s">
        <v>3</v>
      </c>
      <c r="D192" s="2" t="s">
        <v>1</v>
      </c>
      <c r="E192" s="2" t="s">
        <v>11</v>
      </c>
      <c r="F192" s="2" t="s">
        <v>12</v>
      </c>
      <c r="G192" s="2" t="s">
        <v>13</v>
      </c>
      <c r="H192" s="2" t="s">
        <v>14</v>
      </c>
      <c r="I192" s="2" t="s">
        <v>15</v>
      </c>
      <c r="J192" s="5" t="str">
        <f>_xlfn.CONCAT("(")</f>
        <v>(</v>
      </c>
      <c r="K192" s="5" t="str">
        <f>_xlfn.CONCAT("(")</f>
        <v>(</v>
      </c>
    </row>
    <row r="193" spans="2:11" ht="17.25" customHeight="1">
      <c r="B193" s="3">
        <v>1</v>
      </c>
      <c r="C193" s="6" t="s">
        <v>163</v>
      </c>
      <c r="D193" s="6" t="s">
        <v>164</v>
      </c>
      <c r="E193" s="3" t="s">
        <v>81</v>
      </c>
      <c r="F193" s="3">
        <v>1</v>
      </c>
      <c r="G193" s="6" t="s">
        <v>19</v>
      </c>
      <c r="H193" s="6"/>
      <c r="I193" s="6" t="s">
        <v>164</v>
      </c>
      <c r="J193" s="5" t="str">
        <f t="shared" ref="J193:J200" si="21">_xlfn.CONCAT(IF(B193=1,"",", "),C193," ",E193," ",G193,IF(H193="",""," DEFAULT "),H193, " COMMENT '",I193,"'")</f>
        <v>MNU_SEQ VARCHAR(10) NOT NULL COMMENT '메뉴일련번호'</v>
      </c>
      <c r="K193" s="5" t="str">
        <f t="shared" ref="K193:K200" si="22">_xlfn.CONCAT(IF(B193=1,"",", "),C193," ",E193," ",G193,IF(H193="",""," DEFAULT "),H193, " COMMENT '",I193,"'")</f>
        <v>MNU_SEQ VARCHAR(10) NOT NULL COMMENT '메뉴일련번호'</v>
      </c>
    </row>
    <row r="194" spans="2:11" ht="17.25" customHeight="1">
      <c r="B194" s="3">
        <v>2</v>
      </c>
      <c r="C194" s="6" t="s">
        <v>191</v>
      </c>
      <c r="D194" s="6" t="s">
        <v>192</v>
      </c>
      <c r="E194" s="3" t="s">
        <v>81</v>
      </c>
      <c r="F194" s="3">
        <v>2</v>
      </c>
      <c r="G194" s="6" t="s">
        <v>19</v>
      </c>
      <c r="H194" s="6" t="s">
        <v>45</v>
      </c>
      <c r="I194" s="6" t="s">
        <v>192</v>
      </c>
      <c r="J194" s="5" t="str">
        <f t="shared" si="21"/>
        <v>, ROLE_SEQ VARCHAR(10) NOT NULL COMMENT '권한그룹일련번호'</v>
      </c>
      <c r="K194" s="5" t="str">
        <f t="shared" si="22"/>
        <v>, ROLE_SEQ VARCHAR(10) NOT NULL COMMENT '권한그룹일련번호'</v>
      </c>
    </row>
    <row r="195" spans="2:11" ht="17.25" customHeight="1">
      <c r="B195" s="3">
        <v>3</v>
      </c>
      <c r="C195" s="6" t="s">
        <v>204</v>
      </c>
      <c r="D195" s="6" t="s">
        <v>205</v>
      </c>
      <c r="E195" s="3" t="s">
        <v>180</v>
      </c>
      <c r="F195" s="3"/>
      <c r="G195" s="6" t="s">
        <v>23</v>
      </c>
      <c r="H195" s="6" t="s">
        <v>45</v>
      </c>
      <c r="I195" s="6" t="s">
        <v>206</v>
      </c>
      <c r="J195" s="5" t="str">
        <f t="shared" si="21"/>
        <v>, AUTH_GRADE INT(1) NULL COMMENT '권한등급(1:읽기, 2:읽기/쓰기, 3:기타권한1, 4:기타권한2 ...)'</v>
      </c>
      <c r="K195" s="5" t="str">
        <f t="shared" si="22"/>
        <v>, AUTH_GRADE INT(1) NULL COMMENT '권한등급(1:읽기, 2:읽기/쓰기, 3:기타권한1, 4:기타권한2 ...)'</v>
      </c>
    </row>
    <row r="196" spans="2:11" ht="17.25" customHeight="1">
      <c r="B196" s="3">
        <v>4</v>
      </c>
      <c r="C196" s="6" t="s">
        <v>207</v>
      </c>
      <c r="D196" s="6" t="s">
        <v>208</v>
      </c>
      <c r="E196" s="3" t="s">
        <v>118</v>
      </c>
      <c r="F196" s="3"/>
      <c r="G196" s="6" t="s">
        <v>23</v>
      </c>
      <c r="H196" s="6" t="s">
        <v>45</v>
      </c>
      <c r="I196" s="6" t="s">
        <v>209</v>
      </c>
      <c r="J196" s="5" t="str">
        <f t="shared" si="21"/>
        <v>, AUTH_NM VARCHAR(300) NULL COMMENT '권한명(1:읽기, 2:읽기/쓰기, 3:기타권한1, 4:기타권한2 ...)'</v>
      </c>
      <c r="K196" s="5" t="str">
        <f t="shared" si="22"/>
        <v>, AUTH_NM VARCHAR(300) NULL COMMENT '권한명(1:읽기, 2:읽기/쓰기, 3:기타권한1, 4:기타권한2 ...)'</v>
      </c>
    </row>
    <row r="197" spans="2:11" ht="17.25" customHeight="1">
      <c r="B197" s="3">
        <v>5</v>
      </c>
      <c r="C197" s="6" t="s">
        <v>59</v>
      </c>
      <c r="D197" s="6" t="s">
        <v>60</v>
      </c>
      <c r="E197" s="3" t="s">
        <v>18</v>
      </c>
      <c r="F197" s="3"/>
      <c r="G197" s="6" t="s">
        <v>19</v>
      </c>
      <c r="H197" s="6" t="s">
        <v>45</v>
      </c>
      <c r="I197" s="6" t="s">
        <v>60</v>
      </c>
      <c r="J197" s="5" t="str">
        <f t="shared" si="21"/>
        <v>, FST_REG_ID VARCHAR(20) NOT NULL COMMENT '최초등록자아이디'</v>
      </c>
      <c r="K197" s="5" t="str">
        <f t="shared" si="22"/>
        <v>, FST_REG_ID VARCHAR(20) NOT NULL COMMENT '최초등록자아이디'</v>
      </c>
    </row>
    <row r="198" spans="2:11" ht="17.25" customHeight="1">
      <c r="B198" s="3">
        <v>6</v>
      </c>
      <c r="C198" s="6" t="s">
        <v>61</v>
      </c>
      <c r="D198" s="6" t="s">
        <v>62</v>
      </c>
      <c r="E198" s="3" t="s">
        <v>48</v>
      </c>
      <c r="F198" s="3"/>
      <c r="G198" s="6" t="s">
        <v>19</v>
      </c>
      <c r="H198" s="6" t="s">
        <v>49</v>
      </c>
      <c r="I198" s="6" t="s">
        <v>62</v>
      </c>
      <c r="J198" s="5" t="str">
        <f t="shared" si="21"/>
        <v>, FST_REG_DTTI TIMESTAMP NOT NULL DEFAULT NOW() COMMENT '최초등록일시'</v>
      </c>
      <c r="K198" s="5" t="str">
        <f t="shared" si="22"/>
        <v>, FST_REG_DTTI TIMESTAMP NOT NULL DEFAULT NOW() COMMENT '최초등록일시'</v>
      </c>
    </row>
    <row r="199" spans="2:11" ht="17.25" customHeight="1">
      <c r="B199" s="3">
        <v>7</v>
      </c>
      <c r="C199" s="6" t="s">
        <v>63</v>
      </c>
      <c r="D199" s="6" t="s">
        <v>64</v>
      </c>
      <c r="E199" s="3" t="s">
        <v>18</v>
      </c>
      <c r="F199" s="3"/>
      <c r="G199" s="6" t="s">
        <v>19</v>
      </c>
      <c r="H199" s="6" t="s">
        <v>45</v>
      </c>
      <c r="I199" s="6" t="s">
        <v>64</v>
      </c>
      <c r="J199" s="5" t="str">
        <f t="shared" si="21"/>
        <v>, LT_UPD_ID VARCHAR(20) NOT NULL COMMENT '최종수정자아이디'</v>
      </c>
      <c r="K199" s="5" t="str">
        <f t="shared" si="22"/>
        <v>, LT_UPD_ID VARCHAR(20) NOT NULL COMMENT '최종수정자아이디'</v>
      </c>
    </row>
    <row r="200" spans="2:11" ht="17.25" customHeight="1">
      <c r="B200" s="3">
        <v>8</v>
      </c>
      <c r="C200" s="6" t="s">
        <v>65</v>
      </c>
      <c r="D200" s="6" t="s">
        <v>66</v>
      </c>
      <c r="E200" s="3" t="s">
        <v>48</v>
      </c>
      <c r="F200" s="3"/>
      <c r="G200" s="6" t="s">
        <v>19</v>
      </c>
      <c r="H200" s="6" t="s">
        <v>49</v>
      </c>
      <c r="I200" s="6" t="s">
        <v>66</v>
      </c>
      <c r="J200" s="5" t="str">
        <f t="shared" si="21"/>
        <v>, LT_UPD_DTTI TIMESTAMP NOT NULL DEFAULT NOW() COMMENT '최종수정일시'</v>
      </c>
      <c r="K200" s="5" t="str">
        <f t="shared" si="22"/>
        <v>, LT_UPD_DTTI TIMESTAMP NOT NULL DEFAULT NOW() COMMENT '최종수정일시'</v>
      </c>
    </row>
    <row r="201" spans="2:11" ht="17.25" customHeight="1">
      <c r="F201" s="1"/>
      <c r="J201" s="5" t="str">
        <f>_xlfn.CONCAT(") COMMENT '",E190,"';")</f>
        <v>) COMMENT '권한';</v>
      </c>
      <c r="K201" s="5" t="str">
        <f>_xlfn.CONCAT(");")</f>
        <v>);</v>
      </c>
    </row>
    <row r="202" spans="2:11" ht="17.25" customHeight="1">
      <c r="B202" s="2" t="s">
        <v>10</v>
      </c>
      <c r="C202" s="19" t="s">
        <v>67</v>
      </c>
      <c r="D202" s="20"/>
      <c r="E202" s="21"/>
      <c r="F202" s="19" t="s">
        <v>68</v>
      </c>
      <c r="G202" s="20"/>
      <c r="H202" s="20"/>
      <c r="I202" s="21"/>
      <c r="J202" s="5" t="str">
        <f>_xlfn.CONCAT("ALTER TABLE ",C190," ADD CONSTRAINT ",C204," PRIMARY KEY (")</f>
        <v>ALTER TABLE TB_AUTH ADD CONSTRAINT PK_TB_AUTH PRIMARY KEY (</v>
      </c>
      <c r="K202" s="5" t="str">
        <f>_xlfn.CONCAT("ALTER TABLE ",C190," ADD CONSTRAINT ",C204," PRIMARY KEY (")</f>
        <v>ALTER TABLE TB_AUTH ADD CONSTRAINT PK_TB_AUTH PRIMARY KEY (</v>
      </c>
    </row>
    <row r="203" spans="2:11" ht="17.25" customHeight="1">
      <c r="B203" s="3">
        <v>1</v>
      </c>
      <c r="C203" s="22" t="str">
        <f>_xlfn.CONCAT("PK_",C190)</f>
        <v>PK_TB_AUTH</v>
      </c>
      <c r="D203" s="20"/>
      <c r="E203" s="21"/>
      <c r="F203" s="22" t="str">
        <f t="shared" ref="F203:F204" si="23">C193</f>
        <v>MNU_SEQ</v>
      </c>
      <c r="G203" s="20"/>
      <c r="H203" s="20"/>
      <c r="I203" s="21"/>
      <c r="J203" s="5" t="str">
        <f>_xlfn.CONCAT(IF(B203=1,"",", "),F203)</f>
        <v>MNU_SEQ</v>
      </c>
      <c r="K203" s="5" t="str">
        <f>_xlfn.CONCAT(IF(B203=1,"",", "),F203)</f>
        <v>MNU_SEQ</v>
      </c>
    </row>
    <row r="204" spans="2:11" ht="17.25" customHeight="1">
      <c r="B204" s="3">
        <v>2</v>
      </c>
      <c r="C204" s="22" t="str">
        <f>_xlfn.CONCAT("PK_",C190)</f>
        <v>PK_TB_AUTH</v>
      </c>
      <c r="D204" s="20"/>
      <c r="E204" s="21"/>
      <c r="F204" s="22" t="str">
        <f t="shared" si="23"/>
        <v>ROLE_SEQ</v>
      </c>
      <c r="G204" s="20"/>
      <c r="H204" s="20"/>
      <c r="I204" s="21"/>
      <c r="J204" s="5" t="str">
        <f>_xlfn.CONCAT(IF(B204=1,"",", "),F204)</f>
        <v>, ROLE_SEQ</v>
      </c>
      <c r="K204" s="5" t="str">
        <f>_xlfn.CONCAT(IF(B204=1,"",", "),F204)</f>
        <v>, ROLE_SEQ</v>
      </c>
    </row>
    <row r="205" spans="2:11" ht="17.25" customHeight="1">
      <c r="F205" s="1"/>
      <c r="J205" s="5" t="str">
        <f>_xlfn.CONCAT(");")</f>
        <v>);</v>
      </c>
      <c r="K205" s="5" t="str">
        <f>_xlfn.CONCAT(");")</f>
        <v>);</v>
      </c>
    </row>
    <row r="206" spans="2:11" ht="17.25" customHeight="1">
      <c r="B206" s="19" t="s">
        <v>0</v>
      </c>
      <c r="C206" s="20"/>
      <c r="D206" s="20"/>
      <c r="E206" s="20"/>
      <c r="F206" s="20"/>
      <c r="G206" s="20"/>
      <c r="H206" s="20"/>
      <c r="I206" s="21"/>
    </row>
    <row r="207" spans="2:11" ht="17.25" customHeight="1">
      <c r="B207" s="2" t="s">
        <v>1</v>
      </c>
      <c r="C207" s="3" t="s">
        <v>314</v>
      </c>
      <c r="D207" s="2" t="s">
        <v>3</v>
      </c>
      <c r="E207" s="3" t="s">
        <v>315</v>
      </c>
      <c r="F207" s="2" t="s">
        <v>5</v>
      </c>
      <c r="G207" s="3" t="s">
        <v>6</v>
      </c>
      <c r="H207" s="2" t="s">
        <v>7</v>
      </c>
      <c r="I207" s="4">
        <v>45017</v>
      </c>
      <c r="J207" s="5" t="str">
        <f>_xlfn.CONCAT("DROP TABLE IF EXISTS ",C207,";")</f>
        <v>DROP TABLE IF EXISTS TB_WORDBOOK;</v>
      </c>
      <c r="K207" s="5" t="str">
        <f>_xlfn.CONCAT("DROP TABLE IF EXISTS ",C207,";")</f>
        <v>DROP TABLE IF EXISTS TB_WORDBOOK;</v>
      </c>
    </row>
    <row r="208" spans="2:11" ht="17.25" customHeight="1">
      <c r="B208" s="2" t="s">
        <v>8</v>
      </c>
      <c r="C208" s="23" t="s">
        <v>316</v>
      </c>
      <c r="D208" s="20"/>
      <c r="E208" s="20"/>
      <c r="F208" s="20"/>
      <c r="G208" s="20"/>
      <c r="H208" s="20"/>
      <c r="I208" s="21"/>
      <c r="J208" s="5" t="str">
        <f>_xlfn.CONCAT("CREATE TABLE ",C207)</f>
        <v>CREATE TABLE TB_WORDBOOK</v>
      </c>
      <c r="K208" s="5" t="str">
        <f>_xlfn.CONCAT("CREATE TABLE ",C207)</f>
        <v>CREATE TABLE TB_WORDBOOK</v>
      </c>
    </row>
    <row r="209" spans="2:11" ht="17.25" customHeight="1">
      <c r="B209" s="2" t="s">
        <v>10</v>
      </c>
      <c r="C209" s="2" t="s">
        <v>3</v>
      </c>
      <c r="D209" s="2" t="s">
        <v>1</v>
      </c>
      <c r="E209" s="2" t="s">
        <v>11</v>
      </c>
      <c r="F209" s="2" t="s">
        <v>12</v>
      </c>
      <c r="G209" s="2" t="s">
        <v>13</v>
      </c>
      <c r="H209" s="2" t="s">
        <v>14</v>
      </c>
      <c r="I209" s="2" t="s">
        <v>15</v>
      </c>
      <c r="J209" s="5" t="str">
        <f>_xlfn.CONCAT("(")</f>
        <v>(</v>
      </c>
      <c r="K209" s="5" t="str">
        <f>_xlfn.CONCAT("(")</f>
        <v>(</v>
      </c>
    </row>
    <row r="210" spans="2:11" ht="17.25" customHeight="1">
      <c r="B210" s="3">
        <v>1</v>
      </c>
      <c r="C210" s="6" t="s">
        <v>333</v>
      </c>
      <c r="D210" s="6" t="s">
        <v>335</v>
      </c>
      <c r="E210" s="3" t="s">
        <v>334</v>
      </c>
      <c r="F210" s="3">
        <v>1</v>
      </c>
      <c r="G210" s="6" t="s">
        <v>19</v>
      </c>
      <c r="H210" s="6"/>
      <c r="I210" s="6" t="s">
        <v>335</v>
      </c>
      <c r="J210" s="5" t="str">
        <f t="shared" ref="J210" si="24">_xlfn.CONCAT(IF(B210=1,"",", "),C210," ",E210," ",G210,IF(H210="",""," DEFAULT "),H210, " COMMENT '",I210,"'")</f>
        <v>WORDBOOK_SEQ VARCHAR(10) NOT NULL COMMENT '단어장일련번호'</v>
      </c>
      <c r="K210" s="5" t="str">
        <f t="shared" ref="K210" si="25">_xlfn.CONCAT(IF(B210=1,"",", "),C210," ",E210," ",G210,IF(H210="",""," DEFAULT "),H210, " COMMENT '",I210,"'")</f>
        <v>WORDBOOK_SEQ VARCHAR(10) NOT NULL COMMENT '단어장일련번호'</v>
      </c>
    </row>
    <row r="211" spans="2:11" ht="17.25" customHeight="1">
      <c r="B211" s="3">
        <v>2</v>
      </c>
      <c r="C211" s="6" t="s">
        <v>317</v>
      </c>
      <c r="D211" s="6" t="s">
        <v>318</v>
      </c>
      <c r="E211" s="3" t="s">
        <v>319</v>
      </c>
      <c r="F211" s="3"/>
      <c r="G211" s="6" t="s">
        <v>19</v>
      </c>
      <c r="H211" s="6"/>
      <c r="I211" s="6" t="s">
        <v>318</v>
      </c>
      <c r="J211" s="5" t="str">
        <f t="shared" ref="J211:J216" si="26">_xlfn.CONCAT(IF(B211=1,"",", "),C211," ",E211," ",G211,IF(H211="",""," DEFAULT "),H211, " COMMENT '",I211,"'")</f>
        <v>, WORDBOOK_NM VARCHAR(300) NOT NULL COMMENT '단어장명'</v>
      </c>
      <c r="K211" s="5" t="str">
        <f t="shared" ref="K211:K216" si="27">_xlfn.CONCAT(IF(B211=1,"",", "),C211," ",E211," ",G211,IF(H211="",""," DEFAULT "),H211, " COMMENT '",I211,"'")</f>
        <v>, WORDBOOK_NM VARCHAR(300) NOT NULL COMMENT '단어장명'</v>
      </c>
    </row>
    <row r="212" spans="2:11" ht="17.25" customHeight="1">
      <c r="B212" s="3">
        <v>3</v>
      </c>
      <c r="C212" s="6" t="s">
        <v>337</v>
      </c>
      <c r="D212" s="6" t="s">
        <v>356</v>
      </c>
      <c r="E212" s="3" t="s">
        <v>39</v>
      </c>
      <c r="F212" s="3"/>
      <c r="G212" s="6" t="s">
        <v>23</v>
      </c>
      <c r="H212" s="6" t="s">
        <v>40</v>
      </c>
      <c r="I212" s="6" t="s">
        <v>41</v>
      </c>
      <c r="J212" s="5" t="str">
        <f t="shared" si="26"/>
        <v>, USE_YN VARCHAR(1) NULL DEFAULT 'Y' COMMENT '사용여부'</v>
      </c>
      <c r="K212" s="5" t="str">
        <f t="shared" si="27"/>
        <v>, USE_YN VARCHAR(1) NULL DEFAULT 'Y' COMMENT '사용여부'</v>
      </c>
    </row>
    <row r="213" spans="2:11" ht="17.25" customHeight="1">
      <c r="B213" s="3">
        <v>4</v>
      </c>
      <c r="C213" s="6" t="s">
        <v>59</v>
      </c>
      <c r="D213" s="6" t="s">
        <v>60</v>
      </c>
      <c r="E213" s="3" t="s">
        <v>18</v>
      </c>
      <c r="F213" s="3"/>
      <c r="G213" s="6" t="s">
        <v>19</v>
      </c>
      <c r="H213" s="6" t="s">
        <v>45</v>
      </c>
      <c r="I213" s="6" t="s">
        <v>60</v>
      </c>
      <c r="J213" s="5" t="str">
        <f t="shared" si="26"/>
        <v>, FST_REG_ID VARCHAR(20) NOT NULL COMMENT '최초등록자아이디'</v>
      </c>
      <c r="K213" s="5" t="str">
        <f t="shared" si="27"/>
        <v>, FST_REG_ID VARCHAR(20) NOT NULL COMMENT '최초등록자아이디'</v>
      </c>
    </row>
    <row r="214" spans="2:11" ht="17.25" customHeight="1">
      <c r="B214" s="3">
        <v>5</v>
      </c>
      <c r="C214" s="6" t="s">
        <v>61</v>
      </c>
      <c r="D214" s="6" t="s">
        <v>62</v>
      </c>
      <c r="E214" s="3" t="s">
        <v>48</v>
      </c>
      <c r="F214" s="3"/>
      <c r="G214" s="6" t="s">
        <v>19</v>
      </c>
      <c r="H214" s="6" t="s">
        <v>49</v>
      </c>
      <c r="I214" s="6" t="s">
        <v>62</v>
      </c>
      <c r="J214" s="5" t="str">
        <f t="shared" si="26"/>
        <v>, FST_REG_DTTI TIMESTAMP NOT NULL DEFAULT NOW() COMMENT '최초등록일시'</v>
      </c>
      <c r="K214" s="5" t="str">
        <f t="shared" si="27"/>
        <v>, FST_REG_DTTI TIMESTAMP NOT NULL DEFAULT NOW() COMMENT '최초등록일시'</v>
      </c>
    </row>
    <row r="215" spans="2:11" ht="17.25" customHeight="1">
      <c r="B215" s="3">
        <v>6</v>
      </c>
      <c r="C215" s="6" t="s">
        <v>63</v>
      </c>
      <c r="D215" s="6" t="s">
        <v>64</v>
      </c>
      <c r="E215" s="3" t="s">
        <v>18</v>
      </c>
      <c r="F215" s="3"/>
      <c r="G215" s="6" t="s">
        <v>19</v>
      </c>
      <c r="H215" s="6" t="s">
        <v>45</v>
      </c>
      <c r="I215" s="6" t="s">
        <v>64</v>
      </c>
      <c r="J215" s="5" t="str">
        <f t="shared" si="26"/>
        <v>, LT_UPD_ID VARCHAR(20) NOT NULL COMMENT '최종수정자아이디'</v>
      </c>
      <c r="K215" s="5" t="str">
        <f t="shared" si="27"/>
        <v>, LT_UPD_ID VARCHAR(20) NOT NULL COMMENT '최종수정자아이디'</v>
      </c>
    </row>
    <row r="216" spans="2:11" ht="17.25" customHeight="1">
      <c r="B216" s="3">
        <v>7</v>
      </c>
      <c r="C216" s="6" t="s">
        <v>65</v>
      </c>
      <c r="D216" s="6" t="s">
        <v>66</v>
      </c>
      <c r="E216" s="3" t="s">
        <v>48</v>
      </c>
      <c r="F216" s="3"/>
      <c r="G216" s="6" t="s">
        <v>19</v>
      </c>
      <c r="H216" s="6" t="s">
        <v>49</v>
      </c>
      <c r="I216" s="6" t="s">
        <v>66</v>
      </c>
      <c r="J216" s="5" t="str">
        <f t="shared" si="26"/>
        <v>, LT_UPD_DTTI TIMESTAMP NOT NULL DEFAULT NOW() COMMENT '최종수정일시'</v>
      </c>
      <c r="K216" s="5" t="str">
        <f t="shared" si="27"/>
        <v>, LT_UPD_DTTI TIMESTAMP NOT NULL DEFAULT NOW() COMMENT '최종수정일시'</v>
      </c>
    </row>
    <row r="217" spans="2:11" ht="17.25" customHeight="1">
      <c r="F217" s="1"/>
      <c r="J217" s="5" t="str">
        <f>_xlfn.CONCAT(") COMMENT '",E207,"';")</f>
        <v>) COMMENT '단어장';</v>
      </c>
      <c r="K217" s="5" t="str">
        <f>_xlfn.CONCAT(");")</f>
        <v>);</v>
      </c>
    </row>
    <row r="218" spans="2:11" ht="17.25" customHeight="1">
      <c r="B218" s="2" t="s">
        <v>10</v>
      </c>
      <c r="C218" s="19" t="s">
        <v>67</v>
      </c>
      <c r="D218" s="20"/>
      <c r="E218" s="21"/>
      <c r="F218" s="19" t="s">
        <v>68</v>
      </c>
      <c r="G218" s="20"/>
      <c r="H218" s="20"/>
      <c r="I218" s="21"/>
      <c r="J218" s="5" t="str">
        <f>_xlfn.CONCAT("ALTER TABLE ",C207," ADD CONSTRAINT ",C219," PRIMARY KEY (")</f>
        <v>ALTER TABLE TB_WORDBOOK ADD CONSTRAINT PK_TB_WORDBOOK PRIMARY KEY (</v>
      </c>
      <c r="K218" s="5" t="e">
        <f>_xlfn.CONCAT("ALTER TABLE ",C207," ADD CONSTRAINT ",#REF!," PRIMARY KEY (")</f>
        <v>#REF!</v>
      </c>
    </row>
    <row r="219" spans="2:11" ht="17.25" customHeight="1">
      <c r="B219" s="3">
        <v>1</v>
      </c>
      <c r="C219" s="22" t="str">
        <f>_xlfn.CONCAT("PK_",C207)</f>
        <v>PK_TB_WORDBOOK</v>
      </c>
      <c r="D219" s="20"/>
      <c r="E219" s="21"/>
      <c r="F219" s="22" t="str">
        <f>C210</f>
        <v>WORDBOOK_SEQ</v>
      </c>
      <c r="G219" s="20"/>
      <c r="H219" s="20"/>
      <c r="I219" s="21"/>
      <c r="J219" s="5" t="str">
        <f>_xlfn.CONCAT(IF(B219=1,"",", "),F219)</f>
        <v>WORDBOOK_SEQ</v>
      </c>
      <c r="K219" s="5" t="str">
        <f>_xlfn.CONCAT(IF(B219=1,"",", "),F219)</f>
        <v>WORDBOOK_SEQ</v>
      </c>
    </row>
    <row r="220" spans="2:11" ht="17.25" customHeight="1">
      <c r="F220" s="1"/>
      <c r="J220" s="5" t="str">
        <f>_xlfn.CONCAT(");")</f>
        <v>);</v>
      </c>
      <c r="K220" s="5" t="str">
        <f>_xlfn.CONCAT(");")</f>
        <v>);</v>
      </c>
    </row>
    <row r="221" spans="2:11" ht="17.25" customHeight="1">
      <c r="B221" s="19" t="s">
        <v>0</v>
      </c>
      <c r="C221" s="20"/>
      <c r="D221" s="20"/>
      <c r="E221" s="20"/>
      <c r="F221" s="20"/>
      <c r="G221" s="20"/>
      <c r="H221" s="20"/>
      <c r="I221" s="21"/>
    </row>
    <row r="222" spans="2:11" ht="17.25" customHeight="1">
      <c r="B222" s="2" t="s">
        <v>1</v>
      </c>
      <c r="C222" s="3" t="s">
        <v>320</v>
      </c>
      <c r="D222" s="2" t="s">
        <v>3</v>
      </c>
      <c r="E222" s="3" t="s">
        <v>321</v>
      </c>
      <c r="F222" s="2" t="s">
        <v>5</v>
      </c>
      <c r="G222" s="3" t="s">
        <v>6</v>
      </c>
      <c r="H222" s="2" t="s">
        <v>7</v>
      </c>
      <c r="I222" s="4">
        <v>45017</v>
      </c>
      <c r="J222" s="5" t="str">
        <f>_xlfn.CONCAT("DROP TABLE IF EXISTS ",C222,";")</f>
        <v>DROP TABLE IF EXISTS TB_WORD;</v>
      </c>
      <c r="K222" s="5" t="str">
        <f>_xlfn.CONCAT("DROP TABLE IF EXISTS ",C222,";")</f>
        <v>DROP TABLE IF EXISTS TB_WORD;</v>
      </c>
    </row>
    <row r="223" spans="2:11" ht="17.25" customHeight="1">
      <c r="B223" s="2" t="s">
        <v>8</v>
      </c>
      <c r="C223" s="23" t="s">
        <v>322</v>
      </c>
      <c r="D223" s="20"/>
      <c r="E223" s="20"/>
      <c r="F223" s="20"/>
      <c r="G223" s="20"/>
      <c r="H223" s="20"/>
      <c r="I223" s="21"/>
      <c r="J223" s="5" t="str">
        <f>_xlfn.CONCAT("CREATE TABLE ",C222)</f>
        <v>CREATE TABLE TB_WORD</v>
      </c>
      <c r="K223" s="5" t="str">
        <f>_xlfn.CONCAT("CREATE TABLE ",C222)</f>
        <v>CREATE TABLE TB_WORD</v>
      </c>
    </row>
    <row r="224" spans="2:11" ht="17.25" customHeight="1">
      <c r="B224" s="2" t="s">
        <v>10</v>
      </c>
      <c r="C224" s="2" t="s">
        <v>3</v>
      </c>
      <c r="D224" s="2" t="s">
        <v>1</v>
      </c>
      <c r="E224" s="2" t="s">
        <v>11</v>
      </c>
      <c r="F224" s="2" t="s">
        <v>12</v>
      </c>
      <c r="G224" s="2" t="s">
        <v>13</v>
      </c>
      <c r="H224" s="2" t="s">
        <v>14</v>
      </c>
      <c r="I224" s="2" t="s">
        <v>15</v>
      </c>
      <c r="J224" s="5" t="str">
        <f>_xlfn.CONCAT("(")</f>
        <v>(</v>
      </c>
      <c r="K224" s="5" t="str">
        <f>_xlfn.CONCAT("(")</f>
        <v>(</v>
      </c>
    </row>
    <row r="225" spans="2:11" ht="17.25" customHeight="1">
      <c r="B225" s="3">
        <v>1</v>
      </c>
      <c r="C225" s="6" t="s">
        <v>333</v>
      </c>
      <c r="D225" s="6" t="s">
        <v>335</v>
      </c>
      <c r="E225" s="3" t="s">
        <v>334</v>
      </c>
      <c r="F225" s="3">
        <v>1</v>
      </c>
      <c r="G225" s="6" t="s">
        <v>19</v>
      </c>
      <c r="H225" s="6"/>
      <c r="I225" s="6" t="s">
        <v>335</v>
      </c>
      <c r="J225" s="5" t="str">
        <f t="shared" ref="J225:J235" si="28">_xlfn.CONCAT(IF(B225=1,"",", "),C225," ",E225," ",G225,IF(H225="",""," DEFAULT "),H225, " COMMENT '",I225,"'")</f>
        <v>WORDBOOK_SEQ VARCHAR(10) NOT NULL COMMENT '단어장일련번호'</v>
      </c>
      <c r="K225" s="5" t="str">
        <f t="shared" ref="K225:K235" si="29">_xlfn.CONCAT(IF(B225=1,"",", "),C225," ",E225," ",G225,IF(H225="",""," DEFAULT "),H225, " COMMENT '",I225,"'")</f>
        <v>WORDBOOK_SEQ VARCHAR(10) NOT NULL COMMENT '단어장일련번호'</v>
      </c>
    </row>
    <row r="226" spans="2:11" ht="17.25" customHeight="1">
      <c r="B226" s="3">
        <v>2</v>
      </c>
      <c r="C226" s="6" t="s">
        <v>343</v>
      </c>
      <c r="D226" s="6" t="s">
        <v>345</v>
      </c>
      <c r="E226" s="3" t="s">
        <v>81</v>
      </c>
      <c r="F226" s="3">
        <v>2</v>
      </c>
      <c r="G226" s="6" t="s">
        <v>19</v>
      </c>
      <c r="H226" s="6"/>
      <c r="I226" s="6" t="s">
        <v>345</v>
      </c>
      <c r="J226" s="5" t="str">
        <f t="shared" si="28"/>
        <v>, WORD_ID VARCHAR(10) NOT NULL COMMENT '단어식별자'</v>
      </c>
      <c r="K226" s="5" t="str">
        <f t="shared" si="29"/>
        <v>, WORD_ID VARCHAR(10) NOT NULL COMMENT '단어식별자'</v>
      </c>
    </row>
    <row r="227" spans="2:11" ht="17.25" customHeight="1">
      <c r="B227" s="3">
        <v>3</v>
      </c>
      <c r="C227" s="6" t="s">
        <v>323</v>
      </c>
      <c r="D227" s="6" t="s">
        <v>321</v>
      </c>
      <c r="E227" s="3" t="s">
        <v>319</v>
      </c>
      <c r="F227" s="3"/>
      <c r="G227" s="6" t="s">
        <v>19</v>
      </c>
      <c r="H227" s="6"/>
      <c r="I227" s="6" t="s">
        <v>321</v>
      </c>
      <c r="J227" s="5" t="str">
        <f t="shared" ref="J227" si="30">_xlfn.CONCAT(IF(B227=1,"",", "),C227," ",E227," ",G227,IF(H227="",""," DEFAULT "),H227, " COMMENT '",I227,"'")</f>
        <v>, WORD VARCHAR(300) NOT NULL COMMENT '단어'</v>
      </c>
      <c r="K227" s="5" t="str">
        <f t="shared" ref="K227" si="31">_xlfn.CONCAT(IF(B227=1,"",", "),C227," ",E227," ",G227,IF(H227="",""," DEFAULT "),H227, " COMMENT '",I227,"'")</f>
        <v>, WORD VARCHAR(300) NOT NULL COMMENT '단어'</v>
      </c>
    </row>
    <row r="228" spans="2:11" ht="17.25" customHeight="1">
      <c r="B228" s="3">
        <v>4</v>
      </c>
      <c r="C228" s="6" t="s">
        <v>324</v>
      </c>
      <c r="D228" s="6" t="s">
        <v>325</v>
      </c>
      <c r="E228" s="3" t="s">
        <v>319</v>
      </c>
      <c r="F228" s="3"/>
      <c r="G228" s="6" t="s">
        <v>19</v>
      </c>
      <c r="H228" s="6"/>
      <c r="I228" s="6" t="s">
        <v>325</v>
      </c>
      <c r="J228" s="5" t="str">
        <f t="shared" ref="J228" si="32">_xlfn.CONCAT(IF(B228=1,"",", "),C228," ",E228," ",G228,IF(H228="",""," DEFAULT "),H228, " COMMENT '",I228,"'")</f>
        <v>, MEAN VARCHAR(300) NOT NULL COMMENT '뜻'</v>
      </c>
      <c r="K228" s="5" t="str">
        <f t="shared" ref="K228" si="33">_xlfn.CONCAT(IF(B228=1,"",", "),C228," ",E228," ",G228,IF(H228="",""," DEFAULT "),H228, " COMMENT '",I228,"'")</f>
        <v>, MEAN VARCHAR(300) NOT NULL COMMENT '뜻'</v>
      </c>
    </row>
    <row r="229" spans="2:11" ht="17.25" customHeight="1">
      <c r="B229" s="3">
        <v>5</v>
      </c>
      <c r="C229" s="6" t="s">
        <v>326</v>
      </c>
      <c r="D229" s="6" t="s">
        <v>327</v>
      </c>
      <c r="E229" s="3" t="s">
        <v>328</v>
      </c>
      <c r="F229" s="3"/>
      <c r="G229" s="6" t="s">
        <v>340</v>
      </c>
      <c r="H229" s="7" t="s">
        <v>338</v>
      </c>
      <c r="I229" s="6" t="s">
        <v>327</v>
      </c>
      <c r="J229" s="5" t="str">
        <f t="shared" ref="J229:J230" si="34">_xlfn.CONCAT(IF(B229=1,"",", "),C229," ",E229," ",G229,IF(H229="",""," DEFAULT "),H229, " COMMENT '",I229,"'")</f>
        <v>, BOOKMARK_YN CHAR(1) NOT NULL DEFAULT 'N' COMMENT '중요단어여부'</v>
      </c>
      <c r="K229" s="5" t="str">
        <f t="shared" ref="K229" si="35">_xlfn.CONCAT(IF(B229=1,"",", "),C229," ",E229," ",G229,IF(H229="",""," DEFAULT "),H229, " COMMENT '",I229,"'")</f>
        <v>, BOOKMARK_YN CHAR(1) NOT NULL DEFAULT 'N' COMMENT '중요단어여부'</v>
      </c>
    </row>
    <row r="230" spans="2:11" ht="17.25" customHeight="1">
      <c r="B230" s="3">
        <v>6</v>
      </c>
      <c r="C230" s="6" t="s">
        <v>368</v>
      </c>
      <c r="D230" s="6" t="s">
        <v>370</v>
      </c>
      <c r="E230" s="3" t="s">
        <v>372</v>
      </c>
      <c r="F230" s="3"/>
      <c r="G230" s="6" t="s">
        <v>340</v>
      </c>
      <c r="H230" s="7" t="s">
        <v>341</v>
      </c>
      <c r="I230" s="6" t="s">
        <v>370</v>
      </c>
      <c r="J230" s="5" t="str">
        <f t="shared" si="34"/>
        <v>, CORRECT_CNT INT(5) NOT NULL DEFAULT '0' COMMENT '정답횟수'</v>
      </c>
      <c r="K230" s="5"/>
    </row>
    <row r="231" spans="2:11" ht="17.25" customHeight="1">
      <c r="B231" s="3">
        <v>7</v>
      </c>
      <c r="C231" s="6" t="s">
        <v>369</v>
      </c>
      <c r="D231" s="6" t="s">
        <v>371</v>
      </c>
      <c r="E231" s="3" t="s">
        <v>372</v>
      </c>
      <c r="F231" s="3"/>
      <c r="G231" s="6" t="s">
        <v>340</v>
      </c>
      <c r="H231" s="7" t="s">
        <v>341</v>
      </c>
      <c r="I231" s="6" t="s">
        <v>371</v>
      </c>
      <c r="J231" s="5" t="str">
        <f t="shared" ref="J231" si="36">_xlfn.CONCAT(IF(B231=1,"",", "),C231," ",E231," ",G231,IF(H231="",""," DEFAULT "),H231, " COMMENT '",I231,"'")</f>
        <v>, INCORRECT_CNT INT(5) NOT NULL DEFAULT '0' COMMENT '오답횟수'</v>
      </c>
      <c r="K231" s="5"/>
    </row>
    <row r="232" spans="2:11" ht="17.25" customHeight="1">
      <c r="B232" s="3">
        <v>8</v>
      </c>
      <c r="C232" s="6" t="s">
        <v>59</v>
      </c>
      <c r="D232" s="6" t="s">
        <v>60</v>
      </c>
      <c r="E232" s="3" t="s">
        <v>18</v>
      </c>
      <c r="F232" s="3"/>
      <c r="G232" s="6" t="s">
        <v>19</v>
      </c>
      <c r="H232" s="6" t="s">
        <v>45</v>
      </c>
      <c r="I232" s="6" t="s">
        <v>60</v>
      </c>
      <c r="J232" s="5" t="str">
        <f t="shared" si="28"/>
        <v>, FST_REG_ID VARCHAR(20) NOT NULL COMMENT '최초등록자아이디'</v>
      </c>
      <c r="K232" s="5" t="str">
        <f t="shared" si="29"/>
        <v>, FST_REG_ID VARCHAR(20) NOT NULL COMMENT '최초등록자아이디'</v>
      </c>
    </row>
    <row r="233" spans="2:11" ht="17.25" customHeight="1">
      <c r="B233" s="3">
        <v>9</v>
      </c>
      <c r="C233" s="6" t="s">
        <v>61</v>
      </c>
      <c r="D233" s="6" t="s">
        <v>62</v>
      </c>
      <c r="E233" s="3" t="s">
        <v>48</v>
      </c>
      <c r="F233" s="3"/>
      <c r="G233" s="6" t="s">
        <v>19</v>
      </c>
      <c r="H233" s="6" t="s">
        <v>49</v>
      </c>
      <c r="I233" s="6" t="s">
        <v>62</v>
      </c>
      <c r="J233" s="5" t="str">
        <f t="shared" si="28"/>
        <v>, FST_REG_DTTI TIMESTAMP NOT NULL DEFAULT NOW() COMMENT '최초등록일시'</v>
      </c>
      <c r="K233" s="5" t="str">
        <f t="shared" si="29"/>
        <v>, FST_REG_DTTI TIMESTAMP NOT NULL DEFAULT NOW() COMMENT '최초등록일시'</v>
      </c>
    </row>
    <row r="234" spans="2:11" ht="17.25" customHeight="1">
      <c r="B234" s="3">
        <v>10</v>
      </c>
      <c r="C234" s="6" t="s">
        <v>374</v>
      </c>
      <c r="D234" s="6" t="s">
        <v>64</v>
      </c>
      <c r="E234" s="3" t="s">
        <v>18</v>
      </c>
      <c r="F234" s="3"/>
      <c r="G234" s="6" t="s">
        <v>19</v>
      </c>
      <c r="H234" s="6" t="s">
        <v>45</v>
      </c>
      <c r="I234" s="6" t="s">
        <v>64</v>
      </c>
      <c r="J234" s="5" t="str">
        <f t="shared" si="28"/>
        <v>, LT_UPD_ID VARCHAR(20) NOT NULL COMMENT '최종수정자아이디'</v>
      </c>
      <c r="K234" s="5" t="str">
        <f t="shared" si="29"/>
        <v>, LT_UPD_ID VARCHAR(20) NOT NULL COMMENT '최종수정자아이디'</v>
      </c>
    </row>
    <row r="235" spans="2:11" ht="17.25" customHeight="1">
      <c r="B235" s="3">
        <v>11</v>
      </c>
      <c r="C235" s="6" t="s">
        <v>65</v>
      </c>
      <c r="D235" s="6" t="s">
        <v>66</v>
      </c>
      <c r="E235" s="3" t="s">
        <v>48</v>
      </c>
      <c r="F235" s="3"/>
      <c r="G235" s="6" t="s">
        <v>19</v>
      </c>
      <c r="H235" s="6" t="s">
        <v>49</v>
      </c>
      <c r="I235" s="6" t="s">
        <v>66</v>
      </c>
      <c r="J235" s="5" t="str">
        <f t="shared" si="28"/>
        <v>, LT_UPD_DTTI TIMESTAMP NOT NULL DEFAULT NOW() COMMENT '최종수정일시'</v>
      </c>
      <c r="K235" s="5" t="str">
        <f t="shared" si="29"/>
        <v>, LT_UPD_DTTI TIMESTAMP NOT NULL DEFAULT NOW() COMMENT '최종수정일시'</v>
      </c>
    </row>
    <row r="236" spans="2:11" ht="17.25" customHeight="1">
      <c r="F236" s="1"/>
      <c r="J236" s="5" t="str">
        <f>_xlfn.CONCAT(") COMMENT '",E222,"';")</f>
        <v>) COMMENT '단어';</v>
      </c>
      <c r="K236" s="5" t="str">
        <f>_xlfn.CONCAT(");")</f>
        <v>);</v>
      </c>
    </row>
    <row r="237" spans="2:11" ht="17.25" customHeight="1">
      <c r="B237" s="2" t="s">
        <v>10</v>
      </c>
      <c r="C237" s="19" t="s">
        <v>67</v>
      </c>
      <c r="D237" s="20"/>
      <c r="E237" s="21"/>
      <c r="F237" s="19" t="s">
        <v>68</v>
      </c>
      <c r="G237" s="20"/>
      <c r="H237" s="20"/>
      <c r="I237" s="21"/>
      <c r="J237" s="5" t="str">
        <f>_xlfn.CONCAT("ALTER TABLE ",C222," ADD CONSTRAINT ",C238," PRIMARY KEY (")</f>
        <v>ALTER TABLE TB_WORD ADD CONSTRAINT PK_TB_WORD PRIMARY KEY (</v>
      </c>
      <c r="K237" s="5" t="e">
        <f>_xlfn.CONCAT("ALTER TABLE ",C222," ADD CONSTRAINT ",#REF!," PRIMARY KEY (")</f>
        <v>#REF!</v>
      </c>
    </row>
    <row r="238" spans="2:11" ht="17.25" customHeight="1">
      <c r="B238" s="3">
        <v>1</v>
      </c>
      <c r="C238" s="22" t="str">
        <f>_xlfn.CONCAT("PK_",C222)</f>
        <v>PK_TB_WORD</v>
      </c>
      <c r="D238" s="20"/>
      <c r="E238" s="21"/>
      <c r="F238" s="22" t="str">
        <f>C225</f>
        <v>WORDBOOK_SEQ</v>
      </c>
      <c r="G238" s="20"/>
      <c r="H238" s="20"/>
      <c r="I238" s="21"/>
      <c r="J238" s="5" t="str">
        <f>_xlfn.CONCAT(IF(B238=1,"",", "),F238)</f>
        <v>WORDBOOK_SEQ</v>
      </c>
      <c r="K238" s="5" t="str">
        <f>_xlfn.CONCAT(IF(B238=1,"",", "),F238)</f>
        <v>WORDBOOK_SEQ</v>
      </c>
    </row>
    <row r="239" spans="2:11" ht="17.25" customHeight="1">
      <c r="B239" s="3">
        <v>2</v>
      </c>
      <c r="C239" s="24" t="str">
        <f>_xlfn.CONCAT("PK_",C222)</f>
        <v>PK_TB_WORD</v>
      </c>
      <c r="D239" s="25"/>
      <c r="E239" s="26"/>
      <c r="F239" s="24" t="str">
        <f>C226</f>
        <v>WORD_ID</v>
      </c>
      <c r="G239" s="25"/>
      <c r="H239" s="25"/>
      <c r="I239" s="26"/>
      <c r="J239" s="5" t="str">
        <f>_xlfn.CONCAT(IF(B239=1,"",", "),F239)</f>
        <v>, WORD_ID</v>
      </c>
      <c r="K239" s="5" t="str">
        <f>_xlfn.CONCAT(IF(B239=1,"",", "),F239)</f>
        <v>, WORD_ID</v>
      </c>
    </row>
    <row r="240" spans="2:11" ht="17.25" customHeight="1">
      <c r="F240" s="1"/>
      <c r="J240" s="5" t="str">
        <f>_xlfn.CONCAT(");")</f>
        <v>);</v>
      </c>
      <c r="K240" s="5" t="str">
        <f>_xlfn.CONCAT(");")</f>
        <v>);</v>
      </c>
    </row>
    <row r="241" spans="2:11" ht="17.25" customHeight="1">
      <c r="B241" s="19" t="s">
        <v>0</v>
      </c>
      <c r="C241" s="20"/>
      <c r="D241" s="20"/>
      <c r="E241" s="20"/>
      <c r="F241" s="20"/>
      <c r="G241" s="20"/>
      <c r="H241" s="20"/>
      <c r="I241" s="21"/>
    </row>
    <row r="242" spans="2:11" ht="17.25" customHeight="1">
      <c r="B242" s="2" t="s">
        <v>1</v>
      </c>
      <c r="C242" s="3" t="s">
        <v>358</v>
      </c>
      <c r="D242" s="2" t="s">
        <v>3</v>
      </c>
      <c r="E242" s="3" t="s">
        <v>353</v>
      </c>
      <c r="F242" s="2" t="s">
        <v>5</v>
      </c>
      <c r="G242" s="3" t="s">
        <v>6</v>
      </c>
      <c r="H242" s="2" t="s">
        <v>7</v>
      </c>
      <c r="I242" s="4">
        <v>45386</v>
      </c>
      <c r="J242" s="5" t="str">
        <f>_xlfn.CONCAT("DROP TABLE IF EXISTS ",C242,";")</f>
        <v>DROP TABLE IF EXISTS TB_CHAL;</v>
      </c>
      <c r="K242" s="5" t="str">
        <f>_xlfn.CONCAT("DROP TABLE IF EXISTS ",C242,";")</f>
        <v>DROP TABLE IF EXISTS TB_CHAL;</v>
      </c>
    </row>
    <row r="243" spans="2:11" ht="17.25" customHeight="1">
      <c r="B243" s="2" t="s">
        <v>8</v>
      </c>
      <c r="C243" s="23" t="s">
        <v>354</v>
      </c>
      <c r="D243" s="20"/>
      <c r="E243" s="20"/>
      <c r="F243" s="20"/>
      <c r="G243" s="20"/>
      <c r="H243" s="20"/>
      <c r="I243" s="21"/>
      <c r="J243" s="5" t="str">
        <f>_xlfn.CONCAT("CREATE TABLE ",C242)</f>
        <v>CREATE TABLE TB_CHAL</v>
      </c>
      <c r="K243" s="5" t="str">
        <f>_xlfn.CONCAT("CREATE TABLE ",C242)</f>
        <v>CREATE TABLE TB_CHAL</v>
      </c>
    </row>
    <row r="244" spans="2:11" ht="17.25" customHeight="1">
      <c r="B244" s="2" t="s">
        <v>10</v>
      </c>
      <c r="C244" s="2" t="s">
        <v>3</v>
      </c>
      <c r="D244" s="2" t="s">
        <v>1</v>
      </c>
      <c r="E244" s="2" t="s">
        <v>11</v>
      </c>
      <c r="F244" s="2" t="s">
        <v>12</v>
      </c>
      <c r="G244" s="2" t="s">
        <v>13</v>
      </c>
      <c r="H244" s="2" t="s">
        <v>14</v>
      </c>
      <c r="I244" s="2" t="s">
        <v>15</v>
      </c>
      <c r="J244" s="5" t="str">
        <f>_xlfn.CONCAT("(")</f>
        <v>(</v>
      </c>
      <c r="K244" s="5" t="str">
        <f>_xlfn.CONCAT("(")</f>
        <v>(</v>
      </c>
    </row>
    <row r="245" spans="2:11" ht="17.25" customHeight="1">
      <c r="B245" s="3">
        <v>1</v>
      </c>
      <c r="C245" s="6" t="s">
        <v>359</v>
      </c>
      <c r="D245" s="6" t="s">
        <v>355</v>
      </c>
      <c r="E245" s="3" t="s">
        <v>334</v>
      </c>
      <c r="F245" s="3">
        <v>1</v>
      </c>
      <c r="G245" s="6" t="s">
        <v>19</v>
      </c>
      <c r="H245" s="6"/>
      <c r="I245" s="6" t="s">
        <v>355</v>
      </c>
      <c r="J245" s="5" t="str">
        <f t="shared" ref="J245:J251" si="37">_xlfn.CONCAT(IF(B245=1,"",", "),C245," ",E245," ",G245,IF(H245="",""," DEFAULT "),H245, " COMMENT '",I245,"'")</f>
        <v>CHAL_SEQ VARCHAR(10) NOT NULL COMMENT '챌린지일련번호'</v>
      </c>
      <c r="K245" s="5" t="str">
        <f t="shared" ref="K245:K247" si="38">_xlfn.CONCAT(IF(B245=1,"",", "),C245," ",E245," ",G245,IF(H245="",""," DEFAULT "),H245, " COMMENT '",I245,"'")</f>
        <v>CHAL_SEQ VARCHAR(10) NOT NULL COMMENT '챌린지일련번호'</v>
      </c>
    </row>
    <row r="246" spans="2:11" ht="17.25" customHeight="1">
      <c r="B246" s="3">
        <v>2</v>
      </c>
      <c r="C246" s="6" t="s">
        <v>360</v>
      </c>
      <c r="D246" s="6" t="s">
        <v>357</v>
      </c>
      <c r="E246" s="3" t="s">
        <v>319</v>
      </c>
      <c r="F246" s="3"/>
      <c r="G246" s="6" t="s">
        <v>19</v>
      </c>
      <c r="H246" s="6"/>
      <c r="I246" s="6" t="s">
        <v>357</v>
      </c>
      <c r="J246" s="5" t="str">
        <f t="shared" si="37"/>
        <v>, CHAL_NM VARCHAR(300) NOT NULL COMMENT '챌린지명'</v>
      </c>
      <c r="K246" s="5" t="str">
        <f t="shared" si="38"/>
        <v>, CHAL_NM VARCHAR(300) NOT NULL COMMENT '챌린지명'</v>
      </c>
    </row>
    <row r="247" spans="2:11" ht="17.25" customHeight="1">
      <c r="B247" s="3">
        <v>3</v>
      </c>
      <c r="C247" s="6" t="s">
        <v>337</v>
      </c>
      <c r="D247" s="6" t="s">
        <v>356</v>
      </c>
      <c r="E247" s="3" t="s">
        <v>39</v>
      </c>
      <c r="F247" s="3"/>
      <c r="G247" s="6" t="s">
        <v>23</v>
      </c>
      <c r="H247" s="6" t="s">
        <v>40</v>
      </c>
      <c r="I247" s="6" t="s">
        <v>41</v>
      </c>
      <c r="J247" s="5" t="str">
        <f t="shared" si="37"/>
        <v>, USE_YN VARCHAR(1) NULL DEFAULT 'Y' COMMENT '사용여부'</v>
      </c>
      <c r="K247" s="5" t="str">
        <f t="shared" si="38"/>
        <v>, USE_YN VARCHAR(1) NULL DEFAULT 'Y' COMMENT '사용여부'</v>
      </c>
    </row>
    <row r="248" spans="2:11" ht="17.25" customHeight="1">
      <c r="B248" s="3">
        <v>6</v>
      </c>
      <c r="C248" s="6" t="s">
        <v>59</v>
      </c>
      <c r="D248" s="6" t="s">
        <v>60</v>
      </c>
      <c r="E248" s="3" t="s">
        <v>18</v>
      </c>
      <c r="F248" s="3"/>
      <c r="G248" s="6" t="s">
        <v>19</v>
      </c>
      <c r="H248" s="6" t="s">
        <v>45</v>
      </c>
      <c r="I248" s="6" t="s">
        <v>60</v>
      </c>
      <c r="J248" s="5" t="str">
        <f t="shared" si="37"/>
        <v>, FST_REG_ID VARCHAR(20) NOT NULL COMMENT '최초등록자아이디'</v>
      </c>
      <c r="K248" s="5" t="str">
        <f t="shared" ref="K248:K251" si="39">_xlfn.CONCAT(IF(B248=1,"",", "),C248," ",E248," ",G248,IF(H248="",""," DEFAULT "),H248, " COMMENT '",I248,"'")</f>
        <v>, FST_REG_ID VARCHAR(20) NOT NULL COMMENT '최초등록자아이디'</v>
      </c>
    </row>
    <row r="249" spans="2:11" ht="17.25" customHeight="1">
      <c r="B249" s="3">
        <v>7</v>
      </c>
      <c r="C249" s="6" t="s">
        <v>61</v>
      </c>
      <c r="D249" s="6" t="s">
        <v>62</v>
      </c>
      <c r="E249" s="3" t="s">
        <v>48</v>
      </c>
      <c r="F249" s="3"/>
      <c r="G249" s="6" t="s">
        <v>19</v>
      </c>
      <c r="H249" s="6" t="s">
        <v>49</v>
      </c>
      <c r="I249" s="6" t="s">
        <v>62</v>
      </c>
      <c r="J249" s="5" t="str">
        <f t="shared" si="37"/>
        <v>, FST_REG_DTTI TIMESTAMP NOT NULL DEFAULT NOW() COMMENT '최초등록일시'</v>
      </c>
      <c r="K249" s="5" t="str">
        <f t="shared" si="39"/>
        <v>, FST_REG_DTTI TIMESTAMP NOT NULL DEFAULT NOW() COMMENT '최초등록일시'</v>
      </c>
    </row>
    <row r="250" spans="2:11" ht="17.25" customHeight="1">
      <c r="B250" s="3">
        <v>8</v>
      </c>
      <c r="C250" s="6" t="s">
        <v>63</v>
      </c>
      <c r="D250" s="6" t="s">
        <v>64</v>
      </c>
      <c r="E250" s="3" t="s">
        <v>18</v>
      </c>
      <c r="F250" s="3"/>
      <c r="G250" s="6" t="s">
        <v>19</v>
      </c>
      <c r="H250" s="6" t="s">
        <v>45</v>
      </c>
      <c r="I250" s="6" t="s">
        <v>64</v>
      </c>
      <c r="J250" s="5" t="str">
        <f t="shared" si="37"/>
        <v>, LT_UPD_ID VARCHAR(20) NOT NULL COMMENT '최종수정자아이디'</v>
      </c>
      <c r="K250" s="5" t="str">
        <f t="shared" si="39"/>
        <v>, LT_UPD_ID VARCHAR(20) NOT NULL COMMENT '최종수정자아이디'</v>
      </c>
    </row>
    <row r="251" spans="2:11" ht="17.25" customHeight="1">
      <c r="B251" s="3">
        <v>9</v>
      </c>
      <c r="C251" s="6" t="s">
        <v>65</v>
      </c>
      <c r="D251" s="6" t="s">
        <v>66</v>
      </c>
      <c r="E251" s="3" t="s">
        <v>48</v>
      </c>
      <c r="F251" s="3"/>
      <c r="G251" s="6" t="s">
        <v>19</v>
      </c>
      <c r="H251" s="6" t="s">
        <v>49</v>
      </c>
      <c r="I251" s="6" t="s">
        <v>66</v>
      </c>
      <c r="J251" s="5" t="str">
        <f t="shared" si="37"/>
        <v>, LT_UPD_DTTI TIMESTAMP NOT NULL DEFAULT NOW() COMMENT '최종수정일시'</v>
      </c>
      <c r="K251" s="5" t="str">
        <f t="shared" si="39"/>
        <v>, LT_UPD_DTTI TIMESTAMP NOT NULL DEFAULT NOW() COMMENT '최종수정일시'</v>
      </c>
    </row>
    <row r="252" spans="2:11" ht="17.25" customHeight="1">
      <c r="F252" s="1"/>
      <c r="J252" s="5" t="str">
        <f>_xlfn.CONCAT(") COMMENT '",E242,"';")</f>
        <v>) COMMENT '챌린지';</v>
      </c>
      <c r="K252" s="5" t="str">
        <f>_xlfn.CONCAT(");")</f>
        <v>);</v>
      </c>
    </row>
    <row r="253" spans="2:11" ht="17.25" customHeight="1">
      <c r="B253" s="2" t="s">
        <v>10</v>
      </c>
      <c r="C253" s="19" t="s">
        <v>67</v>
      </c>
      <c r="D253" s="20"/>
      <c r="E253" s="21"/>
      <c r="F253" s="19" t="s">
        <v>68</v>
      </c>
      <c r="G253" s="20"/>
      <c r="H253" s="20"/>
      <c r="I253" s="21"/>
      <c r="J253" s="5" t="str">
        <f>_xlfn.CONCAT("ALTER TABLE ",C242," ADD CONSTRAINT ",C254," PRIMARY KEY (")</f>
        <v>ALTER TABLE TB_CHAL ADD CONSTRAINT PK_TB_CHAL PRIMARY KEY (</v>
      </c>
      <c r="K253" s="5" t="e">
        <f>_xlfn.CONCAT("ALTER TABLE ",C242," ADD CONSTRAINT ",#REF!," PRIMARY KEY (")</f>
        <v>#REF!</v>
      </c>
    </row>
    <row r="254" spans="2:11" ht="17.25" customHeight="1">
      <c r="B254" s="3">
        <v>1</v>
      </c>
      <c r="C254" s="22" t="str">
        <f>_xlfn.CONCAT("PK_",C242)</f>
        <v>PK_TB_CHAL</v>
      </c>
      <c r="D254" s="20"/>
      <c r="E254" s="21"/>
      <c r="F254" s="22" t="str">
        <f>C245</f>
        <v>CHAL_SEQ</v>
      </c>
      <c r="G254" s="20"/>
      <c r="H254" s="20"/>
      <c r="I254" s="21"/>
      <c r="J254" s="5" t="str">
        <f>_xlfn.CONCAT(IF(B254=1,"",", "),F254)</f>
        <v>CHAL_SEQ</v>
      </c>
      <c r="K254" s="5" t="str">
        <f>_xlfn.CONCAT(IF(B254=1,"",", "),F254)</f>
        <v>CHAL_SEQ</v>
      </c>
    </row>
    <row r="255" spans="2:11" ht="17.25" customHeight="1">
      <c r="F255" s="1"/>
      <c r="J255" s="5" t="str">
        <f>_xlfn.CONCAT(");")</f>
        <v>);</v>
      </c>
      <c r="K255" s="5" t="str">
        <f>_xlfn.CONCAT(");")</f>
        <v>);</v>
      </c>
    </row>
    <row r="256" spans="2:11" ht="17.25" customHeight="1">
      <c r="B256" s="19" t="s">
        <v>0</v>
      </c>
      <c r="C256" s="20"/>
      <c r="D256" s="20"/>
      <c r="E256" s="20"/>
      <c r="F256" s="20"/>
      <c r="G256" s="20"/>
      <c r="H256" s="20"/>
      <c r="I256" s="21"/>
    </row>
    <row r="257" spans="2:11" ht="17.25" customHeight="1">
      <c r="B257" s="2" t="s">
        <v>1</v>
      </c>
      <c r="C257" s="3" t="s">
        <v>361</v>
      </c>
      <c r="D257" s="2" t="s">
        <v>3</v>
      </c>
      <c r="E257" s="3" t="s">
        <v>362</v>
      </c>
      <c r="F257" s="2" t="s">
        <v>5</v>
      </c>
      <c r="G257" s="3" t="s">
        <v>6</v>
      </c>
      <c r="H257" s="2" t="s">
        <v>7</v>
      </c>
      <c r="I257" s="4">
        <v>45386</v>
      </c>
      <c r="J257" s="5" t="str">
        <f>_xlfn.CONCAT("DROP TABLE IF EXISTS ",C257,";")</f>
        <v>DROP TABLE IF EXISTS TB_CHAL_WORD;</v>
      </c>
      <c r="K257" s="5" t="str">
        <f>_xlfn.CONCAT("DROP TABLE IF EXISTS ",C257,";")</f>
        <v>DROP TABLE IF EXISTS TB_CHAL_WORD;</v>
      </c>
    </row>
    <row r="258" spans="2:11" ht="17.25" customHeight="1">
      <c r="B258" s="2" t="s">
        <v>8</v>
      </c>
      <c r="C258" s="23" t="s">
        <v>363</v>
      </c>
      <c r="D258" s="20"/>
      <c r="E258" s="20"/>
      <c r="F258" s="20"/>
      <c r="G258" s="20"/>
      <c r="H258" s="20"/>
      <c r="I258" s="21"/>
      <c r="J258" s="5" t="str">
        <f>_xlfn.CONCAT("CREATE TABLE ",C257)</f>
        <v>CREATE TABLE TB_CHAL_WORD</v>
      </c>
      <c r="K258" s="5" t="str">
        <f>_xlfn.CONCAT("CREATE TABLE ",C257)</f>
        <v>CREATE TABLE TB_CHAL_WORD</v>
      </c>
    </row>
    <row r="259" spans="2:11" ht="17.25" customHeight="1">
      <c r="B259" s="2" t="s">
        <v>10</v>
      </c>
      <c r="C259" s="2" t="s">
        <v>3</v>
      </c>
      <c r="D259" s="2" t="s">
        <v>1</v>
      </c>
      <c r="E259" s="2" t="s">
        <v>11</v>
      </c>
      <c r="F259" s="2" t="s">
        <v>12</v>
      </c>
      <c r="G259" s="2" t="s">
        <v>13</v>
      </c>
      <c r="H259" s="2" t="s">
        <v>14</v>
      </c>
      <c r="I259" s="2" t="s">
        <v>15</v>
      </c>
      <c r="J259" s="5" t="str">
        <f>_xlfn.CONCAT("(")</f>
        <v>(</v>
      </c>
      <c r="K259" s="5" t="str">
        <f>_xlfn.CONCAT("(")</f>
        <v>(</v>
      </c>
    </row>
    <row r="260" spans="2:11" ht="17.25" customHeight="1">
      <c r="B260" s="3">
        <v>1</v>
      </c>
      <c r="C260" s="6" t="s">
        <v>359</v>
      </c>
      <c r="D260" s="6" t="s">
        <v>355</v>
      </c>
      <c r="E260" s="3" t="s">
        <v>334</v>
      </c>
      <c r="F260" s="3">
        <v>1</v>
      </c>
      <c r="G260" s="6" t="s">
        <v>19</v>
      </c>
      <c r="H260" s="6"/>
      <c r="I260" s="6" t="s">
        <v>355</v>
      </c>
      <c r="J260" s="5" t="str">
        <f t="shared" ref="J260:J267" si="40">_xlfn.CONCAT(IF(B260=1,"",", "),C260," ",E260," ",G260,IF(H260="",""," DEFAULT "),H260, " COMMENT '",I260,"'")</f>
        <v>CHAL_SEQ VARCHAR(10) NOT NULL COMMENT '챌린지일련번호'</v>
      </c>
      <c r="K260" s="5" t="str">
        <f t="shared" ref="K260:K267" si="41">_xlfn.CONCAT(IF(B260=1,"",", "),C260," ",E260," ",G260,IF(H260="",""," DEFAULT "),H260, " COMMENT '",I260,"'")</f>
        <v>CHAL_SEQ VARCHAR(10) NOT NULL COMMENT '챌린지일련번호'</v>
      </c>
    </row>
    <row r="261" spans="2:11" ht="17.25" customHeight="1">
      <c r="B261" s="3">
        <v>2</v>
      </c>
      <c r="C261" s="6" t="s">
        <v>333</v>
      </c>
      <c r="D261" s="6" t="s">
        <v>335</v>
      </c>
      <c r="E261" s="3" t="s">
        <v>334</v>
      </c>
      <c r="F261" s="3">
        <v>2</v>
      </c>
      <c r="G261" s="6" t="s">
        <v>19</v>
      </c>
      <c r="H261" s="6"/>
      <c r="I261" s="6" t="s">
        <v>335</v>
      </c>
      <c r="J261" s="5" t="str">
        <f t="shared" si="40"/>
        <v>, WORDBOOK_SEQ VARCHAR(10) NOT NULL COMMENT '단어장일련번호'</v>
      </c>
      <c r="K261" s="5" t="str">
        <f t="shared" si="41"/>
        <v>, WORDBOOK_SEQ VARCHAR(10) NOT NULL COMMENT '단어장일련번호'</v>
      </c>
    </row>
    <row r="262" spans="2:11" ht="17.25" customHeight="1">
      <c r="B262" s="3">
        <v>3</v>
      </c>
      <c r="C262" s="6" t="s">
        <v>343</v>
      </c>
      <c r="D262" s="6" t="s">
        <v>345</v>
      </c>
      <c r="E262" s="3" t="s">
        <v>81</v>
      </c>
      <c r="F262" s="3">
        <v>3</v>
      </c>
      <c r="G262" s="6" t="s">
        <v>19</v>
      </c>
      <c r="H262" s="6"/>
      <c r="I262" s="6" t="s">
        <v>345</v>
      </c>
      <c r="J262" s="5" t="str">
        <f t="shared" si="40"/>
        <v>, WORD_ID VARCHAR(10) NOT NULL COMMENT '단어식별자'</v>
      </c>
      <c r="K262" s="5" t="str">
        <f t="shared" si="41"/>
        <v>, WORD_ID VARCHAR(10) NOT NULL COMMENT '단어식별자'</v>
      </c>
    </row>
    <row r="263" spans="2:11" ht="17.25" customHeight="1">
      <c r="B263" s="3">
        <v>4</v>
      </c>
      <c r="C263" s="6" t="s">
        <v>364</v>
      </c>
      <c r="D263" s="6" t="s">
        <v>365</v>
      </c>
      <c r="E263" s="3" t="s">
        <v>328</v>
      </c>
      <c r="F263" s="7"/>
      <c r="G263" s="6" t="s">
        <v>19</v>
      </c>
      <c r="H263" s="7" t="s">
        <v>338</v>
      </c>
      <c r="I263" s="6" t="s">
        <v>365</v>
      </c>
      <c r="J263" s="5" t="str">
        <f t="shared" ref="J263" si="42">_xlfn.CONCAT(IF(B263=1,"",", "),C263," ",E263," ",G263,IF(H263="",""," DEFAULT "),H263, " COMMENT '",I263,"'")</f>
        <v>, SUCCESS_YN CHAR(1) NOT NULL DEFAULT 'N' COMMENT '정답여부'</v>
      </c>
      <c r="K263" s="5" t="str">
        <f t="shared" ref="K263" si="43">_xlfn.CONCAT(IF(B263=1,"",", "),C263," ",E263," ",G263,IF(H263="",""," DEFAULT "),H263, " COMMENT '",I263,"'")</f>
        <v>, SUCCESS_YN CHAR(1) NOT NULL DEFAULT 'N' COMMENT '정답여부'</v>
      </c>
    </row>
    <row r="264" spans="2:11" ht="17.25" customHeight="1">
      <c r="B264" s="3">
        <v>5</v>
      </c>
      <c r="C264" s="6" t="s">
        <v>59</v>
      </c>
      <c r="D264" s="6" t="s">
        <v>60</v>
      </c>
      <c r="E264" s="3" t="s">
        <v>18</v>
      </c>
      <c r="F264" s="3"/>
      <c r="G264" s="6" t="s">
        <v>19</v>
      </c>
      <c r="H264" s="6" t="s">
        <v>45</v>
      </c>
      <c r="I264" s="6" t="s">
        <v>60</v>
      </c>
      <c r="J264" s="5" t="str">
        <f t="shared" si="40"/>
        <v>, FST_REG_ID VARCHAR(20) NOT NULL COMMENT '최초등록자아이디'</v>
      </c>
      <c r="K264" s="5" t="str">
        <f t="shared" si="41"/>
        <v>, FST_REG_ID VARCHAR(20) NOT NULL COMMENT '최초등록자아이디'</v>
      </c>
    </row>
    <row r="265" spans="2:11" ht="17.25" customHeight="1">
      <c r="B265" s="3">
        <v>6</v>
      </c>
      <c r="C265" s="6" t="s">
        <v>61</v>
      </c>
      <c r="D265" s="6" t="s">
        <v>62</v>
      </c>
      <c r="E265" s="3" t="s">
        <v>48</v>
      </c>
      <c r="F265" s="3"/>
      <c r="G265" s="6" t="s">
        <v>19</v>
      </c>
      <c r="H265" s="6" t="s">
        <v>49</v>
      </c>
      <c r="I265" s="6" t="s">
        <v>62</v>
      </c>
      <c r="J265" s="5" t="str">
        <f t="shared" si="40"/>
        <v>, FST_REG_DTTI TIMESTAMP NOT NULL DEFAULT NOW() COMMENT '최초등록일시'</v>
      </c>
      <c r="K265" s="5" t="str">
        <f t="shared" si="41"/>
        <v>, FST_REG_DTTI TIMESTAMP NOT NULL DEFAULT NOW() COMMENT '최초등록일시'</v>
      </c>
    </row>
    <row r="266" spans="2:11" ht="17.25" customHeight="1">
      <c r="B266" s="3">
        <v>7</v>
      </c>
      <c r="C266" s="6" t="s">
        <v>63</v>
      </c>
      <c r="D266" s="6" t="s">
        <v>64</v>
      </c>
      <c r="E266" s="3" t="s">
        <v>18</v>
      </c>
      <c r="F266" s="3"/>
      <c r="G266" s="6" t="s">
        <v>19</v>
      </c>
      <c r="H266" s="6" t="s">
        <v>45</v>
      </c>
      <c r="I266" s="6" t="s">
        <v>64</v>
      </c>
      <c r="J266" s="5" t="str">
        <f t="shared" si="40"/>
        <v>, LT_UPD_ID VARCHAR(20) NOT NULL COMMENT '최종수정자아이디'</v>
      </c>
      <c r="K266" s="5" t="str">
        <f t="shared" si="41"/>
        <v>, LT_UPD_ID VARCHAR(20) NOT NULL COMMENT '최종수정자아이디'</v>
      </c>
    </row>
    <row r="267" spans="2:11" ht="17.25" customHeight="1">
      <c r="B267" s="3">
        <v>8</v>
      </c>
      <c r="C267" s="6" t="s">
        <v>65</v>
      </c>
      <c r="D267" s="6" t="s">
        <v>66</v>
      </c>
      <c r="E267" s="3" t="s">
        <v>48</v>
      </c>
      <c r="F267" s="3"/>
      <c r="G267" s="6" t="s">
        <v>19</v>
      </c>
      <c r="H267" s="6" t="s">
        <v>49</v>
      </c>
      <c r="I267" s="6" t="s">
        <v>66</v>
      </c>
      <c r="J267" s="5" t="str">
        <f t="shared" si="40"/>
        <v>, LT_UPD_DTTI TIMESTAMP NOT NULL DEFAULT NOW() COMMENT '최종수정일시'</v>
      </c>
      <c r="K267" s="5" t="str">
        <f t="shared" si="41"/>
        <v>, LT_UPD_DTTI TIMESTAMP NOT NULL DEFAULT NOW() COMMENT '최종수정일시'</v>
      </c>
    </row>
    <row r="268" spans="2:11" ht="17.25" customHeight="1">
      <c r="F268" s="1"/>
      <c r="J268" s="5" t="str">
        <f>_xlfn.CONCAT(") COMMENT '",E257,"';")</f>
        <v>) COMMENT '챌린지_단어';</v>
      </c>
      <c r="K268" s="5" t="str">
        <f>_xlfn.CONCAT(");")</f>
        <v>);</v>
      </c>
    </row>
    <row r="269" spans="2:11" ht="17.25" customHeight="1">
      <c r="B269" s="2" t="s">
        <v>10</v>
      </c>
      <c r="C269" s="19" t="s">
        <v>67</v>
      </c>
      <c r="D269" s="20"/>
      <c r="E269" s="21"/>
      <c r="F269" s="19" t="s">
        <v>68</v>
      </c>
      <c r="G269" s="20"/>
      <c r="H269" s="20"/>
      <c r="I269" s="21"/>
      <c r="J269" s="5" t="str">
        <f>_xlfn.CONCAT("ALTER TABLE ",C257," ADD CONSTRAINT ",C270," PRIMARY KEY (")</f>
        <v>ALTER TABLE TB_CHAL_WORD ADD CONSTRAINT PK_TB_CHAL_WORD PRIMARY KEY (</v>
      </c>
      <c r="K269" s="5" t="e">
        <f>_xlfn.CONCAT("ALTER TABLE ",C257," ADD CONSTRAINT ",#REF!," PRIMARY KEY (")</f>
        <v>#REF!</v>
      </c>
    </row>
    <row r="270" spans="2:11" ht="17.25" customHeight="1">
      <c r="B270" s="3">
        <v>1</v>
      </c>
      <c r="C270" s="22" t="str">
        <f>_xlfn.CONCAT("PK_",C257)</f>
        <v>PK_TB_CHAL_WORD</v>
      </c>
      <c r="D270" s="20"/>
      <c r="E270" s="21"/>
      <c r="F270" s="22" t="str">
        <f>C260</f>
        <v>CHAL_SEQ</v>
      </c>
      <c r="G270" s="20"/>
      <c r="H270" s="20"/>
      <c r="I270" s="21"/>
      <c r="J270" s="5" t="str">
        <f>_xlfn.CONCAT(IF(B270=1,"",", "),F270)</f>
        <v>CHAL_SEQ</v>
      </c>
      <c r="K270" s="5" t="str">
        <f>_xlfn.CONCAT(IF(B270=1,"",", "),F270)</f>
        <v>CHAL_SEQ</v>
      </c>
    </row>
    <row r="271" spans="2:11" ht="17.25" customHeight="1">
      <c r="B271" s="3">
        <v>2</v>
      </c>
      <c r="C271" s="22" t="str">
        <f>_xlfn.CONCAT("PK_",C257)</f>
        <v>PK_TB_CHAL_WORD</v>
      </c>
      <c r="D271" s="20"/>
      <c r="E271" s="21"/>
      <c r="F271" s="22" t="str">
        <f>C261</f>
        <v>WORDBOOK_SEQ</v>
      </c>
      <c r="G271" s="20"/>
      <c r="H271" s="20"/>
      <c r="I271" s="21"/>
      <c r="J271" s="5" t="str">
        <f>_xlfn.CONCAT(IF(B271=1,"",", "),F271)</f>
        <v>, WORDBOOK_SEQ</v>
      </c>
      <c r="K271" s="5" t="str">
        <f>_xlfn.CONCAT(IF(B271=1,"",", "),F271)</f>
        <v>, WORDBOOK_SEQ</v>
      </c>
    </row>
    <row r="272" spans="2:11" ht="17.25" customHeight="1">
      <c r="B272" s="3">
        <v>3</v>
      </c>
      <c r="C272" s="22" t="str">
        <f>_xlfn.CONCAT("PK_",C257)</f>
        <v>PK_TB_CHAL_WORD</v>
      </c>
      <c r="D272" s="20"/>
      <c r="E272" s="21"/>
      <c r="F272" s="22" t="str">
        <f>C262</f>
        <v>WORD_ID</v>
      </c>
      <c r="G272" s="20"/>
      <c r="H272" s="20"/>
      <c r="I272" s="21"/>
      <c r="J272" s="5" t="str">
        <f>_xlfn.CONCAT(IF(B272=1,"",", "),F272)</f>
        <v>, WORD_ID</v>
      </c>
      <c r="K272" s="5" t="str">
        <f>_xlfn.CONCAT(IF(B272=1,"",", "),F272)</f>
        <v>, WORD_ID</v>
      </c>
    </row>
    <row r="273" spans="6:11" ht="17.25" customHeight="1">
      <c r="F273" s="1"/>
      <c r="J273" s="5" t="str">
        <f>_xlfn.CONCAT(");")</f>
        <v>);</v>
      </c>
      <c r="K273" s="5" t="str">
        <f>_xlfn.CONCAT(");")</f>
        <v>);</v>
      </c>
    </row>
    <row r="274" spans="6:11" ht="17.25" customHeight="1">
      <c r="F274" s="1"/>
    </row>
    <row r="275" spans="6:11" ht="17.25" customHeight="1">
      <c r="F275" s="1"/>
    </row>
    <row r="276" spans="6:11" ht="17.25" customHeight="1">
      <c r="F276" s="1"/>
    </row>
    <row r="277" spans="6:11" ht="17.25" customHeight="1">
      <c r="F277" s="1"/>
    </row>
    <row r="278" spans="6:11" ht="17.25" customHeight="1">
      <c r="F278" s="1"/>
    </row>
    <row r="279" spans="6:11" ht="17.25" customHeight="1">
      <c r="F279" s="1"/>
    </row>
    <row r="280" spans="6:11" ht="17.25" customHeight="1">
      <c r="F280" s="1"/>
    </row>
    <row r="281" spans="6:11" ht="17.25" customHeight="1">
      <c r="F281" s="1"/>
    </row>
    <row r="282" spans="6:11" ht="17.25" customHeight="1">
      <c r="F282" s="1"/>
    </row>
    <row r="283" spans="6:11" ht="17.25" customHeight="1">
      <c r="F283" s="1"/>
    </row>
    <row r="284" spans="6:11" ht="17.25" customHeight="1">
      <c r="F284" s="1"/>
    </row>
    <row r="285" spans="6:11" ht="17.25" customHeight="1">
      <c r="F285" s="1"/>
    </row>
    <row r="286" spans="6:11" ht="17.25" customHeight="1">
      <c r="F286" s="1"/>
    </row>
    <row r="287" spans="6:11" ht="17.25" customHeight="1">
      <c r="F287" s="1"/>
    </row>
    <row r="288" spans="6:11" ht="17.25" customHeight="1">
      <c r="F288" s="1"/>
    </row>
    <row r="289" spans="6:6" ht="17.25" customHeight="1">
      <c r="F289" s="1"/>
    </row>
    <row r="290" spans="6:6" ht="17.25" customHeight="1">
      <c r="F290" s="1"/>
    </row>
    <row r="291" spans="6:6" ht="17.25" customHeight="1">
      <c r="F291" s="1"/>
    </row>
    <row r="292" spans="6:6" ht="17.25" customHeight="1">
      <c r="F292" s="1"/>
    </row>
    <row r="293" spans="6:6" ht="17.25" customHeight="1">
      <c r="F293" s="1"/>
    </row>
    <row r="294" spans="6:6" ht="17.25" customHeight="1">
      <c r="F294" s="1"/>
    </row>
    <row r="295" spans="6:6" ht="17.25" customHeight="1">
      <c r="F295" s="1"/>
    </row>
    <row r="296" spans="6:6" ht="17.25" customHeight="1">
      <c r="F296" s="1"/>
    </row>
    <row r="297" spans="6:6" ht="17.25" customHeight="1">
      <c r="F297" s="1"/>
    </row>
    <row r="298" spans="6:6" ht="17.25" customHeight="1">
      <c r="F298" s="1"/>
    </row>
    <row r="299" spans="6:6" ht="17.25" customHeight="1">
      <c r="F299" s="1"/>
    </row>
    <row r="300" spans="6:6" ht="17.25" customHeight="1">
      <c r="F300" s="1"/>
    </row>
    <row r="301" spans="6:6" ht="17.25" customHeight="1">
      <c r="F301" s="1"/>
    </row>
    <row r="302" spans="6:6" ht="17.25" customHeight="1">
      <c r="F302" s="1"/>
    </row>
    <row r="303" spans="6:6" ht="17.25" customHeight="1">
      <c r="F303" s="1"/>
    </row>
    <row r="304" spans="6:6" ht="17.25" customHeight="1">
      <c r="F304" s="1"/>
    </row>
    <row r="305" spans="6:6" ht="17.25" customHeight="1">
      <c r="F305" s="1"/>
    </row>
    <row r="306" spans="6:6" ht="17.25" customHeight="1">
      <c r="F306" s="1"/>
    </row>
    <row r="307" spans="6:6" ht="17.25" customHeight="1">
      <c r="F307" s="1"/>
    </row>
    <row r="308" spans="6:6" ht="17.25" customHeight="1">
      <c r="F308" s="1"/>
    </row>
    <row r="309" spans="6:6" ht="17.25" customHeight="1">
      <c r="F309" s="1"/>
    </row>
    <row r="310" spans="6:6" ht="17.25" customHeight="1">
      <c r="F310" s="1"/>
    </row>
    <row r="311" spans="6:6" ht="17.25" customHeight="1">
      <c r="F311" s="1"/>
    </row>
    <row r="312" spans="6:6" ht="17.25" customHeight="1">
      <c r="F312" s="1"/>
    </row>
    <row r="313" spans="6:6" ht="17.25" customHeight="1">
      <c r="F313" s="1"/>
    </row>
    <row r="314" spans="6:6" ht="17.25" customHeight="1">
      <c r="F314" s="1"/>
    </row>
    <row r="315" spans="6:6" ht="17.25" customHeight="1">
      <c r="F315" s="1"/>
    </row>
    <row r="316" spans="6:6" ht="17.25" customHeight="1">
      <c r="F316" s="1"/>
    </row>
    <row r="317" spans="6:6" ht="17.25" customHeight="1">
      <c r="F317" s="1"/>
    </row>
    <row r="318" spans="6:6" ht="17.25" customHeight="1">
      <c r="F318" s="1"/>
    </row>
    <row r="319" spans="6:6" ht="17.25" customHeight="1">
      <c r="F319" s="1"/>
    </row>
    <row r="320" spans="6:6" ht="17.25" customHeight="1">
      <c r="F320" s="1"/>
    </row>
    <row r="321" spans="6:6" ht="17.25" customHeight="1">
      <c r="F321" s="1"/>
    </row>
    <row r="322" spans="6:6" ht="17.25" customHeight="1">
      <c r="F322" s="1"/>
    </row>
    <row r="323" spans="6:6" ht="17.25" customHeight="1">
      <c r="F323" s="1"/>
    </row>
    <row r="324" spans="6:6" ht="17.25" customHeight="1">
      <c r="F324" s="1"/>
    </row>
    <row r="325" spans="6:6" ht="17.25" customHeight="1">
      <c r="F325" s="1"/>
    </row>
    <row r="326" spans="6:6" ht="17.25" customHeight="1">
      <c r="F326" s="1"/>
    </row>
    <row r="327" spans="6:6" ht="17.25" customHeight="1">
      <c r="F327" s="1"/>
    </row>
    <row r="328" spans="6:6" ht="17.25" customHeight="1">
      <c r="F328" s="1"/>
    </row>
    <row r="329" spans="6:6" ht="17.25" customHeight="1">
      <c r="F329" s="1"/>
    </row>
    <row r="330" spans="6:6" ht="17.25" customHeight="1">
      <c r="F330" s="1"/>
    </row>
    <row r="331" spans="6:6" ht="17.25" customHeight="1">
      <c r="F331" s="1"/>
    </row>
    <row r="332" spans="6:6" ht="17.25" customHeight="1">
      <c r="F332" s="1"/>
    </row>
    <row r="333" spans="6:6" ht="17.25" customHeight="1">
      <c r="F333" s="1"/>
    </row>
    <row r="334" spans="6:6" ht="17.25" customHeight="1">
      <c r="F334" s="1"/>
    </row>
    <row r="335" spans="6:6" ht="17.25" customHeight="1">
      <c r="F335" s="1"/>
    </row>
    <row r="336" spans="6:6" ht="17.25" customHeight="1">
      <c r="F336" s="1"/>
    </row>
    <row r="337" spans="6:6" ht="17.25" customHeight="1">
      <c r="F337" s="1"/>
    </row>
    <row r="338" spans="6:6" ht="17.25" customHeight="1">
      <c r="F338" s="1"/>
    </row>
    <row r="339" spans="6:6" ht="17.25" customHeight="1">
      <c r="F339" s="1"/>
    </row>
    <row r="340" spans="6:6" ht="17.25" customHeight="1">
      <c r="F340" s="1"/>
    </row>
    <row r="341" spans="6:6" ht="17.25" customHeight="1">
      <c r="F341" s="1"/>
    </row>
    <row r="342" spans="6:6" ht="17.25" customHeight="1">
      <c r="F342" s="1"/>
    </row>
    <row r="343" spans="6:6" ht="17.25" customHeight="1">
      <c r="F343" s="1"/>
    </row>
    <row r="344" spans="6:6" ht="17.25" customHeight="1">
      <c r="F344" s="1"/>
    </row>
    <row r="345" spans="6:6" ht="17.25" customHeight="1">
      <c r="F345" s="1"/>
    </row>
    <row r="346" spans="6:6" ht="17.25" customHeight="1">
      <c r="F346" s="1"/>
    </row>
    <row r="347" spans="6:6" ht="17.25" customHeight="1">
      <c r="F347" s="1"/>
    </row>
    <row r="348" spans="6:6" ht="17.25" customHeight="1">
      <c r="F348" s="1"/>
    </row>
    <row r="349" spans="6:6" ht="17.25" customHeight="1">
      <c r="F349" s="1"/>
    </row>
    <row r="350" spans="6:6" ht="17.25" customHeight="1">
      <c r="F350" s="1"/>
    </row>
    <row r="351" spans="6:6" ht="17.25" customHeight="1">
      <c r="F351" s="1"/>
    </row>
    <row r="352" spans="6:6" ht="17.25" customHeight="1">
      <c r="F352" s="1"/>
    </row>
    <row r="353" spans="6:6" ht="17.25" customHeight="1">
      <c r="F353" s="1"/>
    </row>
    <row r="354" spans="6:6" ht="17.25" customHeight="1">
      <c r="F354" s="1"/>
    </row>
    <row r="355" spans="6:6" ht="17.25" customHeight="1">
      <c r="F355" s="1"/>
    </row>
    <row r="356" spans="6:6" ht="17.25" customHeight="1">
      <c r="F356" s="1"/>
    </row>
    <row r="357" spans="6:6" ht="17.25" customHeight="1">
      <c r="F357" s="1"/>
    </row>
    <row r="358" spans="6:6" ht="17.25" customHeight="1">
      <c r="F358" s="1"/>
    </row>
    <row r="359" spans="6:6" ht="17.25" customHeight="1">
      <c r="F359" s="1"/>
    </row>
    <row r="360" spans="6:6" ht="17.25" customHeight="1">
      <c r="F360" s="1"/>
    </row>
    <row r="361" spans="6:6" ht="17.25" customHeight="1">
      <c r="F361" s="1"/>
    </row>
    <row r="362" spans="6:6" ht="17.25" customHeight="1">
      <c r="F362" s="1"/>
    </row>
    <row r="363" spans="6:6" ht="17.25" customHeight="1">
      <c r="F363" s="1"/>
    </row>
    <row r="364" spans="6:6" ht="17.25" customHeight="1">
      <c r="F364" s="1"/>
    </row>
    <row r="365" spans="6:6" ht="17.25" customHeight="1">
      <c r="F365" s="1"/>
    </row>
    <row r="366" spans="6:6" ht="17.25" customHeight="1">
      <c r="F366" s="1"/>
    </row>
    <row r="367" spans="6:6" ht="17.25" customHeight="1">
      <c r="F367" s="1"/>
    </row>
    <row r="368" spans="6:6" ht="17.25" customHeight="1">
      <c r="F368" s="1"/>
    </row>
    <row r="369" spans="6:6" ht="17.25" customHeight="1">
      <c r="F369" s="1"/>
    </row>
    <row r="370" spans="6:6" ht="17.25" customHeight="1">
      <c r="F370" s="1"/>
    </row>
    <row r="371" spans="6:6" ht="17.25" customHeight="1">
      <c r="F371" s="1"/>
    </row>
    <row r="372" spans="6:6" ht="17.25" customHeight="1">
      <c r="F372" s="1"/>
    </row>
    <row r="373" spans="6:6" ht="17.25" customHeight="1">
      <c r="F373" s="1"/>
    </row>
    <row r="374" spans="6:6" ht="17.25" customHeight="1">
      <c r="F374" s="1"/>
    </row>
    <row r="375" spans="6:6" ht="17.25" customHeight="1">
      <c r="F375" s="1"/>
    </row>
    <row r="376" spans="6:6" ht="17.25" customHeight="1">
      <c r="F376" s="1"/>
    </row>
    <row r="377" spans="6:6" ht="17.25" customHeight="1">
      <c r="F377" s="1"/>
    </row>
    <row r="378" spans="6:6" ht="17.25" customHeight="1">
      <c r="F378" s="1"/>
    </row>
    <row r="379" spans="6:6" ht="17.25" customHeight="1">
      <c r="F379" s="1"/>
    </row>
    <row r="380" spans="6:6" ht="17.25" customHeight="1">
      <c r="F380" s="1"/>
    </row>
    <row r="381" spans="6:6" ht="17.25" customHeight="1">
      <c r="F381" s="1"/>
    </row>
    <row r="382" spans="6:6" ht="17.25" customHeight="1">
      <c r="F382" s="1"/>
    </row>
    <row r="383" spans="6:6" ht="17.25" customHeight="1">
      <c r="F383" s="1"/>
    </row>
    <row r="384" spans="6:6" ht="17.25" customHeight="1">
      <c r="F384" s="1"/>
    </row>
    <row r="385" spans="6:6" ht="17.25" customHeight="1">
      <c r="F385" s="1"/>
    </row>
    <row r="386" spans="6:6" ht="17.25" customHeight="1">
      <c r="F386" s="1"/>
    </row>
    <row r="387" spans="6:6" ht="17.25" customHeight="1">
      <c r="F387" s="1"/>
    </row>
    <row r="388" spans="6:6" ht="17.25" customHeight="1">
      <c r="F388" s="1"/>
    </row>
    <row r="389" spans="6:6" ht="17.25" customHeight="1">
      <c r="F389" s="1"/>
    </row>
    <row r="390" spans="6:6" ht="17.25" customHeight="1">
      <c r="F390" s="1"/>
    </row>
    <row r="391" spans="6:6" ht="17.25" customHeight="1">
      <c r="F391" s="1"/>
    </row>
    <row r="392" spans="6:6" ht="17.25" customHeight="1">
      <c r="F392" s="1"/>
    </row>
    <row r="393" spans="6:6" ht="17.25" customHeight="1">
      <c r="F393" s="1"/>
    </row>
    <row r="394" spans="6:6" ht="17.25" customHeight="1">
      <c r="F394" s="1"/>
    </row>
    <row r="395" spans="6:6" ht="17.25" customHeight="1">
      <c r="F395" s="1"/>
    </row>
    <row r="396" spans="6:6" ht="17.25" customHeight="1">
      <c r="F396" s="1"/>
    </row>
    <row r="397" spans="6:6" ht="17.25" customHeight="1">
      <c r="F397" s="1"/>
    </row>
    <row r="398" spans="6:6" ht="17.25" customHeight="1">
      <c r="F398" s="1"/>
    </row>
    <row r="399" spans="6:6" ht="17.25" customHeight="1">
      <c r="F399" s="1"/>
    </row>
    <row r="400" spans="6:6" ht="17.25" customHeight="1">
      <c r="F400" s="1"/>
    </row>
    <row r="401" spans="6:6" ht="17.25" customHeight="1">
      <c r="F401" s="1"/>
    </row>
    <row r="402" spans="6:6" ht="17.25" customHeight="1">
      <c r="F402" s="1"/>
    </row>
    <row r="403" spans="6:6" ht="17.25" customHeight="1">
      <c r="F403" s="1"/>
    </row>
    <row r="404" spans="6:6" ht="17.25" customHeight="1">
      <c r="F404" s="1"/>
    </row>
    <row r="405" spans="6:6" ht="17.25" customHeight="1">
      <c r="F405" s="1"/>
    </row>
    <row r="406" spans="6:6" ht="17.25" customHeight="1">
      <c r="F406" s="1"/>
    </row>
    <row r="407" spans="6:6" ht="17.25" customHeight="1">
      <c r="F407" s="1"/>
    </row>
    <row r="408" spans="6:6" ht="17.25" customHeight="1">
      <c r="F408" s="1"/>
    </row>
    <row r="409" spans="6:6" ht="17.25" customHeight="1">
      <c r="F409" s="1"/>
    </row>
    <row r="410" spans="6:6" ht="17.25" customHeight="1">
      <c r="F410" s="1"/>
    </row>
    <row r="411" spans="6:6" ht="17.25" customHeight="1">
      <c r="F411" s="1"/>
    </row>
    <row r="412" spans="6:6" ht="17.25" customHeight="1">
      <c r="F412" s="1"/>
    </row>
    <row r="413" spans="6:6" ht="17.25" customHeight="1">
      <c r="F413" s="1"/>
    </row>
    <row r="414" spans="6:6" ht="17.25" customHeight="1">
      <c r="F414" s="1"/>
    </row>
    <row r="415" spans="6:6" ht="17.25" customHeight="1">
      <c r="F415" s="1"/>
    </row>
    <row r="416" spans="6:6" ht="17.25" customHeight="1">
      <c r="F416" s="1"/>
    </row>
    <row r="417" spans="6:6" ht="17.25" customHeight="1">
      <c r="F417" s="1"/>
    </row>
    <row r="418" spans="6:6" ht="17.25" customHeight="1">
      <c r="F418" s="1"/>
    </row>
    <row r="419" spans="6:6" ht="17.25" customHeight="1">
      <c r="F419" s="1"/>
    </row>
    <row r="420" spans="6:6" ht="17.25" customHeight="1">
      <c r="F420" s="1"/>
    </row>
    <row r="421" spans="6:6" ht="17.25" customHeight="1">
      <c r="F421" s="1"/>
    </row>
    <row r="422" spans="6:6" ht="17.25" customHeight="1">
      <c r="F422" s="1"/>
    </row>
    <row r="423" spans="6:6" ht="17.25" customHeight="1">
      <c r="F423" s="1"/>
    </row>
    <row r="424" spans="6:6" ht="17.25" customHeight="1">
      <c r="F424" s="1"/>
    </row>
    <row r="425" spans="6:6" ht="17.25" customHeight="1">
      <c r="F425" s="1"/>
    </row>
    <row r="426" spans="6:6" ht="17.25" customHeight="1">
      <c r="F426" s="1"/>
    </row>
    <row r="427" spans="6:6" ht="17.25" customHeight="1">
      <c r="F427" s="1"/>
    </row>
    <row r="428" spans="6:6" ht="17.25" customHeight="1">
      <c r="F428" s="1"/>
    </row>
    <row r="429" spans="6:6" ht="17.25" customHeight="1">
      <c r="F429" s="1"/>
    </row>
    <row r="430" spans="6:6" ht="17.25" customHeight="1">
      <c r="F430" s="1"/>
    </row>
    <row r="431" spans="6:6" ht="17.25" customHeight="1">
      <c r="F431" s="1"/>
    </row>
    <row r="432" spans="6:6" ht="17.25" customHeight="1">
      <c r="F432" s="1"/>
    </row>
    <row r="433" spans="6:6" ht="17.25" customHeight="1">
      <c r="F433" s="1"/>
    </row>
    <row r="434" spans="6:6" ht="17.25" customHeight="1">
      <c r="F434" s="1"/>
    </row>
    <row r="435" spans="6:6" ht="17.25" customHeight="1">
      <c r="F435" s="1"/>
    </row>
    <row r="436" spans="6:6" ht="17.25" customHeight="1">
      <c r="F436" s="1"/>
    </row>
    <row r="437" spans="6:6" ht="17.25" customHeight="1">
      <c r="F437" s="1"/>
    </row>
    <row r="438" spans="6:6" ht="17.25" customHeight="1">
      <c r="F438" s="1"/>
    </row>
    <row r="439" spans="6:6" ht="17.25" customHeight="1">
      <c r="F439" s="1"/>
    </row>
    <row r="440" spans="6:6" ht="17.25" customHeight="1">
      <c r="F440" s="1"/>
    </row>
    <row r="441" spans="6:6" ht="17.25" customHeight="1">
      <c r="F441" s="1"/>
    </row>
    <row r="442" spans="6:6" ht="17.25" customHeight="1">
      <c r="F442" s="1"/>
    </row>
    <row r="443" spans="6:6" ht="17.25" customHeight="1">
      <c r="F443" s="1"/>
    </row>
    <row r="444" spans="6:6" ht="17.25" customHeight="1">
      <c r="F444" s="1"/>
    </row>
    <row r="445" spans="6:6" ht="17.25" customHeight="1">
      <c r="F445" s="1"/>
    </row>
    <row r="446" spans="6:6" ht="17.25" customHeight="1">
      <c r="F446" s="1"/>
    </row>
    <row r="447" spans="6:6" ht="17.25" customHeight="1">
      <c r="F447" s="1"/>
    </row>
    <row r="448" spans="6:6" ht="17.25" customHeight="1">
      <c r="F448" s="1"/>
    </row>
    <row r="449" spans="6:6" ht="17.25" customHeight="1">
      <c r="F449" s="1"/>
    </row>
    <row r="450" spans="6:6" ht="17.25" customHeight="1">
      <c r="F450" s="1"/>
    </row>
    <row r="451" spans="6:6" ht="17.25" customHeight="1">
      <c r="F451" s="1"/>
    </row>
    <row r="452" spans="6:6" ht="17.25" customHeight="1">
      <c r="F452" s="1"/>
    </row>
    <row r="453" spans="6:6" ht="17.25" customHeight="1">
      <c r="F453" s="1"/>
    </row>
    <row r="454" spans="6:6" ht="17.25" customHeight="1">
      <c r="F454" s="1"/>
    </row>
    <row r="455" spans="6:6" ht="17.25" customHeight="1">
      <c r="F455" s="1"/>
    </row>
    <row r="456" spans="6:6" ht="17.25" customHeight="1">
      <c r="F456" s="1"/>
    </row>
    <row r="457" spans="6:6" ht="17.25" customHeight="1">
      <c r="F457" s="1"/>
    </row>
    <row r="458" spans="6:6" ht="17.25" customHeight="1">
      <c r="F458" s="1"/>
    </row>
    <row r="459" spans="6:6" ht="17.25" customHeight="1">
      <c r="F459" s="1"/>
    </row>
    <row r="460" spans="6:6" ht="17.25" customHeight="1">
      <c r="F460" s="1"/>
    </row>
    <row r="461" spans="6:6" ht="17.25" customHeight="1">
      <c r="F461" s="1"/>
    </row>
    <row r="462" spans="6:6" ht="17.25" customHeight="1">
      <c r="F462" s="1"/>
    </row>
    <row r="463" spans="6:6" ht="17.25" customHeight="1">
      <c r="F463" s="1"/>
    </row>
    <row r="464" spans="6:6" ht="17.25" customHeight="1">
      <c r="F464" s="1"/>
    </row>
    <row r="465" spans="6:6" ht="17.25" customHeight="1">
      <c r="F465" s="1"/>
    </row>
    <row r="466" spans="6:6" ht="17.25" customHeight="1">
      <c r="F466" s="1"/>
    </row>
    <row r="467" spans="6:6" ht="17.25" customHeight="1">
      <c r="F467" s="1"/>
    </row>
    <row r="468" spans="6:6" ht="17.25" customHeight="1">
      <c r="F468" s="1"/>
    </row>
    <row r="469" spans="6:6" ht="17.25" customHeight="1">
      <c r="F469" s="1"/>
    </row>
    <row r="470" spans="6:6" ht="17.25" customHeight="1">
      <c r="F470" s="1"/>
    </row>
    <row r="471" spans="6:6" ht="17.25" customHeight="1">
      <c r="F471" s="1"/>
    </row>
    <row r="472" spans="6:6" ht="17.25" customHeight="1">
      <c r="F472" s="1"/>
    </row>
    <row r="473" spans="6:6" ht="17.25" customHeight="1">
      <c r="F473" s="1"/>
    </row>
    <row r="474" spans="6:6" ht="17.25" customHeight="1">
      <c r="F474" s="1"/>
    </row>
    <row r="475" spans="6:6" ht="17.25" customHeight="1">
      <c r="F475" s="1"/>
    </row>
    <row r="476" spans="6:6" ht="17.25" customHeight="1">
      <c r="F476" s="1"/>
    </row>
    <row r="477" spans="6:6" ht="17.25" customHeight="1">
      <c r="F477" s="1"/>
    </row>
    <row r="478" spans="6:6" ht="17.25" customHeight="1">
      <c r="F478" s="1"/>
    </row>
    <row r="479" spans="6:6" ht="17.25" customHeight="1">
      <c r="F479" s="1"/>
    </row>
    <row r="480" spans="6:6" ht="17.25" customHeight="1">
      <c r="F480" s="1"/>
    </row>
    <row r="481" spans="6:6" ht="17.25" customHeight="1">
      <c r="F481" s="1"/>
    </row>
    <row r="482" spans="6:6" ht="17.25" customHeight="1">
      <c r="F482" s="1"/>
    </row>
    <row r="483" spans="6:6" ht="17.25" customHeight="1">
      <c r="F483" s="1"/>
    </row>
    <row r="484" spans="6:6" ht="17.25" customHeight="1">
      <c r="F484" s="1"/>
    </row>
    <row r="485" spans="6:6" ht="17.25" customHeight="1">
      <c r="F485" s="1"/>
    </row>
    <row r="486" spans="6:6" ht="17.25" customHeight="1">
      <c r="F486" s="1"/>
    </row>
    <row r="487" spans="6:6" ht="17.25" customHeight="1">
      <c r="F487" s="1"/>
    </row>
    <row r="488" spans="6:6" ht="17.25" customHeight="1">
      <c r="F488" s="1"/>
    </row>
    <row r="489" spans="6:6" ht="17.25" customHeight="1">
      <c r="F489" s="1"/>
    </row>
    <row r="490" spans="6:6" ht="17.25" customHeight="1">
      <c r="F490" s="1"/>
    </row>
    <row r="491" spans="6:6" ht="17.25" customHeight="1">
      <c r="F491" s="1"/>
    </row>
    <row r="492" spans="6:6" ht="17.25" customHeight="1">
      <c r="F492" s="1"/>
    </row>
    <row r="493" spans="6:6" ht="17.25" customHeight="1">
      <c r="F493" s="1"/>
    </row>
    <row r="494" spans="6:6" ht="17.25" customHeight="1">
      <c r="F494" s="1"/>
    </row>
    <row r="495" spans="6:6" ht="17.25" customHeight="1">
      <c r="F495" s="1"/>
    </row>
    <row r="496" spans="6:6" ht="17.25" customHeight="1">
      <c r="F496" s="1"/>
    </row>
    <row r="497" spans="6:6" ht="17.25" customHeight="1">
      <c r="F497" s="1"/>
    </row>
    <row r="498" spans="6:6" ht="17.25" customHeight="1">
      <c r="F498" s="1"/>
    </row>
    <row r="499" spans="6:6" ht="17.25" customHeight="1">
      <c r="F499" s="1"/>
    </row>
    <row r="500" spans="6:6" ht="17.25" customHeight="1">
      <c r="F500" s="1"/>
    </row>
    <row r="501" spans="6:6" ht="17.25" customHeight="1">
      <c r="F501" s="1"/>
    </row>
    <row r="502" spans="6:6" ht="17.25" customHeight="1">
      <c r="F502" s="1"/>
    </row>
    <row r="503" spans="6:6" ht="17.25" customHeight="1">
      <c r="F503" s="1"/>
    </row>
    <row r="504" spans="6:6" ht="17.25" customHeight="1">
      <c r="F504" s="1"/>
    </row>
    <row r="505" spans="6:6" ht="17.25" customHeight="1">
      <c r="F505" s="1"/>
    </row>
    <row r="506" spans="6:6" ht="17.25" customHeight="1">
      <c r="F506" s="1"/>
    </row>
    <row r="507" spans="6:6" ht="17.25" customHeight="1">
      <c r="F507" s="1"/>
    </row>
    <row r="508" spans="6:6" ht="17.25" customHeight="1">
      <c r="F508" s="1"/>
    </row>
    <row r="509" spans="6:6" ht="17.25" customHeight="1">
      <c r="F509" s="1"/>
    </row>
    <row r="510" spans="6:6" ht="17.25" customHeight="1">
      <c r="F510" s="1"/>
    </row>
    <row r="511" spans="6:6" ht="17.25" customHeight="1">
      <c r="F511" s="1"/>
    </row>
    <row r="512" spans="6:6" ht="17.25" customHeight="1">
      <c r="F512" s="1"/>
    </row>
    <row r="513" spans="6:6" ht="17.25" customHeight="1">
      <c r="F513" s="1"/>
    </row>
    <row r="514" spans="6:6" ht="17.25" customHeight="1">
      <c r="F514" s="1"/>
    </row>
    <row r="515" spans="6:6" ht="17.25" customHeight="1">
      <c r="F515" s="1"/>
    </row>
    <row r="516" spans="6:6" ht="17.25" customHeight="1">
      <c r="F516" s="1"/>
    </row>
    <row r="517" spans="6:6" ht="17.25" customHeight="1">
      <c r="F517" s="1"/>
    </row>
    <row r="518" spans="6:6" ht="17.25" customHeight="1">
      <c r="F518" s="1"/>
    </row>
    <row r="519" spans="6:6" ht="17.25" customHeight="1">
      <c r="F519" s="1"/>
    </row>
    <row r="520" spans="6:6" ht="17.25" customHeight="1">
      <c r="F520" s="1"/>
    </row>
    <row r="521" spans="6:6" ht="17.25" customHeight="1">
      <c r="F521" s="1"/>
    </row>
    <row r="522" spans="6:6" ht="17.25" customHeight="1">
      <c r="F522" s="1"/>
    </row>
    <row r="523" spans="6:6" ht="17.25" customHeight="1">
      <c r="F523" s="1"/>
    </row>
    <row r="524" spans="6:6" ht="17.25" customHeight="1">
      <c r="F524" s="1"/>
    </row>
    <row r="525" spans="6:6" ht="17.25" customHeight="1">
      <c r="F525" s="1"/>
    </row>
    <row r="526" spans="6:6" ht="17.25" customHeight="1">
      <c r="F526" s="1"/>
    </row>
    <row r="527" spans="6:6" ht="17.25" customHeight="1">
      <c r="F527" s="1"/>
    </row>
    <row r="528" spans="6:6" ht="17.25" customHeight="1">
      <c r="F528" s="1"/>
    </row>
    <row r="529" spans="6:6" ht="17.25" customHeight="1">
      <c r="F529" s="1"/>
    </row>
    <row r="530" spans="6:6" ht="17.25" customHeight="1">
      <c r="F530" s="1"/>
    </row>
    <row r="531" spans="6:6" ht="17.25" customHeight="1">
      <c r="F531" s="1"/>
    </row>
    <row r="532" spans="6:6" ht="17.25" customHeight="1">
      <c r="F532" s="1"/>
    </row>
    <row r="533" spans="6:6" ht="17.25" customHeight="1">
      <c r="F533" s="1"/>
    </row>
    <row r="534" spans="6:6" ht="17.25" customHeight="1">
      <c r="F534" s="1"/>
    </row>
    <row r="535" spans="6:6" ht="17.25" customHeight="1">
      <c r="F535" s="1"/>
    </row>
    <row r="536" spans="6:6" ht="17.25" customHeight="1">
      <c r="F536" s="1"/>
    </row>
    <row r="537" spans="6:6" ht="17.25" customHeight="1">
      <c r="F537" s="1"/>
    </row>
    <row r="538" spans="6:6" ht="17.25" customHeight="1">
      <c r="F538" s="1"/>
    </row>
    <row r="539" spans="6:6" ht="17.25" customHeight="1">
      <c r="F539" s="1"/>
    </row>
    <row r="540" spans="6:6" ht="17.25" customHeight="1">
      <c r="F540" s="1"/>
    </row>
    <row r="541" spans="6:6" ht="17.25" customHeight="1">
      <c r="F541" s="1"/>
    </row>
    <row r="542" spans="6:6" ht="17.25" customHeight="1">
      <c r="F542" s="1"/>
    </row>
    <row r="543" spans="6:6" ht="17.25" customHeight="1">
      <c r="F543" s="1"/>
    </row>
    <row r="544" spans="6:6" ht="17.25" customHeight="1">
      <c r="F544" s="1"/>
    </row>
    <row r="545" spans="6:6" ht="17.25" customHeight="1">
      <c r="F545" s="1"/>
    </row>
    <row r="546" spans="6:6" ht="17.25" customHeight="1">
      <c r="F546" s="1"/>
    </row>
    <row r="547" spans="6:6" ht="17.25" customHeight="1">
      <c r="F547" s="1"/>
    </row>
    <row r="548" spans="6:6" ht="17.25" customHeight="1">
      <c r="F548" s="1"/>
    </row>
    <row r="549" spans="6:6" ht="17.25" customHeight="1">
      <c r="F549" s="1"/>
    </row>
    <row r="550" spans="6:6" ht="17.25" customHeight="1">
      <c r="F550" s="1"/>
    </row>
    <row r="551" spans="6:6" ht="17.25" customHeight="1">
      <c r="F551" s="1"/>
    </row>
    <row r="552" spans="6:6" ht="17.25" customHeight="1">
      <c r="F552" s="1"/>
    </row>
    <row r="553" spans="6:6" ht="17.25" customHeight="1">
      <c r="F553" s="1"/>
    </row>
    <row r="554" spans="6:6" ht="17.25" customHeight="1">
      <c r="F554" s="1"/>
    </row>
    <row r="555" spans="6:6" ht="17.25" customHeight="1">
      <c r="F555" s="1"/>
    </row>
    <row r="556" spans="6:6" ht="17.25" customHeight="1">
      <c r="F556" s="1"/>
    </row>
    <row r="557" spans="6:6" ht="17.25" customHeight="1">
      <c r="F557" s="1"/>
    </row>
    <row r="558" spans="6:6" ht="17.25" customHeight="1">
      <c r="F558" s="1"/>
    </row>
    <row r="559" spans="6:6" ht="17.25" customHeight="1">
      <c r="F559" s="1"/>
    </row>
    <row r="560" spans="6:6" ht="17.25" customHeight="1">
      <c r="F560" s="1"/>
    </row>
    <row r="561" spans="6:6" ht="17.25" customHeight="1">
      <c r="F561" s="1"/>
    </row>
    <row r="562" spans="6:6" ht="17.25" customHeight="1">
      <c r="F562" s="1"/>
    </row>
    <row r="563" spans="6:6" ht="17.25" customHeight="1">
      <c r="F563" s="1"/>
    </row>
    <row r="564" spans="6:6" ht="17.25" customHeight="1">
      <c r="F564" s="1"/>
    </row>
    <row r="565" spans="6:6" ht="17.25" customHeight="1">
      <c r="F565" s="1"/>
    </row>
    <row r="566" spans="6:6" ht="17.25" customHeight="1">
      <c r="F566" s="1"/>
    </row>
    <row r="567" spans="6:6" ht="17.25" customHeight="1">
      <c r="F567" s="1"/>
    </row>
    <row r="568" spans="6:6" ht="17.25" customHeight="1">
      <c r="F568" s="1"/>
    </row>
    <row r="569" spans="6:6" ht="17.25" customHeight="1">
      <c r="F569" s="1"/>
    </row>
    <row r="570" spans="6:6" ht="17.25" customHeight="1">
      <c r="F570" s="1"/>
    </row>
    <row r="571" spans="6:6" ht="17.25" customHeight="1">
      <c r="F571" s="1"/>
    </row>
    <row r="572" spans="6:6" ht="17.25" customHeight="1">
      <c r="F572" s="1"/>
    </row>
    <row r="573" spans="6:6" ht="17.25" customHeight="1">
      <c r="F573" s="1"/>
    </row>
    <row r="574" spans="6:6" ht="17.25" customHeight="1">
      <c r="F574" s="1"/>
    </row>
    <row r="575" spans="6:6" ht="17.25" customHeight="1">
      <c r="F575" s="1"/>
    </row>
    <row r="576" spans="6:6" ht="17.25" customHeight="1">
      <c r="F576" s="1"/>
    </row>
    <row r="577" spans="6:6" ht="17.25" customHeight="1">
      <c r="F577" s="1"/>
    </row>
    <row r="578" spans="6:6" ht="17.25" customHeight="1">
      <c r="F578" s="1"/>
    </row>
    <row r="579" spans="6:6" ht="17.25" customHeight="1">
      <c r="F579" s="1"/>
    </row>
    <row r="580" spans="6:6" ht="17.25" customHeight="1">
      <c r="F580" s="1"/>
    </row>
    <row r="581" spans="6:6" ht="17.25" customHeight="1">
      <c r="F581" s="1"/>
    </row>
    <row r="582" spans="6:6" ht="17.25" customHeight="1">
      <c r="F582" s="1"/>
    </row>
    <row r="583" spans="6:6" ht="17.25" customHeight="1">
      <c r="F583" s="1"/>
    </row>
    <row r="584" spans="6:6" ht="17.25" customHeight="1">
      <c r="F584" s="1"/>
    </row>
    <row r="585" spans="6:6" ht="17.25" customHeight="1">
      <c r="F585" s="1"/>
    </row>
    <row r="586" spans="6:6" ht="17.25" customHeight="1">
      <c r="F586" s="1"/>
    </row>
    <row r="587" spans="6:6" ht="17.25" customHeight="1">
      <c r="F587" s="1"/>
    </row>
    <row r="588" spans="6:6" ht="17.25" customHeight="1">
      <c r="F588" s="1"/>
    </row>
    <row r="589" spans="6:6" ht="17.25" customHeight="1">
      <c r="F589" s="1"/>
    </row>
    <row r="590" spans="6:6" ht="17.25" customHeight="1">
      <c r="F590" s="1"/>
    </row>
    <row r="591" spans="6:6" ht="17.25" customHeight="1">
      <c r="F591" s="1"/>
    </row>
    <row r="592" spans="6:6" ht="17.25" customHeight="1">
      <c r="F592" s="1"/>
    </row>
    <row r="593" spans="6:6" ht="17.25" customHeight="1">
      <c r="F593" s="1"/>
    </row>
    <row r="594" spans="6:6" ht="17.25" customHeight="1">
      <c r="F594" s="1"/>
    </row>
    <row r="595" spans="6:6" ht="17.25" customHeight="1">
      <c r="F595" s="1"/>
    </row>
    <row r="596" spans="6:6" ht="17.25" customHeight="1">
      <c r="F596" s="1"/>
    </row>
    <row r="597" spans="6:6" ht="17.25" customHeight="1">
      <c r="F597" s="1"/>
    </row>
    <row r="598" spans="6:6" ht="17.25" customHeight="1">
      <c r="F598" s="1"/>
    </row>
    <row r="599" spans="6:6" ht="17.25" customHeight="1">
      <c r="F599" s="1"/>
    </row>
    <row r="600" spans="6:6" ht="17.25" customHeight="1">
      <c r="F600" s="1"/>
    </row>
    <row r="601" spans="6:6" ht="17.25" customHeight="1">
      <c r="F601" s="1"/>
    </row>
    <row r="602" spans="6:6" ht="17.25" customHeight="1">
      <c r="F602" s="1"/>
    </row>
    <row r="603" spans="6:6" ht="17.25" customHeight="1">
      <c r="F603" s="1"/>
    </row>
    <row r="604" spans="6:6" ht="17.25" customHeight="1">
      <c r="F604" s="1"/>
    </row>
    <row r="605" spans="6:6" ht="17.25" customHeight="1">
      <c r="F605" s="1"/>
    </row>
    <row r="606" spans="6:6" ht="17.25" customHeight="1">
      <c r="F606" s="1"/>
    </row>
    <row r="607" spans="6:6" ht="17.25" customHeight="1">
      <c r="F607" s="1"/>
    </row>
    <row r="608" spans="6:6" ht="17.25" customHeight="1">
      <c r="F608" s="1"/>
    </row>
    <row r="609" spans="6:6" ht="17.25" customHeight="1">
      <c r="F609" s="1"/>
    </row>
    <row r="610" spans="6:6" ht="17.25" customHeight="1">
      <c r="F610" s="1"/>
    </row>
    <row r="611" spans="6:6" ht="17.25" customHeight="1">
      <c r="F611" s="1"/>
    </row>
    <row r="612" spans="6:6" ht="17.25" customHeight="1">
      <c r="F612" s="1"/>
    </row>
    <row r="613" spans="6:6" ht="17.25" customHeight="1">
      <c r="F613" s="1"/>
    </row>
    <row r="614" spans="6:6" ht="17.25" customHeight="1">
      <c r="F614" s="1"/>
    </row>
    <row r="615" spans="6:6" ht="17.25" customHeight="1">
      <c r="F615" s="1"/>
    </row>
    <row r="616" spans="6:6" ht="17.25" customHeight="1">
      <c r="F616" s="1"/>
    </row>
    <row r="617" spans="6:6" ht="17.25" customHeight="1">
      <c r="F617" s="1"/>
    </row>
    <row r="618" spans="6:6" ht="17.25" customHeight="1">
      <c r="F618" s="1"/>
    </row>
    <row r="619" spans="6:6" ht="17.25" customHeight="1">
      <c r="F619" s="1"/>
    </row>
    <row r="620" spans="6:6" ht="17.25" customHeight="1">
      <c r="F620" s="1"/>
    </row>
    <row r="621" spans="6:6" ht="17.25" customHeight="1">
      <c r="F621" s="1"/>
    </row>
    <row r="622" spans="6:6" ht="17.25" customHeight="1">
      <c r="F622" s="1"/>
    </row>
    <row r="623" spans="6:6" ht="17.25" customHeight="1">
      <c r="F623" s="1"/>
    </row>
    <row r="624" spans="6:6" ht="17.25" customHeight="1">
      <c r="F624" s="1"/>
    </row>
    <row r="625" spans="6:6" ht="17.25" customHeight="1">
      <c r="F625" s="1"/>
    </row>
    <row r="626" spans="6:6" ht="17.25" customHeight="1">
      <c r="F626" s="1"/>
    </row>
    <row r="627" spans="6:6" ht="17.25" customHeight="1">
      <c r="F627" s="1"/>
    </row>
    <row r="628" spans="6:6" ht="17.25" customHeight="1">
      <c r="F628" s="1"/>
    </row>
    <row r="629" spans="6:6" ht="17.25" customHeight="1">
      <c r="F629" s="1"/>
    </row>
    <row r="630" spans="6:6" ht="17.25" customHeight="1">
      <c r="F630" s="1"/>
    </row>
    <row r="631" spans="6:6" ht="17.25" customHeight="1">
      <c r="F631" s="1"/>
    </row>
    <row r="632" spans="6:6" ht="17.25" customHeight="1">
      <c r="F632" s="1"/>
    </row>
    <row r="633" spans="6:6" ht="17.25" customHeight="1">
      <c r="F633" s="1"/>
    </row>
    <row r="634" spans="6:6" ht="17.25" customHeight="1">
      <c r="F634" s="1"/>
    </row>
    <row r="635" spans="6:6" ht="17.25" customHeight="1">
      <c r="F635" s="1"/>
    </row>
    <row r="636" spans="6:6" ht="17.25" customHeight="1">
      <c r="F636" s="1"/>
    </row>
    <row r="637" spans="6:6" ht="17.25" customHeight="1">
      <c r="F637" s="1"/>
    </row>
    <row r="638" spans="6:6" ht="17.25" customHeight="1">
      <c r="F638" s="1"/>
    </row>
    <row r="639" spans="6:6" ht="17.25" customHeight="1">
      <c r="F639" s="1"/>
    </row>
    <row r="640" spans="6:6" ht="17.25" customHeight="1">
      <c r="F640" s="1"/>
    </row>
    <row r="641" spans="6:6" ht="17.25" customHeight="1">
      <c r="F641" s="1"/>
    </row>
    <row r="642" spans="6:6" ht="17.25" customHeight="1">
      <c r="F642" s="1"/>
    </row>
    <row r="643" spans="6:6" ht="17.25" customHeight="1">
      <c r="F643" s="1"/>
    </row>
    <row r="644" spans="6:6" ht="17.25" customHeight="1">
      <c r="F644" s="1"/>
    </row>
    <row r="645" spans="6:6" ht="17.25" customHeight="1">
      <c r="F645" s="1"/>
    </row>
    <row r="646" spans="6:6" ht="17.25" customHeight="1">
      <c r="F646" s="1"/>
    </row>
    <row r="647" spans="6:6" ht="17.25" customHeight="1">
      <c r="F647" s="1"/>
    </row>
    <row r="648" spans="6:6" ht="17.25" customHeight="1">
      <c r="F648" s="1"/>
    </row>
    <row r="649" spans="6:6" ht="17.25" customHeight="1">
      <c r="F649" s="1"/>
    </row>
    <row r="650" spans="6:6" ht="17.25" customHeight="1">
      <c r="F650" s="1"/>
    </row>
    <row r="651" spans="6:6" ht="17.25" customHeight="1">
      <c r="F651" s="1"/>
    </row>
    <row r="652" spans="6:6" ht="17.25" customHeight="1">
      <c r="F652" s="1"/>
    </row>
    <row r="653" spans="6:6" ht="17.25" customHeight="1">
      <c r="F653" s="1"/>
    </row>
    <row r="654" spans="6:6" ht="17.25" customHeight="1">
      <c r="F654" s="1"/>
    </row>
    <row r="655" spans="6:6" ht="17.25" customHeight="1">
      <c r="F655" s="1"/>
    </row>
    <row r="656" spans="6:6" ht="17.25" customHeight="1">
      <c r="F656" s="1"/>
    </row>
    <row r="657" spans="6:6" ht="17.25" customHeight="1">
      <c r="F657" s="1"/>
    </row>
    <row r="658" spans="6:6" ht="17.25" customHeight="1">
      <c r="F658" s="1"/>
    </row>
    <row r="659" spans="6:6" ht="17.25" customHeight="1">
      <c r="F659" s="1"/>
    </row>
    <row r="660" spans="6:6" ht="17.25" customHeight="1">
      <c r="F660" s="1"/>
    </row>
    <row r="661" spans="6:6" ht="17.25" customHeight="1">
      <c r="F661" s="1"/>
    </row>
    <row r="662" spans="6:6" ht="17.25" customHeight="1">
      <c r="F662" s="1"/>
    </row>
    <row r="663" spans="6:6" ht="17.25" customHeight="1">
      <c r="F663" s="1"/>
    </row>
    <row r="664" spans="6:6" ht="17.25" customHeight="1">
      <c r="F664" s="1"/>
    </row>
    <row r="665" spans="6:6" ht="17.25" customHeight="1">
      <c r="F665" s="1"/>
    </row>
    <row r="666" spans="6:6" ht="17.25" customHeight="1">
      <c r="F666" s="1"/>
    </row>
    <row r="667" spans="6:6" ht="17.25" customHeight="1">
      <c r="F667" s="1"/>
    </row>
    <row r="668" spans="6:6" ht="17.25" customHeight="1">
      <c r="F668" s="1"/>
    </row>
    <row r="669" spans="6:6" ht="17.25" customHeight="1">
      <c r="F669" s="1"/>
    </row>
    <row r="670" spans="6:6" ht="17.25" customHeight="1">
      <c r="F670" s="1"/>
    </row>
    <row r="671" spans="6:6" ht="17.25" customHeight="1">
      <c r="F671" s="1"/>
    </row>
    <row r="672" spans="6:6" ht="17.25" customHeight="1">
      <c r="F672" s="1"/>
    </row>
    <row r="673" spans="6:6" ht="17.25" customHeight="1">
      <c r="F673" s="1"/>
    </row>
    <row r="674" spans="6:6" ht="17.25" customHeight="1">
      <c r="F674" s="1"/>
    </row>
    <row r="675" spans="6:6" ht="17.25" customHeight="1">
      <c r="F675" s="1"/>
    </row>
    <row r="676" spans="6:6" ht="17.25" customHeight="1">
      <c r="F676" s="1"/>
    </row>
    <row r="677" spans="6:6" ht="17.25" customHeight="1">
      <c r="F677" s="1"/>
    </row>
    <row r="678" spans="6:6" ht="17.25" customHeight="1">
      <c r="F678" s="1"/>
    </row>
    <row r="679" spans="6:6" ht="17.25" customHeight="1">
      <c r="F679" s="1"/>
    </row>
    <row r="680" spans="6:6" ht="17.25" customHeight="1">
      <c r="F680" s="1"/>
    </row>
    <row r="681" spans="6:6" ht="17.25" customHeight="1">
      <c r="F681" s="1"/>
    </row>
    <row r="682" spans="6:6" ht="17.25" customHeight="1">
      <c r="F682" s="1"/>
    </row>
    <row r="683" spans="6:6" ht="17.25" customHeight="1">
      <c r="F683" s="1"/>
    </row>
    <row r="684" spans="6:6" ht="17.25" customHeight="1">
      <c r="F684" s="1"/>
    </row>
    <row r="685" spans="6:6" ht="17.25" customHeight="1">
      <c r="F685" s="1"/>
    </row>
    <row r="686" spans="6:6" ht="17.25" customHeight="1">
      <c r="F686" s="1"/>
    </row>
    <row r="687" spans="6:6" ht="17.25" customHeight="1">
      <c r="F687" s="1"/>
    </row>
    <row r="688" spans="6:6" ht="17.25" customHeight="1">
      <c r="F688" s="1"/>
    </row>
    <row r="689" spans="6:6" ht="17.25" customHeight="1">
      <c r="F689" s="1"/>
    </row>
    <row r="690" spans="6:6" ht="17.25" customHeight="1">
      <c r="F690" s="1"/>
    </row>
    <row r="691" spans="6:6" ht="17.25" customHeight="1">
      <c r="F691" s="1"/>
    </row>
    <row r="692" spans="6:6" ht="17.25" customHeight="1">
      <c r="F692" s="1"/>
    </row>
    <row r="693" spans="6:6" ht="17.25" customHeight="1">
      <c r="F693" s="1"/>
    </row>
    <row r="694" spans="6:6" ht="17.25" customHeight="1">
      <c r="F694" s="1"/>
    </row>
    <row r="695" spans="6:6" ht="17.25" customHeight="1">
      <c r="F695" s="1"/>
    </row>
    <row r="696" spans="6:6" ht="17.25" customHeight="1">
      <c r="F696" s="1"/>
    </row>
    <row r="697" spans="6:6" ht="17.25" customHeight="1">
      <c r="F697" s="1"/>
    </row>
    <row r="698" spans="6:6" ht="17.25" customHeight="1">
      <c r="F698" s="1"/>
    </row>
    <row r="699" spans="6:6" ht="17.25" customHeight="1">
      <c r="F699" s="1"/>
    </row>
    <row r="700" spans="6:6" ht="17.25" customHeight="1">
      <c r="F700" s="1"/>
    </row>
    <row r="701" spans="6:6" ht="17.25" customHeight="1">
      <c r="F701" s="1"/>
    </row>
    <row r="702" spans="6:6" ht="17.25" customHeight="1">
      <c r="F702" s="1"/>
    </row>
    <row r="703" spans="6:6" ht="17.25" customHeight="1">
      <c r="F703" s="1"/>
    </row>
    <row r="704" spans="6:6" ht="17.25" customHeight="1">
      <c r="F704" s="1"/>
    </row>
    <row r="705" spans="6:6" ht="17.25" customHeight="1">
      <c r="F705" s="1"/>
    </row>
    <row r="706" spans="6:6" ht="17.25" customHeight="1">
      <c r="F706" s="1"/>
    </row>
    <row r="707" spans="6:6" ht="17.25" customHeight="1">
      <c r="F707" s="1"/>
    </row>
    <row r="708" spans="6:6" ht="17.25" customHeight="1">
      <c r="F708" s="1"/>
    </row>
    <row r="709" spans="6:6" ht="17.25" customHeight="1">
      <c r="F709" s="1"/>
    </row>
    <row r="710" spans="6:6" ht="17.25" customHeight="1">
      <c r="F710" s="1"/>
    </row>
    <row r="711" spans="6:6" ht="17.25" customHeight="1">
      <c r="F711" s="1"/>
    </row>
    <row r="712" spans="6:6" ht="17.25" customHeight="1">
      <c r="F712" s="1"/>
    </row>
    <row r="713" spans="6:6" ht="17.25" customHeight="1">
      <c r="F713" s="1"/>
    </row>
    <row r="714" spans="6:6" ht="17.25" customHeight="1">
      <c r="F714" s="1"/>
    </row>
    <row r="715" spans="6:6" ht="17.25" customHeight="1">
      <c r="F715" s="1"/>
    </row>
    <row r="716" spans="6:6" ht="17.25" customHeight="1">
      <c r="F716" s="1"/>
    </row>
    <row r="717" spans="6:6" ht="17.25" customHeight="1">
      <c r="F717" s="1"/>
    </row>
    <row r="718" spans="6:6" ht="17.25" customHeight="1">
      <c r="F718" s="1"/>
    </row>
    <row r="719" spans="6:6" ht="17.25" customHeight="1">
      <c r="F719" s="1"/>
    </row>
    <row r="720" spans="6:6" ht="17.25" customHeight="1">
      <c r="F720" s="1"/>
    </row>
    <row r="721" spans="6:6" ht="17.25" customHeight="1">
      <c r="F721" s="1"/>
    </row>
    <row r="722" spans="6:6" ht="17.25" customHeight="1">
      <c r="F722" s="1"/>
    </row>
    <row r="723" spans="6:6" ht="17.25" customHeight="1">
      <c r="F723" s="1"/>
    </row>
    <row r="724" spans="6:6" ht="17.25" customHeight="1">
      <c r="F724" s="1"/>
    </row>
    <row r="725" spans="6:6" ht="17.25" customHeight="1">
      <c r="F725" s="1"/>
    </row>
    <row r="726" spans="6:6" ht="17.25" customHeight="1">
      <c r="F726" s="1"/>
    </row>
    <row r="727" spans="6:6" ht="17.25" customHeight="1">
      <c r="F727" s="1"/>
    </row>
    <row r="728" spans="6:6" ht="17.25" customHeight="1">
      <c r="F728" s="1"/>
    </row>
    <row r="729" spans="6:6" ht="17.25" customHeight="1">
      <c r="F729" s="1"/>
    </row>
    <row r="730" spans="6:6" ht="17.25" customHeight="1">
      <c r="F730" s="1"/>
    </row>
    <row r="731" spans="6:6" ht="17.25" customHeight="1">
      <c r="F731" s="1"/>
    </row>
    <row r="732" spans="6:6" ht="17.25" customHeight="1">
      <c r="F732" s="1"/>
    </row>
    <row r="733" spans="6:6" ht="17.25" customHeight="1">
      <c r="F733" s="1"/>
    </row>
    <row r="734" spans="6:6" ht="17.25" customHeight="1">
      <c r="F734" s="1"/>
    </row>
    <row r="735" spans="6:6" ht="17.25" customHeight="1">
      <c r="F735" s="1"/>
    </row>
    <row r="736" spans="6:6" ht="17.25" customHeight="1">
      <c r="F736" s="1"/>
    </row>
    <row r="737" spans="6:6" ht="17.25" customHeight="1">
      <c r="F737" s="1"/>
    </row>
    <row r="738" spans="6:6" ht="17.25" customHeight="1">
      <c r="F738" s="1"/>
    </row>
    <row r="739" spans="6:6" ht="17.25" customHeight="1">
      <c r="F739" s="1"/>
    </row>
    <row r="740" spans="6:6" ht="17.25" customHeight="1">
      <c r="F740" s="1"/>
    </row>
    <row r="741" spans="6:6" ht="17.25" customHeight="1">
      <c r="F741" s="1"/>
    </row>
    <row r="742" spans="6:6" ht="17.25" customHeight="1">
      <c r="F742" s="1"/>
    </row>
    <row r="743" spans="6:6" ht="17.25" customHeight="1">
      <c r="F743" s="1"/>
    </row>
    <row r="744" spans="6:6" ht="17.25" customHeight="1">
      <c r="F744" s="1"/>
    </row>
    <row r="745" spans="6:6" ht="17.25" customHeight="1">
      <c r="F745" s="1"/>
    </row>
    <row r="746" spans="6:6" ht="17.25" customHeight="1">
      <c r="F746" s="1"/>
    </row>
    <row r="747" spans="6:6" ht="17.25" customHeight="1">
      <c r="F747" s="1"/>
    </row>
    <row r="748" spans="6:6" ht="17.25" customHeight="1">
      <c r="F748" s="1"/>
    </row>
    <row r="749" spans="6:6" ht="17.25" customHeight="1">
      <c r="F749" s="1"/>
    </row>
    <row r="750" spans="6:6" ht="17.25" customHeight="1">
      <c r="F750" s="1"/>
    </row>
    <row r="751" spans="6:6" ht="17.25" customHeight="1">
      <c r="F751" s="1"/>
    </row>
    <row r="752" spans="6:6" ht="17.25" customHeight="1">
      <c r="F752" s="1"/>
    </row>
    <row r="753" spans="6:6" ht="17.25" customHeight="1">
      <c r="F753" s="1"/>
    </row>
    <row r="754" spans="6:6" ht="17.25" customHeight="1">
      <c r="F754" s="1"/>
    </row>
    <row r="755" spans="6:6" ht="17.25" customHeight="1">
      <c r="F755" s="1"/>
    </row>
    <row r="756" spans="6:6" ht="17.25" customHeight="1">
      <c r="F756" s="1"/>
    </row>
    <row r="757" spans="6:6" ht="17.25" customHeight="1">
      <c r="F757" s="1"/>
    </row>
    <row r="758" spans="6:6" ht="17.25" customHeight="1">
      <c r="F758" s="1"/>
    </row>
    <row r="759" spans="6:6" ht="17.25" customHeight="1">
      <c r="F759" s="1"/>
    </row>
    <row r="760" spans="6:6" ht="17.25" customHeight="1">
      <c r="F760" s="1"/>
    </row>
    <row r="761" spans="6:6" ht="17.25" customHeight="1">
      <c r="F761" s="1"/>
    </row>
    <row r="762" spans="6:6" ht="17.25" customHeight="1">
      <c r="F762" s="1"/>
    </row>
    <row r="763" spans="6:6" ht="17.25" customHeight="1">
      <c r="F763" s="1"/>
    </row>
    <row r="764" spans="6:6" ht="17.25" customHeight="1">
      <c r="F764" s="1"/>
    </row>
    <row r="765" spans="6:6" ht="17.25" customHeight="1">
      <c r="F765" s="1"/>
    </row>
    <row r="766" spans="6:6" ht="17.25" customHeight="1">
      <c r="F766" s="1"/>
    </row>
    <row r="767" spans="6:6" ht="17.25" customHeight="1">
      <c r="F767" s="1"/>
    </row>
    <row r="768" spans="6:6" ht="17.25" customHeight="1">
      <c r="F768" s="1"/>
    </row>
    <row r="769" spans="6:6" ht="17.25" customHeight="1">
      <c r="F769" s="1"/>
    </row>
    <row r="770" spans="6:6" ht="17.25" customHeight="1">
      <c r="F770" s="1"/>
    </row>
    <row r="771" spans="6:6" ht="17.25" customHeight="1">
      <c r="F771" s="1"/>
    </row>
    <row r="772" spans="6:6" ht="17.25" customHeight="1">
      <c r="F772" s="1"/>
    </row>
    <row r="773" spans="6:6" ht="17.25" customHeight="1">
      <c r="F773" s="1"/>
    </row>
    <row r="774" spans="6:6" ht="17.25" customHeight="1">
      <c r="F774" s="1"/>
    </row>
    <row r="775" spans="6:6" ht="17.25" customHeight="1">
      <c r="F775" s="1"/>
    </row>
    <row r="776" spans="6:6" ht="17.25" customHeight="1">
      <c r="F776" s="1"/>
    </row>
    <row r="777" spans="6:6" ht="17.25" customHeight="1">
      <c r="F777" s="1"/>
    </row>
    <row r="778" spans="6:6" ht="17.25" customHeight="1">
      <c r="F778" s="1"/>
    </row>
    <row r="779" spans="6:6" ht="17.25" customHeight="1">
      <c r="F779" s="1"/>
    </row>
    <row r="780" spans="6:6" ht="17.25" customHeight="1">
      <c r="F780" s="1"/>
    </row>
    <row r="781" spans="6:6" ht="17.25" customHeight="1">
      <c r="F781" s="1"/>
    </row>
    <row r="782" spans="6:6" ht="17.25" customHeight="1">
      <c r="F782" s="1"/>
    </row>
    <row r="783" spans="6:6" ht="17.25" customHeight="1">
      <c r="F783" s="1"/>
    </row>
    <row r="784" spans="6:6" ht="17.25" customHeight="1">
      <c r="F784" s="1"/>
    </row>
    <row r="785" spans="6:6" ht="17.25" customHeight="1">
      <c r="F785" s="1"/>
    </row>
    <row r="786" spans="6:6" ht="17.25" customHeight="1">
      <c r="F786" s="1"/>
    </row>
    <row r="787" spans="6:6" ht="17.25" customHeight="1">
      <c r="F787" s="1"/>
    </row>
    <row r="788" spans="6:6" ht="17.25" customHeight="1">
      <c r="F788" s="1"/>
    </row>
    <row r="789" spans="6:6" ht="17.25" customHeight="1">
      <c r="F789" s="1"/>
    </row>
    <row r="790" spans="6:6" ht="17.25" customHeight="1">
      <c r="F790" s="1"/>
    </row>
    <row r="791" spans="6:6" ht="17.25" customHeight="1">
      <c r="F791" s="1"/>
    </row>
    <row r="792" spans="6:6" ht="17.25" customHeight="1">
      <c r="F792" s="1"/>
    </row>
    <row r="793" spans="6:6" ht="17.25" customHeight="1">
      <c r="F793" s="1"/>
    </row>
    <row r="794" spans="6:6" ht="17.25" customHeight="1">
      <c r="F794" s="1"/>
    </row>
    <row r="795" spans="6:6" ht="17.25" customHeight="1">
      <c r="F795" s="1"/>
    </row>
    <row r="796" spans="6:6" ht="17.25" customHeight="1">
      <c r="F796" s="1"/>
    </row>
    <row r="797" spans="6:6" ht="17.25" customHeight="1">
      <c r="F797" s="1"/>
    </row>
    <row r="798" spans="6:6" ht="17.25" customHeight="1">
      <c r="F798" s="1"/>
    </row>
    <row r="799" spans="6:6" ht="17.25" customHeight="1">
      <c r="F799" s="1"/>
    </row>
    <row r="800" spans="6:6" ht="17.25" customHeight="1">
      <c r="F800" s="1"/>
    </row>
    <row r="801" spans="6:6" ht="17.25" customHeight="1">
      <c r="F801" s="1"/>
    </row>
    <row r="802" spans="6:6" ht="17.25" customHeight="1">
      <c r="F802" s="1"/>
    </row>
    <row r="803" spans="6:6" ht="17.25" customHeight="1">
      <c r="F803" s="1"/>
    </row>
    <row r="804" spans="6:6" ht="17.25" customHeight="1">
      <c r="F804" s="1"/>
    </row>
    <row r="805" spans="6:6" ht="17.25" customHeight="1">
      <c r="F805" s="1"/>
    </row>
    <row r="806" spans="6:6" ht="17.25" customHeight="1">
      <c r="F806" s="1"/>
    </row>
    <row r="807" spans="6:6" ht="17.25" customHeight="1">
      <c r="F807" s="1"/>
    </row>
    <row r="808" spans="6:6" ht="17.25" customHeight="1">
      <c r="F808" s="1"/>
    </row>
    <row r="809" spans="6:6" ht="17.25" customHeight="1">
      <c r="F809" s="1"/>
    </row>
    <row r="810" spans="6:6" ht="17.25" customHeight="1">
      <c r="F810" s="1"/>
    </row>
    <row r="811" spans="6:6" ht="17.25" customHeight="1">
      <c r="F811" s="1"/>
    </row>
    <row r="812" spans="6:6" ht="17.25" customHeight="1">
      <c r="F812" s="1"/>
    </row>
    <row r="813" spans="6:6" ht="17.25" customHeight="1">
      <c r="F813" s="1"/>
    </row>
    <row r="814" spans="6:6" ht="17.25" customHeight="1">
      <c r="F814" s="1"/>
    </row>
    <row r="815" spans="6:6" ht="17.25" customHeight="1">
      <c r="F815" s="1"/>
    </row>
    <row r="816" spans="6:6" ht="17.25" customHeight="1">
      <c r="F816" s="1"/>
    </row>
    <row r="817" spans="6:6" ht="17.25" customHeight="1">
      <c r="F817" s="1"/>
    </row>
    <row r="818" spans="6:6" ht="17.25" customHeight="1">
      <c r="F818" s="1"/>
    </row>
    <row r="819" spans="6:6" ht="17.25" customHeight="1">
      <c r="F819" s="1"/>
    </row>
    <row r="820" spans="6:6" ht="17.25" customHeight="1">
      <c r="F820" s="1"/>
    </row>
    <row r="821" spans="6:6" ht="17.25" customHeight="1">
      <c r="F821" s="1"/>
    </row>
    <row r="822" spans="6:6" ht="17.25" customHeight="1">
      <c r="F822" s="1"/>
    </row>
    <row r="823" spans="6:6" ht="17.25" customHeight="1">
      <c r="F823" s="1"/>
    </row>
    <row r="824" spans="6:6" ht="17.25" customHeight="1">
      <c r="F824" s="1"/>
    </row>
    <row r="825" spans="6:6" ht="17.25" customHeight="1">
      <c r="F825" s="1"/>
    </row>
    <row r="826" spans="6:6" ht="17.25" customHeight="1">
      <c r="F826" s="1"/>
    </row>
    <row r="827" spans="6:6" ht="17.25" customHeight="1">
      <c r="F827" s="1"/>
    </row>
    <row r="828" spans="6:6" ht="17.25" customHeight="1">
      <c r="F828" s="1"/>
    </row>
    <row r="829" spans="6:6" ht="17.25" customHeight="1">
      <c r="F829" s="1"/>
    </row>
    <row r="830" spans="6:6" ht="17.25" customHeight="1">
      <c r="F830" s="1"/>
    </row>
    <row r="831" spans="6:6" ht="17.25" customHeight="1">
      <c r="F831" s="1"/>
    </row>
    <row r="832" spans="6:6" ht="17.25" customHeight="1">
      <c r="F832" s="1"/>
    </row>
    <row r="833" spans="6:6" ht="17.25" customHeight="1">
      <c r="F833" s="1"/>
    </row>
    <row r="834" spans="6:6" ht="17.25" customHeight="1">
      <c r="F834" s="1"/>
    </row>
    <row r="835" spans="6:6" ht="17.25" customHeight="1">
      <c r="F835" s="1"/>
    </row>
    <row r="836" spans="6:6" ht="17.25" customHeight="1">
      <c r="F836" s="1"/>
    </row>
    <row r="837" spans="6:6" ht="17.25" customHeight="1">
      <c r="F837" s="1"/>
    </row>
    <row r="838" spans="6:6" ht="17.25" customHeight="1">
      <c r="F838" s="1"/>
    </row>
    <row r="839" spans="6:6" ht="17.25" customHeight="1">
      <c r="F839" s="1"/>
    </row>
    <row r="840" spans="6:6" ht="17.25" customHeight="1">
      <c r="F840" s="1"/>
    </row>
    <row r="841" spans="6:6" ht="17.25" customHeight="1">
      <c r="F841" s="1"/>
    </row>
    <row r="842" spans="6:6" ht="17.25" customHeight="1">
      <c r="F842" s="1"/>
    </row>
    <row r="843" spans="6:6" ht="17.25" customHeight="1">
      <c r="F843" s="1"/>
    </row>
    <row r="844" spans="6:6" ht="17.25" customHeight="1">
      <c r="F844" s="1"/>
    </row>
    <row r="845" spans="6:6" ht="17.25" customHeight="1">
      <c r="F845" s="1"/>
    </row>
    <row r="846" spans="6:6" ht="17.25" customHeight="1">
      <c r="F846" s="1"/>
    </row>
    <row r="847" spans="6:6" ht="17.25" customHeight="1">
      <c r="F847" s="1"/>
    </row>
    <row r="848" spans="6:6" ht="17.25" customHeight="1">
      <c r="F848" s="1"/>
    </row>
    <row r="849" spans="6:6" ht="17.25" customHeight="1">
      <c r="F849" s="1"/>
    </row>
    <row r="850" spans="6:6" ht="17.25" customHeight="1">
      <c r="F850" s="1"/>
    </row>
    <row r="851" spans="6:6" ht="17.25" customHeight="1">
      <c r="F851" s="1"/>
    </row>
    <row r="852" spans="6:6" ht="17.25" customHeight="1">
      <c r="F852" s="1"/>
    </row>
    <row r="853" spans="6:6" ht="17.25" customHeight="1">
      <c r="F853" s="1"/>
    </row>
    <row r="854" spans="6:6" ht="17.25" customHeight="1">
      <c r="F854" s="1"/>
    </row>
    <row r="855" spans="6:6" ht="17.25" customHeight="1">
      <c r="F855" s="1"/>
    </row>
    <row r="856" spans="6:6" ht="17.25" customHeight="1">
      <c r="F856" s="1"/>
    </row>
    <row r="857" spans="6:6" ht="17.25" customHeight="1">
      <c r="F857" s="1"/>
    </row>
    <row r="858" spans="6:6" ht="17.25" customHeight="1">
      <c r="F858" s="1"/>
    </row>
    <row r="859" spans="6:6" ht="17.25" customHeight="1">
      <c r="F859" s="1"/>
    </row>
    <row r="860" spans="6:6" ht="17.25" customHeight="1">
      <c r="F860" s="1"/>
    </row>
    <row r="861" spans="6:6" ht="17.25" customHeight="1">
      <c r="F861" s="1"/>
    </row>
    <row r="862" spans="6:6" ht="17.25" customHeight="1">
      <c r="F862" s="1"/>
    </row>
    <row r="863" spans="6:6" ht="17.25" customHeight="1">
      <c r="F863" s="1"/>
    </row>
    <row r="864" spans="6:6" ht="17.25" customHeight="1">
      <c r="F864" s="1"/>
    </row>
    <row r="865" spans="6:6" ht="17.25" customHeight="1">
      <c r="F865" s="1"/>
    </row>
    <row r="866" spans="6:6" ht="17.25" customHeight="1">
      <c r="F866" s="1"/>
    </row>
    <row r="867" spans="6:6" ht="17.25" customHeight="1">
      <c r="F867" s="1"/>
    </row>
    <row r="868" spans="6:6" ht="17.25" customHeight="1">
      <c r="F868" s="1"/>
    </row>
    <row r="869" spans="6:6" ht="17.25" customHeight="1">
      <c r="F869" s="1"/>
    </row>
    <row r="870" spans="6:6" ht="17.25" customHeight="1">
      <c r="F870" s="1"/>
    </row>
    <row r="871" spans="6:6" ht="17.25" customHeight="1">
      <c r="F871" s="1"/>
    </row>
    <row r="872" spans="6:6" ht="17.25" customHeight="1">
      <c r="F872" s="1"/>
    </row>
    <row r="873" spans="6:6" ht="17.25" customHeight="1">
      <c r="F873" s="1"/>
    </row>
    <row r="874" spans="6:6" ht="17.25" customHeight="1">
      <c r="F874" s="1"/>
    </row>
    <row r="875" spans="6:6" ht="17.25" customHeight="1">
      <c r="F875" s="1"/>
    </row>
    <row r="876" spans="6:6" ht="17.25" customHeight="1">
      <c r="F876" s="1"/>
    </row>
    <row r="877" spans="6:6" ht="17.25" customHeight="1">
      <c r="F877" s="1"/>
    </row>
    <row r="878" spans="6:6" ht="17.25" customHeight="1">
      <c r="F878" s="1"/>
    </row>
    <row r="879" spans="6:6" ht="17.25" customHeight="1">
      <c r="F879" s="1"/>
    </row>
    <row r="880" spans="6:6" ht="17.25" customHeight="1">
      <c r="F880" s="1"/>
    </row>
    <row r="881" spans="6:6" ht="17.25" customHeight="1">
      <c r="F881" s="1"/>
    </row>
    <row r="882" spans="6:6" ht="17.25" customHeight="1">
      <c r="F882" s="1"/>
    </row>
    <row r="883" spans="6:6" ht="17.25" customHeight="1">
      <c r="F883" s="1"/>
    </row>
    <row r="884" spans="6:6" ht="17.25" customHeight="1">
      <c r="F884" s="1"/>
    </row>
    <row r="885" spans="6:6" ht="17.25" customHeight="1">
      <c r="F885" s="1"/>
    </row>
    <row r="886" spans="6:6" ht="17.25" customHeight="1">
      <c r="F886" s="1"/>
    </row>
    <row r="887" spans="6:6" ht="17.25" customHeight="1">
      <c r="F887" s="1"/>
    </row>
    <row r="888" spans="6:6" ht="17.25" customHeight="1">
      <c r="F888" s="1"/>
    </row>
    <row r="889" spans="6:6" ht="17.25" customHeight="1">
      <c r="F889" s="1"/>
    </row>
    <row r="890" spans="6:6" ht="17.25" customHeight="1">
      <c r="F890" s="1"/>
    </row>
    <row r="891" spans="6:6" ht="17.25" customHeight="1">
      <c r="F891" s="1"/>
    </row>
    <row r="892" spans="6:6" ht="17.25" customHeight="1">
      <c r="F892" s="1"/>
    </row>
    <row r="893" spans="6:6" ht="17.25" customHeight="1">
      <c r="F893" s="1"/>
    </row>
    <row r="894" spans="6:6" ht="17.25" customHeight="1">
      <c r="F894" s="1"/>
    </row>
    <row r="895" spans="6:6" ht="17.25" customHeight="1">
      <c r="F895" s="1"/>
    </row>
    <row r="896" spans="6:6" ht="17.25" customHeight="1">
      <c r="F896" s="1"/>
    </row>
    <row r="897" spans="6:6" ht="17.25" customHeight="1">
      <c r="F897" s="1"/>
    </row>
    <row r="898" spans="6:6" ht="17.25" customHeight="1">
      <c r="F898" s="1"/>
    </row>
    <row r="899" spans="6:6" ht="17.25" customHeight="1">
      <c r="F899" s="1"/>
    </row>
    <row r="900" spans="6:6" ht="17.25" customHeight="1">
      <c r="F900" s="1"/>
    </row>
    <row r="901" spans="6:6" ht="17.25" customHeight="1">
      <c r="F901" s="1"/>
    </row>
    <row r="902" spans="6:6" ht="17.25" customHeight="1">
      <c r="F902" s="1"/>
    </row>
    <row r="903" spans="6:6" ht="17.25" customHeight="1">
      <c r="F903" s="1"/>
    </row>
    <row r="904" spans="6:6" ht="17.25" customHeight="1">
      <c r="F904" s="1"/>
    </row>
    <row r="905" spans="6:6" ht="17.25" customHeight="1">
      <c r="F905" s="1"/>
    </row>
    <row r="906" spans="6:6" ht="17.25" customHeight="1">
      <c r="F906" s="1"/>
    </row>
    <row r="907" spans="6:6" ht="17.25" customHeight="1">
      <c r="F907" s="1"/>
    </row>
    <row r="908" spans="6:6" ht="17.25" customHeight="1">
      <c r="F908" s="1"/>
    </row>
    <row r="909" spans="6:6" ht="17.25" customHeight="1">
      <c r="F909" s="1"/>
    </row>
    <row r="910" spans="6:6" ht="17.25" customHeight="1">
      <c r="F910" s="1"/>
    </row>
    <row r="911" spans="6:6" ht="17.25" customHeight="1">
      <c r="F911" s="1"/>
    </row>
    <row r="912" spans="6:6" ht="17.25" customHeight="1">
      <c r="F912" s="1"/>
    </row>
    <row r="913" spans="6:6" ht="17.25" customHeight="1">
      <c r="F913" s="1"/>
    </row>
    <row r="914" spans="6:6" ht="17.25" customHeight="1">
      <c r="F914" s="1"/>
    </row>
    <row r="915" spans="6:6" ht="17.25" customHeight="1">
      <c r="F915" s="1"/>
    </row>
    <row r="916" spans="6:6" ht="17.25" customHeight="1">
      <c r="F916" s="1"/>
    </row>
    <row r="917" spans="6:6" ht="17.25" customHeight="1">
      <c r="F917" s="1"/>
    </row>
    <row r="918" spans="6:6" ht="17.25" customHeight="1">
      <c r="F918" s="1"/>
    </row>
    <row r="919" spans="6:6" ht="17.25" customHeight="1">
      <c r="F919" s="1"/>
    </row>
    <row r="920" spans="6:6" ht="17.25" customHeight="1">
      <c r="F920" s="1"/>
    </row>
  </sheetData>
  <mergeCells count="110">
    <mergeCell ref="C271:E271"/>
    <mergeCell ref="F271:I271"/>
    <mergeCell ref="C272:E272"/>
    <mergeCell ref="F272:I272"/>
    <mergeCell ref="C73:I73"/>
    <mergeCell ref="C83:E83"/>
    <mergeCell ref="F83:I83"/>
    <mergeCell ref="C84:E84"/>
    <mergeCell ref="F84:I84"/>
    <mergeCell ref="C171:E171"/>
    <mergeCell ref="C172:E172"/>
    <mergeCell ref="C155:E155"/>
    <mergeCell ref="F155:I155"/>
    <mergeCell ref="C156:E156"/>
    <mergeCell ref="F156:I156"/>
    <mergeCell ref="B158:I158"/>
    <mergeCell ref="C160:I160"/>
    <mergeCell ref="F171:I171"/>
    <mergeCell ref="F172:I172"/>
    <mergeCell ref="C104:E104"/>
    <mergeCell ref="F104:I104"/>
    <mergeCell ref="C105:E105"/>
    <mergeCell ref="F105:I105"/>
    <mergeCell ref="B107:I107"/>
    <mergeCell ref="C109:I109"/>
    <mergeCell ref="C114:E114"/>
    <mergeCell ref="F56:I56"/>
    <mergeCell ref="B58:I58"/>
    <mergeCell ref="C60:I60"/>
    <mergeCell ref="C56:E56"/>
    <mergeCell ref="C68:E68"/>
    <mergeCell ref="F68:I68"/>
    <mergeCell ref="C69:E69"/>
    <mergeCell ref="F69:I69"/>
    <mergeCell ref="B71:I71"/>
    <mergeCell ref="C219:E219"/>
    <mergeCell ref="F219:I219"/>
    <mergeCell ref="B206:I206"/>
    <mergeCell ref="C208:I208"/>
    <mergeCell ref="C218:E218"/>
    <mergeCell ref="F218:I218"/>
    <mergeCell ref="B2:I2"/>
    <mergeCell ref="C4:I4"/>
    <mergeCell ref="C22:E22"/>
    <mergeCell ref="F22:I22"/>
    <mergeCell ref="F23:I23"/>
    <mergeCell ref="B25:I25"/>
    <mergeCell ref="C27:I27"/>
    <mergeCell ref="C23:E23"/>
    <mergeCell ref="C37:E37"/>
    <mergeCell ref="F37:I37"/>
    <mergeCell ref="C38:E38"/>
    <mergeCell ref="F38:I38"/>
    <mergeCell ref="B40:I40"/>
    <mergeCell ref="C42:I42"/>
    <mergeCell ref="C54:E54"/>
    <mergeCell ref="F54:I54"/>
    <mergeCell ref="C55:E55"/>
    <mergeCell ref="F55:I55"/>
    <mergeCell ref="C176:I176"/>
    <mergeCell ref="C185:E185"/>
    <mergeCell ref="F185:I185"/>
    <mergeCell ref="C186:E186"/>
    <mergeCell ref="F186:I186"/>
    <mergeCell ref="F204:I204"/>
    <mergeCell ref="C187:E187"/>
    <mergeCell ref="F187:I187"/>
    <mergeCell ref="B189:I189"/>
    <mergeCell ref="C191:I191"/>
    <mergeCell ref="C202:E202"/>
    <mergeCell ref="F202:I202"/>
    <mergeCell ref="F203:I203"/>
    <mergeCell ref="C203:E203"/>
    <mergeCell ref="C204:E204"/>
    <mergeCell ref="F114:I114"/>
    <mergeCell ref="F115:I115"/>
    <mergeCell ref="B86:I86"/>
    <mergeCell ref="C88:I88"/>
    <mergeCell ref="C103:E103"/>
    <mergeCell ref="F103:I103"/>
    <mergeCell ref="B174:I174"/>
    <mergeCell ref="B117:I117"/>
    <mergeCell ref="C119:I119"/>
    <mergeCell ref="C115:E115"/>
    <mergeCell ref="C131:E131"/>
    <mergeCell ref="F131:I131"/>
    <mergeCell ref="C132:E132"/>
    <mergeCell ref="F132:I132"/>
    <mergeCell ref="B134:I134"/>
    <mergeCell ref="C136:I136"/>
    <mergeCell ref="B221:I221"/>
    <mergeCell ref="C223:I223"/>
    <mergeCell ref="C237:E237"/>
    <mergeCell ref="F237:I237"/>
    <mergeCell ref="C239:E239"/>
    <mergeCell ref="F239:I239"/>
    <mergeCell ref="C238:E238"/>
    <mergeCell ref="F238:I238"/>
    <mergeCell ref="B241:I241"/>
    <mergeCell ref="C269:E269"/>
    <mergeCell ref="F269:I269"/>
    <mergeCell ref="C270:E270"/>
    <mergeCell ref="F270:I270"/>
    <mergeCell ref="C243:I243"/>
    <mergeCell ref="C253:E253"/>
    <mergeCell ref="F253:I253"/>
    <mergeCell ref="C254:E254"/>
    <mergeCell ref="F254:I254"/>
    <mergeCell ref="B256:I256"/>
    <mergeCell ref="C258:I258"/>
  </mergeCells>
  <phoneticPr fontId="7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899"/>
  <sheetViews>
    <sheetView topLeftCell="I1" workbookViewId="0">
      <selection activeCell="AA1" sqref="AA1:AA1048576"/>
    </sheetView>
  </sheetViews>
  <sheetFormatPr defaultColWidth="14.44140625" defaultRowHeight="15" customHeight="1"/>
  <cols>
    <col min="1" max="1" width="3.109375" customWidth="1"/>
    <col min="2" max="2" width="10.5546875" customWidth="1"/>
    <col min="3" max="3" width="42.88671875" customWidth="1"/>
    <col min="4" max="4" width="53.109375" customWidth="1"/>
    <col min="5" max="5" width="26.109375" customWidth="1"/>
    <col min="6" max="6" width="40.44140625" customWidth="1"/>
    <col min="7" max="7" width="26.109375" customWidth="1"/>
    <col min="8" max="8" width="16.5546875" customWidth="1"/>
    <col min="9" max="9" width="23.44140625" customWidth="1"/>
    <col min="10" max="10" width="12.5546875" customWidth="1"/>
    <col min="11" max="11" width="59.5546875" customWidth="1"/>
    <col min="12" max="15" width="16.5546875" customWidth="1"/>
    <col min="16" max="26" width="12.44140625" hidden="1" customWidth="1"/>
    <col min="27" max="27" width="196.109375" customWidth="1"/>
  </cols>
  <sheetData>
    <row r="1" spans="2:27" ht="17.25" customHeight="1"/>
    <row r="2" spans="2:27" ht="17.25" customHeight="1">
      <c r="B2" s="8" t="s">
        <v>210</v>
      </c>
      <c r="C2" s="22" t="s">
        <v>140</v>
      </c>
      <c r="D2" s="21"/>
    </row>
    <row r="3" spans="2:27" ht="17.25" customHeight="1">
      <c r="B3" s="8" t="s">
        <v>3</v>
      </c>
      <c r="C3" s="8" t="s">
        <v>143</v>
      </c>
      <c r="D3" s="8" t="s">
        <v>145</v>
      </c>
      <c r="E3" s="9"/>
      <c r="F3" s="9"/>
      <c r="G3" s="9"/>
      <c r="K3" s="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 t="str">
        <f>_xlfn.CONCAT("TRUNCATE ",C2,";")</f>
        <v>TRUNCATE TB_SEQUENCE;</v>
      </c>
    </row>
    <row r="4" spans="2:27" ht="17.25" customHeight="1">
      <c r="B4" s="8" t="s">
        <v>1</v>
      </c>
      <c r="C4" s="8" t="s">
        <v>144</v>
      </c>
      <c r="D4" s="8" t="s">
        <v>146</v>
      </c>
      <c r="E4" s="9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5" t="str">
        <f>_xlfn.CONCAT("INSERT INTO ",C2, "(", _xlfn.TEXTJOIN(",",TRUE,C3:Z3),") VALUES")</f>
        <v>INSERT INTO TB_SEQUENCE(SEQ_NM,CURRVAL) VALUES</v>
      </c>
    </row>
    <row r="5" spans="2:27" ht="17.25" customHeight="1">
      <c r="B5" s="6">
        <v>1</v>
      </c>
      <c r="C5" s="6" t="s">
        <v>211</v>
      </c>
      <c r="D5" s="6">
        <v>0</v>
      </c>
      <c r="K5" s="11"/>
      <c r="AA5" s="5" t="str">
        <f t="shared" ref="AA5:AA11" si="0">_xlfn.CONCAT(IF(B5=1,"",","),"(",_xlfn.TEXTJOIN(",",TRUE,C5:Z5),")")</f>
        <v>("POLI_SEQ",0)</v>
      </c>
    </row>
    <row r="6" spans="2:27" ht="17.25" customHeight="1">
      <c r="B6" s="6">
        <v>2</v>
      </c>
      <c r="C6" s="6" t="s">
        <v>212</v>
      </c>
      <c r="D6" s="6">
        <v>0</v>
      </c>
      <c r="K6" s="11"/>
      <c r="AA6" s="5" t="str">
        <f t="shared" si="0"/>
        <v>,("LOGIN_SEQ",0)</v>
      </c>
    </row>
    <row r="7" spans="2:27" ht="17.25" customHeight="1">
      <c r="B7" s="6">
        <v>3</v>
      </c>
      <c r="C7" s="6" t="s">
        <v>213</v>
      </c>
      <c r="D7" s="6">
        <v>0</v>
      </c>
      <c r="K7" s="11"/>
      <c r="AA7" s="5" t="str">
        <f t="shared" si="0"/>
        <v>,("REQ_SEQ",0)</v>
      </c>
    </row>
    <row r="8" spans="2:27" ht="17.25" customHeight="1">
      <c r="B8" s="6">
        <v>4</v>
      </c>
      <c r="C8" s="6" t="s">
        <v>214</v>
      </c>
      <c r="D8" s="6">
        <v>0</v>
      </c>
      <c r="K8" s="11"/>
      <c r="AA8" s="5" t="str">
        <f t="shared" si="0"/>
        <v>,("MNU_SEQ",0)</v>
      </c>
    </row>
    <row r="9" spans="2:27" ht="17.25" customHeight="1">
      <c r="B9" s="6">
        <v>5</v>
      </c>
      <c r="C9" s="6" t="s">
        <v>215</v>
      </c>
      <c r="D9" s="6">
        <v>0</v>
      </c>
      <c r="K9" s="11"/>
      <c r="AA9" s="5" t="str">
        <f t="shared" si="0"/>
        <v>,("ROLE_SEQ",0)</v>
      </c>
    </row>
    <row r="10" spans="2:27" ht="17.25" customHeight="1">
      <c r="B10" s="6">
        <v>6</v>
      </c>
      <c r="C10" s="6" t="s">
        <v>336</v>
      </c>
      <c r="D10" s="6">
        <v>0</v>
      </c>
      <c r="K10" s="11"/>
      <c r="AA10" s="5" t="str">
        <f t="shared" si="0"/>
        <v>,("WORDBOOK_SEQ",0)</v>
      </c>
    </row>
    <row r="11" spans="2:27" ht="17.25" customHeight="1">
      <c r="B11" s="6">
        <v>6</v>
      </c>
      <c r="C11" s="6" t="s">
        <v>366</v>
      </c>
      <c r="D11" s="6">
        <v>0</v>
      </c>
      <c r="K11" s="11"/>
      <c r="AA11" s="5" t="str">
        <f t="shared" si="0"/>
        <v>,("CHAL_SEQ",0)</v>
      </c>
    </row>
    <row r="12" spans="2:27" ht="17.25" customHeight="1">
      <c r="AA12" s="18" t="s">
        <v>367</v>
      </c>
    </row>
    <row r="13" spans="2:27" ht="17.25" customHeight="1">
      <c r="B13" s="8" t="s">
        <v>210</v>
      </c>
      <c r="C13" s="22" t="s">
        <v>147</v>
      </c>
      <c r="D13" s="20"/>
      <c r="E13" s="20"/>
      <c r="F13" s="20"/>
      <c r="G13" s="20"/>
      <c r="H13" s="20"/>
      <c r="I13" s="21"/>
    </row>
    <row r="14" spans="2:27" ht="17.25" customHeight="1">
      <c r="B14" s="8" t="s">
        <v>3</v>
      </c>
      <c r="C14" s="8" t="s">
        <v>150</v>
      </c>
      <c r="D14" s="8" t="s">
        <v>152</v>
      </c>
      <c r="E14" s="8" t="s">
        <v>155</v>
      </c>
      <c r="F14" s="8" t="s">
        <v>157</v>
      </c>
      <c r="G14" s="8" t="s">
        <v>42</v>
      </c>
      <c r="H14" s="8" t="s">
        <v>59</v>
      </c>
      <c r="I14" s="8" t="s">
        <v>63</v>
      </c>
      <c r="J14" s="1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0" t="str">
        <f>_xlfn.CONCAT("TRUNCATE ",C13,";")</f>
        <v>TRUNCATE TB_POLI;</v>
      </c>
    </row>
    <row r="15" spans="2:27" ht="17.25" customHeight="1">
      <c r="B15" s="8" t="s">
        <v>1</v>
      </c>
      <c r="C15" s="8" t="s">
        <v>151</v>
      </c>
      <c r="D15" s="8" t="s">
        <v>153</v>
      </c>
      <c r="E15" s="8" t="s">
        <v>156</v>
      </c>
      <c r="F15" s="8" t="s">
        <v>158</v>
      </c>
      <c r="G15" s="8" t="s">
        <v>217</v>
      </c>
      <c r="H15" s="8" t="s">
        <v>60</v>
      </c>
      <c r="I15" s="8" t="s">
        <v>64</v>
      </c>
      <c r="J15" s="11"/>
      <c r="R15" s="1"/>
      <c r="S15" s="1"/>
      <c r="T15" s="1"/>
      <c r="U15" s="1"/>
      <c r="V15" s="1"/>
      <c r="W15" s="1"/>
      <c r="X15" s="1"/>
      <c r="Y15" s="1"/>
      <c r="Z15" s="1"/>
      <c r="AA15" s="5" t="str">
        <f>_xlfn.CONCAT("INSERT INTO ",C13, "(", _xlfn.TEXTJOIN(",",TRUE,C14:Z14),") VALUES")</f>
        <v>INSERT INTO TB_POLI(POLI_SEQ,POLI_CODE,POLI_NM,POLI_VAL,RMRK,FST_REG_ID,LT_UPD_ID) VALUES</v>
      </c>
    </row>
    <row r="16" spans="2:27" ht="17.25" customHeight="1">
      <c r="B16" s="6">
        <v>1</v>
      </c>
      <c r="C16" s="6" t="s">
        <v>377</v>
      </c>
      <c r="D16" s="7" t="s">
        <v>219</v>
      </c>
      <c r="E16" s="6" t="s">
        <v>220</v>
      </c>
      <c r="F16" s="6">
        <v>5</v>
      </c>
      <c r="G16" s="7" t="s">
        <v>221</v>
      </c>
      <c r="H16" s="6" t="s">
        <v>222</v>
      </c>
      <c r="I16" s="6" t="s">
        <v>222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5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 ht="17.25" customHeight="1">
      <c r="B17" s="6">
        <v>2</v>
      </c>
      <c r="C17" s="6" t="s">
        <v>218</v>
      </c>
      <c r="D17" s="7" t="s">
        <v>219</v>
      </c>
      <c r="E17" s="6" t="s">
        <v>223</v>
      </c>
      <c r="F17" s="6">
        <v>7200</v>
      </c>
      <c r="G17" s="6" t="s">
        <v>224</v>
      </c>
      <c r="H17" s="6" t="s">
        <v>222</v>
      </c>
      <c r="I17" s="6" t="s">
        <v>222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5" t="str">
        <f>_xlfn.CONCAT(IF(B17=1,"",","),"(",_xlfn.TEXTJOIN(",",TRUE,C17:Z17),")")</f>
        <v>,((SELECT nextval('POLI_SEQ') FROM DUAL),"01","SESSION_TIME",7200,"세션유지시간(초단위)","SYSTEM","SYSTEM")</v>
      </c>
    </row>
    <row r="18" spans="2:27" ht="17.25" customHeight="1">
      <c r="B18" s="6">
        <v>3</v>
      </c>
      <c r="C18" s="6" t="s">
        <v>218</v>
      </c>
      <c r="D18" s="7" t="s">
        <v>219</v>
      </c>
      <c r="E18" s="6" t="s">
        <v>225</v>
      </c>
      <c r="F18" s="6">
        <v>90</v>
      </c>
      <c r="G18" s="6" t="s">
        <v>226</v>
      </c>
      <c r="H18" s="6" t="s">
        <v>222</v>
      </c>
      <c r="I18" s="6" t="s">
        <v>222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5" t="str">
        <f>_xlfn.CONCAT(IF(B18=1,"",","),"(",_xlfn.TEXTJOIN(",",TRUE,C18:Z18),")")</f>
        <v>,((SELECT nextval('POLI_SEQ') FROM DUAL),"01","PSWD_LIM_DAYS",90,"비밀번호 변경 주기(일)","SYSTEM","SYSTEM")</v>
      </c>
    </row>
    <row r="19" spans="2:27" ht="17.25" customHeight="1">
      <c r="AA19" s="5" t="s">
        <v>216</v>
      </c>
    </row>
    <row r="20" spans="2:27" ht="17.25" customHeight="1">
      <c r="B20" s="12" t="s">
        <v>210</v>
      </c>
      <c r="C20" s="22" t="s">
        <v>69</v>
      </c>
      <c r="D20" s="20"/>
      <c r="E20" s="20"/>
      <c r="F20" s="21"/>
    </row>
    <row r="21" spans="2:27" ht="17.25" customHeight="1">
      <c r="B21" s="8" t="s">
        <v>3</v>
      </c>
      <c r="C21" s="8" t="s">
        <v>72</v>
      </c>
      <c r="D21" s="8" t="s">
        <v>73</v>
      </c>
      <c r="E21" s="8" t="s">
        <v>59</v>
      </c>
      <c r="F21" s="8" t="s">
        <v>63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0" t="str">
        <f>_xlfn.CONCAT("TRUNCATE ",C20,";")</f>
        <v>TRUNCATE TB_CODE_GROUP;</v>
      </c>
    </row>
    <row r="22" spans="2:27" ht="17.25" customHeight="1">
      <c r="B22" s="8" t="s">
        <v>1</v>
      </c>
      <c r="C22" s="14" t="s">
        <v>70</v>
      </c>
      <c r="D22" s="14" t="s">
        <v>74</v>
      </c>
      <c r="E22" s="14" t="s">
        <v>60</v>
      </c>
      <c r="F22" s="14" t="s">
        <v>64</v>
      </c>
      <c r="I22" s="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5" t="str">
        <f>_xlfn.CONCAT("INSERT INTO ",C20, "(", _xlfn.TEXTJOIN(",",TRUE,C21:Z21),") VALUES")</f>
        <v>INSERT INTO TB_CODE_GROUP(CODE_GROUP,CODE_GROUP_NM,FST_REG_ID,LT_UPD_ID) VALUES</v>
      </c>
    </row>
    <row r="23" spans="2:27" ht="17.25" customHeight="1">
      <c r="B23" s="6">
        <v>1</v>
      </c>
      <c r="C23" s="6" t="s">
        <v>227</v>
      </c>
      <c r="D23" s="7" t="s">
        <v>228</v>
      </c>
      <c r="E23" s="6" t="s">
        <v>222</v>
      </c>
      <c r="F23" s="6" t="s">
        <v>222</v>
      </c>
      <c r="I23" s="11"/>
      <c r="AA23" s="5" t="str">
        <f>_xlfn.CONCAT(IF(B23=1,"",","),"(",_xlfn.TEXTJOIN(",",TRUE,C23:Z23),")")</f>
        <v>("LOGIN_CODE","로그인 유형 코드","SYSTEM","SYSTEM")</v>
      </c>
    </row>
    <row r="24" spans="2:27" ht="17.25" customHeight="1">
      <c r="B24" s="6">
        <v>2</v>
      </c>
      <c r="C24" s="6" t="s">
        <v>229</v>
      </c>
      <c r="D24" s="7" t="s">
        <v>230</v>
      </c>
      <c r="E24" s="6" t="s">
        <v>222</v>
      </c>
      <c r="F24" s="6" t="s">
        <v>222</v>
      </c>
      <c r="I24" s="11"/>
      <c r="AA24" s="5" t="str">
        <f>_xlfn.CONCAT(IF(B24=1,"",","),"(",_xlfn.TEXTJOIN(",",TRUE,C24:Z24),")")</f>
        <v>,("LOGIN_INFO_EXCEPT_URI","로그인 정보가 필요없는 URI 코드","SYSTEM","SYSTEM")</v>
      </c>
    </row>
    <row r="25" spans="2:27" ht="17.25" customHeight="1">
      <c r="B25" s="6">
        <v>3</v>
      </c>
      <c r="C25" s="6" t="s">
        <v>231</v>
      </c>
      <c r="D25" s="7" t="s">
        <v>232</v>
      </c>
      <c r="E25" s="6" t="s">
        <v>222</v>
      </c>
      <c r="F25" s="6" t="s">
        <v>222</v>
      </c>
      <c r="I25" s="11"/>
      <c r="AA25" s="5" t="str">
        <f>_xlfn.CONCAT(IF(B25=1,"",","),"(",_xlfn.TEXTJOIN(",",TRUE,C25:Z25),")")</f>
        <v>,("POLI_CODE","정책 분류코드","SYSTEM","SYSTEM")</v>
      </c>
    </row>
    <row r="26" spans="2:27" ht="17.25" customHeight="1">
      <c r="B26" s="6">
        <v>4</v>
      </c>
      <c r="C26" s="6" t="s">
        <v>233</v>
      </c>
      <c r="D26" s="7" t="s">
        <v>234</v>
      </c>
      <c r="E26" s="6" t="s">
        <v>222</v>
      </c>
      <c r="F26" s="6" t="s">
        <v>222</v>
      </c>
      <c r="I26" s="11"/>
      <c r="AA26" s="5" t="str">
        <f>_xlfn.CONCAT(IF(B26=1,"",","),"(",_xlfn.TEXTJOIN(",",TRUE,C26:Z26),")")</f>
        <v>,("USER_STATUS_CODE","사용자 상태 코드","SYSTEM","SYSTEM")</v>
      </c>
    </row>
    <row r="27" spans="2:27" ht="17.25" customHeight="1">
      <c r="AA27" s="5" t="s">
        <v>216</v>
      </c>
    </row>
    <row r="28" spans="2:27" ht="17.25" customHeight="1">
      <c r="B28" s="8" t="s">
        <v>210</v>
      </c>
      <c r="C28" s="22" t="s">
        <v>77</v>
      </c>
      <c r="D28" s="20"/>
      <c r="E28" s="20"/>
      <c r="F28" s="20"/>
      <c r="G28" s="20"/>
      <c r="H28" s="20"/>
      <c r="I28" s="21"/>
    </row>
    <row r="29" spans="2:27" ht="17.25" customHeight="1">
      <c r="B29" s="8" t="s">
        <v>3</v>
      </c>
      <c r="C29" s="8" t="s">
        <v>72</v>
      </c>
      <c r="D29" s="8" t="s">
        <v>80</v>
      </c>
      <c r="E29" s="8" t="s">
        <v>82</v>
      </c>
      <c r="F29" s="8" t="s">
        <v>84</v>
      </c>
      <c r="G29" s="8" t="s">
        <v>86</v>
      </c>
      <c r="H29" s="8" t="s">
        <v>59</v>
      </c>
      <c r="I29" s="8" t="s">
        <v>63</v>
      </c>
      <c r="R29" s="9"/>
      <c r="S29" s="9"/>
      <c r="T29" s="9"/>
      <c r="U29" s="9"/>
      <c r="V29" s="9"/>
      <c r="W29" s="9"/>
      <c r="X29" s="9"/>
      <c r="Y29" s="9"/>
      <c r="Z29" s="9"/>
      <c r="AA29" s="10" t="str">
        <f>_xlfn.CONCAT("TRUNCATE ",C28,";")</f>
        <v>TRUNCATE TB_CODE_DETAIL;</v>
      </c>
    </row>
    <row r="30" spans="2:27" ht="17.25" customHeight="1">
      <c r="B30" s="8" t="s">
        <v>1</v>
      </c>
      <c r="C30" s="8" t="s">
        <v>70</v>
      </c>
      <c r="D30" s="8" t="s">
        <v>78</v>
      </c>
      <c r="E30" s="8" t="s">
        <v>83</v>
      </c>
      <c r="F30" s="8" t="s">
        <v>85</v>
      </c>
      <c r="G30" s="8" t="s">
        <v>87</v>
      </c>
      <c r="H30" s="8" t="s">
        <v>60</v>
      </c>
      <c r="I30" s="8" t="s">
        <v>64</v>
      </c>
      <c r="K30" s="1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5" t="str">
        <f>_xlfn.CONCAT("INSERT INTO ",C28, "(", _xlfn.TEXTJOIN(",",TRUE,C29:Z29),") VALUES")</f>
        <v>INSERT INTO TB_CODE_DETAIL(CODE_GROUP,CODE_DETAIL,CODE_DETAIL_NM,MODIFY_YN,DETAIL_ORDER,FST_REG_ID,LT_UPD_ID) VALUES</v>
      </c>
    </row>
    <row r="31" spans="2:27" ht="17.25" customHeight="1">
      <c r="B31" s="6">
        <v>1</v>
      </c>
      <c r="C31" s="6" t="s">
        <v>229</v>
      </c>
      <c r="D31" s="7" t="s">
        <v>219</v>
      </c>
      <c r="E31" s="6" t="s">
        <v>235</v>
      </c>
      <c r="F31" s="6" t="s">
        <v>236</v>
      </c>
      <c r="G31" s="6">
        <v>1</v>
      </c>
      <c r="H31" s="6" t="s">
        <v>222</v>
      </c>
      <c r="I31" s="6" t="s">
        <v>222</v>
      </c>
      <c r="K31" s="11"/>
      <c r="AA31" s="5" t="str">
        <f t="shared" ref="AA31:AA47" si="1">_xlfn.CONCAT(IF(B31=1,"",","),"(",_xlfn.TEXTJOIN(",",TRUE,C31:Z31),")")</f>
        <v>("LOGIN_INFO_EXCEPT_URI","01","/user/signUp","N",1,"SYSTEM","SYSTEM")</v>
      </c>
    </row>
    <row r="32" spans="2:27" ht="17.25" customHeight="1">
      <c r="B32" s="6">
        <v>2</v>
      </c>
      <c r="C32" s="6" t="s">
        <v>227</v>
      </c>
      <c r="D32" s="7" t="s">
        <v>219</v>
      </c>
      <c r="E32" s="6" t="s">
        <v>237</v>
      </c>
      <c r="F32" s="6" t="s">
        <v>236</v>
      </c>
      <c r="G32" s="6">
        <v>1</v>
      </c>
      <c r="H32" s="6" t="s">
        <v>222</v>
      </c>
      <c r="I32" s="6" t="s">
        <v>222</v>
      </c>
      <c r="K32" s="11"/>
      <c r="AA32" s="5" t="str">
        <f t="shared" si="1"/>
        <v>,("LOGIN_CODE","01","로그인","N",1,"SYSTEM","SYSTEM")</v>
      </c>
    </row>
    <row r="33" spans="2:27" ht="17.25" customHeight="1">
      <c r="B33" s="6">
        <v>3</v>
      </c>
      <c r="C33" s="6" t="s">
        <v>227</v>
      </c>
      <c r="D33" s="7" t="s">
        <v>238</v>
      </c>
      <c r="E33" s="6" t="s">
        <v>239</v>
      </c>
      <c r="F33" s="6" t="s">
        <v>236</v>
      </c>
      <c r="G33" s="6">
        <v>2</v>
      </c>
      <c r="H33" s="6" t="s">
        <v>222</v>
      </c>
      <c r="I33" s="6" t="s">
        <v>222</v>
      </c>
      <c r="K33" s="11"/>
      <c r="AA33" s="5" t="str">
        <f t="shared" si="1"/>
        <v>,("LOGIN_CODE","02","로그아웃","N",2,"SYSTEM","SYSTEM")</v>
      </c>
    </row>
    <row r="34" spans="2:27" ht="17.25" customHeight="1">
      <c r="B34" s="6">
        <v>4</v>
      </c>
      <c r="C34" s="6" t="s">
        <v>227</v>
      </c>
      <c r="D34" s="7" t="s">
        <v>240</v>
      </c>
      <c r="E34" s="6" t="s">
        <v>241</v>
      </c>
      <c r="F34" s="6" t="s">
        <v>236</v>
      </c>
      <c r="G34" s="6">
        <v>3</v>
      </c>
      <c r="H34" s="6" t="s">
        <v>222</v>
      </c>
      <c r="I34" s="6" t="s">
        <v>222</v>
      </c>
      <c r="K34" s="11"/>
      <c r="AA34" s="5" t="str">
        <f t="shared" si="1"/>
        <v>,("LOGIN_CODE","03","존재하지 않는 아이디","N",3,"SYSTEM","SYSTEM")</v>
      </c>
    </row>
    <row r="35" spans="2:27" ht="17.25" customHeight="1">
      <c r="B35" s="6">
        <v>5</v>
      </c>
      <c r="C35" s="6" t="s">
        <v>227</v>
      </c>
      <c r="D35" s="7" t="s">
        <v>242</v>
      </c>
      <c r="E35" s="6" t="s">
        <v>243</v>
      </c>
      <c r="F35" s="6" t="s">
        <v>236</v>
      </c>
      <c r="G35" s="6">
        <v>4</v>
      </c>
      <c r="H35" s="6" t="s">
        <v>222</v>
      </c>
      <c r="I35" s="6" t="s">
        <v>222</v>
      </c>
      <c r="K35" s="11"/>
      <c r="AA35" s="5" t="str">
        <f t="shared" si="1"/>
        <v>,("LOGIN_CODE","04","비밀번호 오입력","N",4,"SYSTEM","SYSTEM")</v>
      </c>
    </row>
    <row r="36" spans="2:27" ht="17.25" customHeight="1">
      <c r="B36" s="6">
        <v>6</v>
      </c>
      <c r="C36" s="6" t="s">
        <v>227</v>
      </c>
      <c r="D36" s="7" t="s">
        <v>244</v>
      </c>
      <c r="E36" s="6" t="s">
        <v>245</v>
      </c>
      <c r="F36" s="6" t="s">
        <v>236</v>
      </c>
      <c r="G36" s="6">
        <v>5</v>
      </c>
      <c r="H36" s="6" t="s">
        <v>222</v>
      </c>
      <c r="I36" s="6" t="s">
        <v>222</v>
      </c>
      <c r="K36" s="11"/>
      <c r="AA36" s="5" t="str">
        <f t="shared" si="1"/>
        <v>,("LOGIN_CODE","05","비밀번호 오입력 횟수 초과","N",5,"SYSTEM","SYSTEM")</v>
      </c>
    </row>
    <row r="37" spans="2:27" ht="17.25" customHeight="1">
      <c r="B37" s="6">
        <v>7</v>
      </c>
      <c r="C37" s="6" t="s">
        <v>246</v>
      </c>
      <c r="D37" s="7" t="s">
        <v>247</v>
      </c>
      <c r="E37" s="6" t="s">
        <v>248</v>
      </c>
      <c r="F37" s="6" t="s">
        <v>236</v>
      </c>
      <c r="G37" s="6">
        <v>1</v>
      </c>
      <c r="H37" s="6" t="s">
        <v>222</v>
      </c>
      <c r="I37" s="6" t="s">
        <v>222</v>
      </c>
      <c r="K37" s="11"/>
      <c r="AA37" s="5" t="str">
        <f t="shared" si="1"/>
        <v>,("REQ_TYPE_CODE","admin","관리자","N",1,"SYSTEM","SYSTEM")</v>
      </c>
    </row>
    <row r="38" spans="2:27" ht="17.25" customHeight="1">
      <c r="B38" s="6">
        <v>8</v>
      </c>
      <c r="C38" s="6" t="s">
        <v>246</v>
      </c>
      <c r="D38" s="7" t="s">
        <v>249</v>
      </c>
      <c r="E38" s="6" t="s">
        <v>250</v>
      </c>
      <c r="F38" s="6" t="s">
        <v>236</v>
      </c>
      <c r="G38" s="6">
        <v>2</v>
      </c>
      <c r="H38" s="6" t="s">
        <v>222</v>
      </c>
      <c r="I38" s="6" t="s">
        <v>222</v>
      </c>
      <c r="K38" s="11"/>
      <c r="AA38" s="5" t="str">
        <f t="shared" si="1"/>
        <v>,("REQ_TYPE_CODE","info","정보","N",2,"SYSTEM","SYSTEM")</v>
      </c>
    </row>
    <row r="39" spans="2:27" ht="17.25" customHeight="1">
      <c r="B39" s="6">
        <v>9</v>
      </c>
      <c r="C39" s="6" t="s">
        <v>246</v>
      </c>
      <c r="D39" s="7" t="s">
        <v>251</v>
      </c>
      <c r="E39" s="6" t="s">
        <v>252</v>
      </c>
      <c r="F39" s="6" t="s">
        <v>236</v>
      </c>
      <c r="G39" s="6">
        <v>3</v>
      </c>
      <c r="H39" s="6" t="s">
        <v>222</v>
      </c>
      <c r="I39" s="6" t="s">
        <v>222</v>
      </c>
      <c r="K39" s="11"/>
      <c r="AA39" s="5" t="str">
        <f t="shared" si="1"/>
        <v>,("REQ_TYPE_CODE","user","사용자","N",3,"SYSTEM","SYSTEM")</v>
      </c>
    </row>
    <row r="40" spans="2:27" ht="17.25" customHeight="1">
      <c r="B40" s="6">
        <v>10</v>
      </c>
      <c r="C40" s="6" t="s">
        <v>246</v>
      </c>
      <c r="D40" s="7" t="s">
        <v>253</v>
      </c>
      <c r="E40" s="6" t="s">
        <v>254</v>
      </c>
      <c r="F40" s="6" t="s">
        <v>236</v>
      </c>
      <c r="G40" s="6">
        <v>4</v>
      </c>
      <c r="H40" s="6" t="s">
        <v>222</v>
      </c>
      <c r="I40" s="6" t="s">
        <v>222</v>
      </c>
      <c r="K40" s="11"/>
      <c r="AA40" s="5" t="str">
        <f t="shared" si="1"/>
        <v>,("REQ_TYPE_CODE","board","게시판","N",4,"SYSTEM","SYSTEM")</v>
      </c>
    </row>
    <row r="41" spans="2:27" ht="17.25" customHeight="1">
      <c r="B41" s="6">
        <v>11</v>
      </c>
      <c r="C41" s="6" t="s">
        <v>246</v>
      </c>
      <c r="D41" s="7" t="s">
        <v>255</v>
      </c>
      <c r="E41" s="6" t="s">
        <v>256</v>
      </c>
      <c r="F41" s="6" t="s">
        <v>236</v>
      </c>
      <c r="G41" s="6">
        <v>5</v>
      </c>
      <c r="H41" s="6" t="s">
        <v>222</v>
      </c>
      <c r="I41" s="6" t="s">
        <v>222</v>
      </c>
      <c r="K41" s="11"/>
      <c r="AA41" s="5" t="str">
        <f t="shared" si="1"/>
        <v>,("REQ_TYPE_CODE","market","장터","N",5,"SYSTEM","SYSTEM")</v>
      </c>
    </row>
    <row r="42" spans="2:27" ht="17.25" customHeight="1">
      <c r="B42" s="6">
        <v>12</v>
      </c>
      <c r="C42" s="6" t="s">
        <v>246</v>
      </c>
      <c r="D42" s="7" t="s">
        <v>257</v>
      </c>
      <c r="E42" s="6" t="s">
        <v>258</v>
      </c>
      <c r="F42" s="6" t="s">
        <v>236</v>
      </c>
      <c r="G42" s="6">
        <v>6</v>
      </c>
      <c r="H42" s="6" t="s">
        <v>222</v>
      </c>
      <c r="I42" s="6" t="s">
        <v>222</v>
      </c>
      <c r="K42" s="11"/>
      <c r="AA42" s="5" t="str">
        <f t="shared" si="1"/>
        <v>,("REQ_TYPE_CODE","active","활동","N",6,"SYSTEM","SYSTEM")</v>
      </c>
    </row>
    <row r="43" spans="2:27" ht="17.25" customHeight="1">
      <c r="B43" s="6">
        <v>13</v>
      </c>
      <c r="C43" s="6" t="s">
        <v>246</v>
      </c>
      <c r="D43" s="7" t="s">
        <v>259</v>
      </c>
      <c r="E43" s="6" t="s">
        <v>260</v>
      </c>
      <c r="F43" s="6" t="s">
        <v>236</v>
      </c>
      <c r="G43" s="6">
        <v>7</v>
      </c>
      <c r="H43" s="6" t="s">
        <v>222</v>
      </c>
      <c r="I43" s="6" t="s">
        <v>222</v>
      </c>
      <c r="K43" s="11"/>
      <c r="AA43" s="5" t="str">
        <f t="shared" si="1"/>
        <v>,("REQ_TYPE_CODE","sitter","베이비시터","N",7,"SYSTEM","SYSTEM")</v>
      </c>
    </row>
    <row r="44" spans="2:27" ht="17.25" customHeight="1">
      <c r="B44" s="6">
        <v>14</v>
      </c>
      <c r="C44" s="6" t="s">
        <v>246</v>
      </c>
      <c r="D44" s="7" t="s">
        <v>261</v>
      </c>
      <c r="E44" s="6" t="s">
        <v>262</v>
      </c>
      <c r="F44" s="6" t="s">
        <v>236</v>
      </c>
      <c r="G44" s="6">
        <v>8</v>
      </c>
      <c r="H44" s="6" t="s">
        <v>222</v>
      </c>
      <c r="I44" s="6" t="s">
        <v>222</v>
      </c>
      <c r="K44" s="11"/>
      <c r="AA44" s="5" t="str">
        <f t="shared" si="1"/>
        <v>,("REQ_TYPE_CODE","error","오류","N",8,"SYSTEM","SYSTEM")</v>
      </c>
    </row>
    <row r="45" spans="2:27" ht="17.25" customHeight="1">
      <c r="B45" s="6">
        <v>15</v>
      </c>
      <c r="C45" s="6" t="s">
        <v>233</v>
      </c>
      <c r="D45" s="7" t="s">
        <v>219</v>
      </c>
      <c r="E45" s="6" t="s">
        <v>263</v>
      </c>
      <c r="F45" s="6" t="s">
        <v>236</v>
      </c>
      <c r="G45" s="6">
        <v>1</v>
      </c>
      <c r="H45" s="6" t="s">
        <v>222</v>
      </c>
      <c r="I45" s="6" t="s">
        <v>222</v>
      </c>
      <c r="K45" s="11"/>
      <c r="AA45" s="5" t="str">
        <f t="shared" si="1"/>
        <v>,("USER_STATUS_CODE","01","활성","N",1,"SYSTEM","SYSTEM")</v>
      </c>
    </row>
    <row r="46" spans="2:27" ht="17.25" customHeight="1">
      <c r="B46" s="6">
        <v>16</v>
      </c>
      <c r="C46" s="6" t="s">
        <v>233</v>
      </c>
      <c r="D46" s="7" t="s">
        <v>238</v>
      </c>
      <c r="E46" s="6" t="s">
        <v>264</v>
      </c>
      <c r="F46" s="6" t="s">
        <v>236</v>
      </c>
      <c r="G46" s="6">
        <v>2</v>
      </c>
      <c r="H46" s="6" t="s">
        <v>222</v>
      </c>
      <c r="I46" s="6" t="s">
        <v>222</v>
      </c>
      <c r="K46" s="11"/>
      <c r="AA46" s="5" t="str">
        <f t="shared" si="1"/>
        <v>,("USER_STATUS_CODE","02","정지","N",2,"SYSTEM","SYSTEM")</v>
      </c>
    </row>
    <row r="47" spans="2:27" ht="17.25" customHeight="1">
      <c r="B47" s="6">
        <v>17</v>
      </c>
      <c r="C47" s="6" t="s">
        <v>233</v>
      </c>
      <c r="D47" s="7" t="s">
        <v>240</v>
      </c>
      <c r="E47" s="6" t="s">
        <v>265</v>
      </c>
      <c r="F47" s="6" t="s">
        <v>236</v>
      </c>
      <c r="G47" s="6">
        <v>3</v>
      </c>
      <c r="H47" s="6" t="s">
        <v>222</v>
      </c>
      <c r="I47" s="6" t="s">
        <v>222</v>
      </c>
      <c r="K47" s="11"/>
      <c r="AA47" s="5" t="str">
        <f t="shared" si="1"/>
        <v>,("USER_STATUS_CODE","03","탈퇴","N",3,"SYSTEM","SYSTEM")</v>
      </c>
    </row>
    <row r="48" spans="2:27" ht="17.25" customHeight="1">
      <c r="AA48" s="5" t="s">
        <v>216</v>
      </c>
    </row>
    <row r="49" spans="2:27" ht="17.25" customHeight="1">
      <c r="B49" s="8" t="s">
        <v>210</v>
      </c>
      <c r="C49" s="22" t="s">
        <v>2</v>
      </c>
      <c r="D49" s="20"/>
      <c r="E49" s="20"/>
      <c r="F49" s="20"/>
      <c r="G49" s="21"/>
    </row>
    <row r="50" spans="2:27" ht="17.25" customHeight="1">
      <c r="B50" s="8" t="s">
        <v>3</v>
      </c>
      <c r="C50" s="8" t="s">
        <v>16</v>
      </c>
      <c r="D50" s="8" t="s">
        <v>20</v>
      </c>
      <c r="E50" s="8" t="s">
        <v>24</v>
      </c>
      <c r="F50" s="8" t="s">
        <v>59</v>
      </c>
      <c r="G50" s="8" t="s">
        <v>63</v>
      </c>
      <c r="K50" s="1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0" t="str">
        <f>_xlfn.CONCAT("TRUNCATE ",C49,";")</f>
        <v>TRUNCATE TB_USER;</v>
      </c>
    </row>
    <row r="51" spans="2:27" ht="17.25" customHeight="1">
      <c r="B51" s="8" t="s">
        <v>1</v>
      </c>
      <c r="C51" s="8" t="s">
        <v>17</v>
      </c>
      <c r="D51" s="8" t="s">
        <v>21</v>
      </c>
      <c r="E51" s="8" t="s">
        <v>25</v>
      </c>
      <c r="F51" s="8" t="s">
        <v>60</v>
      </c>
      <c r="G51" s="8" t="s">
        <v>64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5" t="str">
        <f>_xlfn.CONCAT("INSERT INTO ",C49, "(", _xlfn.TEXTJOIN(",",TRUE,C50:Z50),") VALUES")</f>
        <v>INSERT INTO TB_USER(USER_ID,USER_PW,USER_NAME,FST_REG_ID,LT_UPD_ID) VALUES</v>
      </c>
    </row>
    <row r="52" spans="2:27" ht="17.25" customHeight="1">
      <c r="B52" s="6">
        <v>1</v>
      </c>
      <c r="C52" s="6" t="s">
        <v>247</v>
      </c>
      <c r="D52" s="7" t="s">
        <v>266</v>
      </c>
      <c r="E52" s="6" t="s">
        <v>248</v>
      </c>
      <c r="F52" s="6" t="s">
        <v>222</v>
      </c>
      <c r="G52" s="6" t="s">
        <v>222</v>
      </c>
      <c r="K52" s="11"/>
      <c r="AA52" s="5" t="str">
        <f>_xlfn.CONCAT(IF(B52=1,"",","),"(",_xlfn.TEXTJOIN(",",TRUE,C52:Z52),")")</f>
        <v>("admin","s6U1rJV14IPnXtredYJe0hJnB53LrFJ4oP2avJ7W1Gs=","관리자","SYSTEM","SYSTEM")</v>
      </c>
    </row>
    <row r="53" spans="2:27" ht="17.25" customHeight="1">
      <c r="B53" s="6">
        <v>2</v>
      </c>
      <c r="C53" s="6" t="s">
        <v>267</v>
      </c>
      <c r="D53" s="7" t="s">
        <v>268</v>
      </c>
      <c r="E53" s="6" t="s">
        <v>269</v>
      </c>
      <c r="F53" s="6" t="s">
        <v>222</v>
      </c>
      <c r="G53" s="6" t="s">
        <v>222</v>
      </c>
      <c r="K53" s="11"/>
      <c r="AA53" s="5" t="str">
        <f>_xlfn.CONCAT(IF(B53=1,"",","),"(",_xlfn.TEXTJOIN(",",TRUE,C53:Z53),")")</f>
        <v>,("guest","SXRLcrGA1f5nK8A5cvZICY86tW2d/Rekkm3lrWEgqJU=","게스트","SYSTEM","SYSTEM")</v>
      </c>
    </row>
    <row r="54" spans="2:27" ht="17.25" customHeight="1">
      <c r="AA54" s="5" t="s">
        <v>216</v>
      </c>
    </row>
    <row r="55" spans="2:27" ht="17.25" customHeight="1">
      <c r="B55" s="8" t="s">
        <v>210</v>
      </c>
      <c r="C55" s="22" t="s">
        <v>188</v>
      </c>
      <c r="D55" s="20"/>
      <c r="E55" s="20"/>
      <c r="F55" s="20"/>
      <c r="G55" s="20"/>
      <c r="H55" s="21"/>
    </row>
    <row r="56" spans="2:27" ht="17.25" customHeight="1">
      <c r="B56" s="8" t="s">
        <v>3</v>
      </c>
      <c r="C56" s="8" t="s">
        <v>191</v>
      </c>
      <c r="D56" s="8" t="s">
        <v>193</v>
      </c>
      <c r="E56" s="8" t="s">
        <v>195</v>
      </c>
      <c r="F56" s="8" t="s">
        <v>42</v>
      </c>
      <c r="G56" s="8" t="s">
        <v>59</v>
      </c>
      <c r="H56" s="8" t="s">
        <v>63</v>
      </c>
      <c r="K56" s="9"/>
      <c r="L56" s="9"/>
      <c r="M56" s="9"/>
      <c r="N56" s="9"/>
      <c r="O56" s="9"/>
      <c r="R56" s="9"/>
      <c r="S56" s="9"/>
      <c r="T56" s="9"/>
      <c r="U56" s="9"/>
      <c r="V56" s="9"/>
      <c r="W56" s="9"/>
      <c r="X56" s="9"/>
      <c r="Y56" s="9"/>
      <c r="Z56" s="9"/>
      <c r="AA56" s="10" t="str">
        <f>_xlfn.CONCAT("TRUNCATE ",C55,";")</f>
        <v>TRUNCATE TB_ROLE;</v>
      </c>
    </row>
    <row r="57" spans="2:27" ht="17.25" customHeight="1">
      <c r="B57" s="8" t="s">
        <v>1</v>
      </c>
      <c r="C57" s="8" t="s">
        <v>192</v>
      </c>
      <c r="D57" s="8" t="s">
        <v>194</v>
      </c>
      <c r="E57" s="8" t="s">
        <v>196</v>
      </c>
      <c r="F57" s="8" t="s">
        <v>197</v>
      </c>
      <c r="G57" s="8" t="s">
        <v>60</v>
      </c>
      <c r="H57" s="8" t="s">
        <v>64</v>
      </c>
      <c r="K57" s="9"/>
      <c r="L57" s="9"/>
      <c r="M57" s="9"/>
      <c r="N57" s="9"/>
      <c r="O57" s="9"/>
      <c r="R57" s="9"/>
      <c r="S57" s="9"/>
      <c r="T57" s="9"/>
      <c r="U57" s="9"/>
      <c r="V57" s="9"/>
      <c r="W57" s="9"/>
      <c r="X57" s="9"/>
      <c r="Y57" s="9"/>
      <c r="Z57" s="9"/>
      <c r="AA57" s="5" t="str">
        <f>_xlfn.CONCAT("INSERT INTO ",C55, "(", _xlfn.TEXTJOIN(",",TRUE,C56:Z56),") VALUES")</f>
        <v>INSERT INTO TB_ROLE(ROLE_SEQ,ROLE_NM,ROLE_ORDER,RMRK,FST_REG_ID,LT_UPD_ID) VALUES</v>
      </c>
    </row>
    <row r="58" spans="2:27" ht="17.25" customHeight="1">
      <c r="B58" s="6">
        <v>1</v>
      </c>
      <c r="C58" s="6" t="s">
        <v>270</v>
      </c>
      <c r="D58" s="7" t="s">
        <v>252</v>
      </c>
      <c r="E58" s="6">
        <v>1</v>
      </c>
      <c r="F58" s="6" t="s">
        <v>271</v>
      </c>
      <c r="G58" s="6" t="s">
        <v>222</v>
      </c>
      <c r="H58" s="6" t="s">
        <v>222</v>
      </c>
      <c r="AA58" s="5" t="str">
        <f>_xlfn.CONCAT(IF(B58=1,"",","),"(",_xlfn.TEXTJOIN(",",TRUE,C58:Z58),")")</f>
        <v>((SELECT nextval('ROLE_SEQ') FROM DUAL),"사용자",1,"시스템 사용자의 기본 권한","SYSTEM","SYSTEM")</v>
      </c>
    </row>
    <row r="59" spans="2:27" ht="17.25" customHeight="1">
      <c r="B59" s="6">
        <v>2</v>
      </c>
      <c r="C59" s="6" t="s">
        <v>270</v>
      </c>
      <c r="D59" s="7" t="s">
        <v>269</v>
      </c>
      <c r="E59" s="6">
        <v>2</v>
      </c>
      <c r="F59" s="6" t="s">
        <v>272</v>
      </c>
      <c r="G59" s="6" t="s">
        <v>222</v>
      </c>
      <c r="H59" s="6" t="s">
        <v>222</v>
      </c>
      <c r="AA59" s="5" t="str">
        <f>_xlfn.CONCAT(IF(B59=1,"",","),"(",_xlfn.TEXTJOIN(",",TRUE,C59:Z59),")")</f>
        <v>,((SELECT nextval('ROLE_SEQ') FROM DUAL),"게스트",2,"프로젝트 열람을 위한 권한","SYSTEM","SYSTEM")</v>
      </c>
    </row>
    <row r="60" spans="2:27" ht="17.25" customHeight="1">
      <c r="B60" s="6">
        <v>3</v>
      </c>
      <c r="C60" s="6" t="s">
        <v>270</v>
      </c>
      <c r="D60" s="7" t="s">
        <v>248</v>
      </c>
      <c r="E60" s="6">
        <v>3</v>
      </c>
      <c r="F60" s="6" t="s">
        <v>273</v>
      </c>
      <c r="G60" s="6" t="s">
        <v>222</v>
      </c>
      <c r="H60" s="6" t="s">
        <v>222</v>
      </c>
      <c r="AA60" s="5" t="str">
        <f>_xlfn.CONCAT(IF(B60=1,"",","),"(",_xlfn.TEXTJOIN(",",TRUE,C60:Z60),")")</f>
        <v>,((SELECT nextval('ROLE_SEQ') FROM DUAL),"관리자",3,"시스템 관리자 권한","SYSTEM","SYSTEM")</v>
      </c>
    </row>
    <row r="61" spans="2:27" ht="17.25" customHeight="1">
      <c r="AA61" s="5" t="s">
        <v>216</v>
      </c>
    </row>
    <row r="62" spans="2:27" ht="17.25" customHeight="1">
      <c r="B62" s="8" t="s">
        <v>210</v>
      </c>
      <c r="C62" s="27" t="s">
        <v>198</v>
      </c>
      <c r="D62" s="28"/>
      <c r="E62" s="28"/>
      <c r="F62" s="28"/>
    </row>
    <row r="63" spans="2:27" ht="17.25" customHeight="1">
      <c r="B63" s="8" t="s">
        <v>3</v>
      </c>
      <c r="C63" s="8" t="s">
        <v>16</v>
      </c>
      <c r="D63" s="8" t="s">
        <v>191</v>
      </c>
      <c r="E63" s="8" t="s">
        <v>59</v>
      </c>
      <c r="F63" s="8" t="s">
        <v>63</v>
      </c>
      <c r="K63" s="9"/>
      <c r="L63" s="9"/>
      <c r="M63" s="9"/>
      <c r="N63" s="9"/>
      <c r="O63" s="9"/>
      <c r="R63" s="9"/>
      <c r="S63" s="9"/>
      <c r="T63" s="9"/>
      <c r="U63" s="9"/>
      <c r="V63" s="9"/>
      <c r="W63" s="9"/>
      <c r="X63" s="9"/>
      <c r="Y63" s="9"/>
      <c r="Z63" s="9"/>
      <c r="AA63" s="10" t="str">
        <f>_xlfn.CONCAT("TRUNCATE ",C62,";")</f>
        <v>TRUNCATE TB_USER_ROLE_MAP;</v>
      </c>
    </row>
    <row r="64" spans="2:27" ht="17.25" customHeight="1">
      <c r="B64" s="8" t="s">
        <v>1</v>
      </c>
      <c r="C64" s="8" t="s">
        <v>17</v>
      </c>
      <c r="D64" s="8" t="s">
        <v>192</v>
      </c>
      <c r="E64" s="8" t="s">
        <v>60</v>
      </c>
      <c r="F64" s="8" t="s">
        <v>64</v>
      </c>
      <c r="K64" s="9"/>
      <c r="L64" s="9"/>
      <c r="M64" s="9"/>
      <c r="N64" s="9"/>
      <c r="O64" s="9"/>
      <c r="R64" s="9"/>
      <c r="S64" s="9"/>
      <c r="T64" s="9"/>
      <c r="U64" s="9"/>
      <c r="V64" s="9"/>
      <c r="W64" s="9"/>
      <c r="X64" s="9"/>
      <c r="Y64" s="9"/>
      <c r="Z64" s="9"/>
      <c r="AA64" s="5" t="str">
        <f>_xlfn.CONCAT("INSERT INTO ",C62, "(", _xlfn.TEXTJOIN(",",TRUE,C63:Z63),") VALUES")</f>
        <v>INSERT INTO TB_USER_ROLE_MAP(USER_ID,ROLE_SEQ,FST_REG_ID,LT_UPD_ID) VALUES</v>
      </c>
    </row>
    <row r="65" spans="2:27" ht="17.25" customHeight="1">
      <c r="B65" s="6">
        <v>1</v>
      </c>
      <c r="C65" s="6" t="s">
        <v>247</v>
      </c>
      <c r="D65" s="6">
        <v>3</v>
      </c>
      <c r="E65" s="6" t="s">
        <v>222</v>
      </c>
      <c r="F65" s="6" t="s">
        <v>222</v>
      </c>
      <c r="AA65" s="5" t="str">
        <f>_xlfn.CONCAT(IF(B65=1,"",","),"(",_xlfn.TEXTJOIN(",",TRUE,C65:Z65),")")</f>
        <v>("admin",3,"SYSTEM","SYSTEM")</v>
      </c>
    </row>
    <row r="66" spans="2:27" ht="17.25" customHeight="1">
      <c r="B66" s="6">
        <v>2</v>
      </c>
      <c r="C66" s="6" t="s">
        <v>267</v>
      </c>
      <c r="D66" s="6">
        <v>2</v>
      </c>
      <c r="E66" s="6" t="s">
        <v>222</v>
      </c>
      <c r="F66" s="6" t="s">
        <v>222</v>
      </c>
      <c r="AA66" s="5" t="str">
        <f>_xlfn.CONCAT(IF(B66=1,"",","),"(",_xlfn.TEXTJOIN(",",TRUE,C66:Z66),")")</f>
        <v>,("guest",2,"SYSTEM","SYSTEM")</v>
      </c>
    </row>
    <row r="67" spans="2:27" ht="17.25" customHeight="1">
      <c r="AA67" s="5" t="s">
        <v>216</v>
      </c>
    </row>
    <row r="68" spans="2:27" ht="17.25" customHeight="1"/>
    <row r="69" spans="2:27" ht="17.25" customHeight="1"/>
    <row r="70" spans="2:27" ht="17.25" customHeight="1"/>
    <row r="71" spans="2:27" ht="17.25" customHeight="1"/>
    <row r="72" spans="2:27" ht="17.25" customHeight="1"/>
    <row r="73" spans="2:27" ht="17.25" customHeight="1"/>
    <row r="74" spans="2:27" ht="17.25" customHeight="1"/>
    <row r="75" spans="2:27" ht="17.25" customHeight="1"/>
    <row r="76" spans="2:27" ht="17.25" customHeight="1"/>
    <row r="77" spans="2:27" ht="17.25" customHeight="1"/>
    <row r="78" spans="2:27" ht="17.25" customHeight="1"/>
    <row r="79" spans="2:27" ht="17.25" customHeight="1"/>
    <row r="80" spans="2:27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</sheetData>
  <mergeCells count="7">
    <mergeCell ref="C55:H55"/>
    <mergeCell ref="C62:F62"/>
    <mergeCell ref="C2:D2"/>
    <mergeCell ref="C13:I13"/>
    <mergeCell ref="C20:F20"/>
    <mergeCell ref="C28:I28"/>
    <mergeCell ref="C49:G49"/>
  </mergeCells>
  <phoneticPr fontId="7" type="noConversion"/>
  <conditionalFormatting sqref="H58:H60">
    <cfRule type="expression" dxfId="1" priority="1">
      <formula>$J58 = 1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977"/>
  <sheetViews>
    <sheetView topLeftCell="L1" workbookViewId="0">
      <selection activeCell="AA1" sqref="AA1:AA1048576"/>
    </sheetView>
  </sheetViews>
  <sheetFormatPr defaultColWidth="14.44140625" defaultRowHeight="15" customHeight="1"/>
  <cols>
    <col min="1" max="1" width="3.109375" customWidth="1"/>
    <col min="2" max="2" width="10.5546875" customWidth="1"/>
    <col min="3" max="3" width="42.88671875" customWidth="1"/>
    <col min="4" max="4" width="53.109375" customWidth="1"/>
    <col min="5" max="5" width="26.109375" customWidth="1"/>
    <col min="6" max="6" width="40.44140625" customWidth="1"/>
    <col min="7" max="7" width="26.109375" customWidth="1"/>
    <col min="8" max="8" width="16.5546875" customWidth="1"/>
    <col min="9" max="9" width="23.44140625" customWidth="1"/>
    <col min="10" max="10" width="12.5546875" customWidth="1"/>
    <col min="11" max="11" width="59.5546875" customWidth="1"/>
    <col min="12" max="15" width="16.5546875" customWidth="1"/>
    <col min="16" max="26" width="12.44140625" hidden="1" customWidth="1"/>
    <col min="27" max="27" width="196.109375" customWidth="1"/>
  </cols>
  <sheetData>
    <row r="1" spans="2:27" ht="17.25" customHeight="1"/>
    <row r="2" spans="2:27" ht="17.25" customHeight="1"/>
    <row r="3" spans="2:27" ht="17.25" customHeight="1">
      <c r="B3" s="15" t="s">
        <v>210</v>
      </c>
      <c r="C3" s="22" t="s">
        <v>140</v>
      </c>
      <c r="D3" s="21"/>
    </row>
    <row r="4" spans="2:27" ht="17.25" customHeight="1">
      <c r="B4" s="15" t="s">
        <v>3</v>
      </c>
      <c r="C4" s="15" t="s">
        <v>143</v>
      </c>
      <c r="D4" s="15" t="s">
        <v>145</v>
      </c>
      <c r="E4" s="9"/>
      <c r="F4" s="9"/>
      <c r="G4" s="9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</row>
    <row r="5" spans="2:27" ht="17.25" customHeight="1">
      <c r="B5" s="15" t="s">
        <v>1</v>
      </c>
      <c r="C5" s="15" t="s">
        <v>144</v>
      </c>
      <c r="D5" s="15" t="s">
        <v>146</v>
      </c>
      <c r="E5" s="9"/>
      <c r="K5" s="1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2:27" ht="17.25" customHeight="1">
      <c r="B6" s="6">
        <v>1</v>
      </c>
      <c r="C6" s="6" t="s">
        <v>214</v>
      </c>
      <c r="D6" s="6">
        <v>0</v>
      </c>
      <c r="K6" s="11"/>
      <c r="AA6" s="5" t="s">
        <v>274</v>
      </c>
    </row>
    <row r="7" spans="2:27" ht="17.25" customHeight="1">
      <c r="AA7" s="5" t="s">
        <v>216</v>
      </c>
    </row>
    <row r="8" spans="2:27" ht="17.25" customHeight="1">
      <c r="B8" s="8" t="s">
        <v>210</v>
      </c>
      <c r="C8" s="29" t="s">
        <v>160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2:27" ht="17.25" customHeight="1">
      <c r="B9" s="8" t="s">
        <v>3</v>
      </c>
      <c r="C9" s="8" t="s">
        <v>163</v>
      </c>
      <c r="D9" s="8" t="s">
        <v>165</v>
      </c>
      <c r="E9" s="8" t="s">
        <v>167</v>
      </c>
      <c r="F9" s="8" t="s">
        <v>169</v>
      </c>
      <c r="G9" s="8" t="s">
        <v>171</v>
      </c>
      <c r="H9" s="8" t="s">
        <v>173</v>
      </c>
      <c r="I9" s="8" t="s">
        <v>176</v>
      </c>
      <c r="J9" s="8" t="s">
        <v>178</v>
      </c>
      <c r="K9" s="8" t="s">
        <v>181</v>
      </c>
      <c r="L9" s="8" t="s">
        <v>183</v>
      </c>
      <c r="M9" s="8" t="s">
        <v>186</v>
      </c>
      <c r="N9" s="8" t="s">
        <v>59</v>
      </c>
      <c r="O9" s="8" t="s">
        <v>63</v>
      </c>
      <c r="R9" s="9"/>
      <c r="S9" s="9"/>
      <c r="T9" s="9"/>
      <c r="U9" s="9"/>
      <c r="V9" s="9"/>
      <c r="W9" s="9"/>
      <c r="X9" s="9"/>
      <c r="Y9" s="9"/>
      <c r="Z9" s="9"/>
      <c r="AA9" s="10" t="str">
        <f>_xlfn.CONCAT("TRUNCATE ",C8,";")</f>
        <v>TRUNCATE TB_MNU;</v>
      </c>
    </row>
    <row r="10" spans="2:27" ht="17.25" customHeight="1">
      <c r="B10" s="8" t="s">
        <v>1</v>
      </c>
      <c r="C10" s="8" t="s">
        <v>164</v>
      </c>
      <c r="D10" s="8" t="s">
        <v>166</v>
      </c>
      <c r="E10" s="8" t="s">
        <v>168</v>
      </c>
      <c r="F10" s="8" t="s">
        <v>170</v>
      </c>
      <c r="G10" s="8" t="s">
        <v>172</v>
      </c>
      <c r="H10" s="8" t="s">
        <v>174</v>
      </c>
      <c r="I10" s="8" t="s">
        <v>177</v>
      </c>
      <c r="J10" s="8" t="s">
        <v>179</v>
      </c>
      <c r="K10" s="8" t="s">
        <v>182</v>
      </c>
      <c r="L10" s="8" t="s">
        <v>184</v>
      </c>
      <c r="M10" s="8" t="s">
        <v>187</v>
      </c>
      <c r="N10" s="8" t="s">
        <v>60</v>
      </c>
      <c r="O10" s="8" t="s">
        <v>64</v>
      </c>
      <c r="R10" s="9"/>
      <c r="S10" s="9"/>
      <c r="T10" s="9"/>
      <c r="U10" s="9"/>
      <c r="V10" s="9"/>
      <c r="W10" s="9"/>
      <c r="X10" s="9"/>
      <c r="Y10" s="9"/>
      <c r="Z10" s="9"/>
      <c r="AA10" s="5" t="str">
        <f>_xlfn.CONCAT("INSERT INTO ",C8, "(", _xlfn.TEXTJOIN(",",TRUE,C9:Z9),") VALUES")</f>
        <v>INSERT INTO TB_MNU(MNU_SEQ,URL,MNU_NM,TOP_URL,UPPER_URL,OPEN_YN,AUTH_YN,MNU_LV,INFO,MNU_ORDER,MNU_ICON,FST_REG_ID,LT_UPD_ID) VALUES</v>
      </c>
    </row>
    <row r="11" spans="2:27" ht="17.25" customHeight="1">
      <c r="B11" s="6">
        <v>1</v>
      </c>
      <c r="C11" s="6" t="s">
        <v>275</v>
      </c>
      <c r="D11" s="7" t="s">
        <v>276</v>
      </c>
      <c r="E11" s="6" t="s">
        <v>277</v>
      </c>
      <c r="F11" s="7" t="s">
        <v>278</v>
      </c>
      <c r="G11" s="7" t="s">
        <v>279</v>
      </c>
      <c r="H11" s="6" t="s">
        <v>236</v>
      </c>
      <c r="I11" s="6" t="s">
        <v>175</v>
      </c>
      <c r="J11" s="6">
        <v>1</v>
      </c>
      <c r="K11" s="6" t="s">
        <v>280</v>
      </c>
      <c r="L11" s="6">
        <v>1</v>
      </c>
      <c r="M11" s="6" t="s">
        <v>281</v>
      </c>
      <c r="N11" s="6" t="s">
        <v>222</v>
      </c>
      <c r="O11" s="6" t="s">
        <v>222</v>
      </c>
      <c r="AA11" s="5" t="str">
        <f>_xlfn.CONCAT(IF(B11=1,"",","),"(",_xlfn.TEXTJOIN(",",TRUE,C11:Z11),")")</f>
        <v>((SELECT nextval('MNU_SEQ') FROM DUAL),"wordbook","단어장","wordbook/wordbookView","#","N","Y",1,"단어장 대메뉴",1,null,"SYSTEM","SYSTEM")</v>
      </c>
    </row>
    <row r="12" spans="2:27" ht="17.25" customHeight="1">
      <c r="B12" s="6">
        <v>2</v>
      </c>
      <c r="C12" s="6" t="s">
        <v>275</v>
      </c>
      <c r="D12" s="7" t="s">
        <v>346</v>
      </c>
      <c r="E12" s="6" t="s">
        <v>330</v>
      </c>
      <c r="F12" s="7" t="s">
        <v>278</v>
      </c>
      <c r="G12" s="7" t="s">
        <v>276</v>
      </c>
      <c r="H12" s="6" t="s">
        <v>175</v>
      </c>
      <c r="I12" s="6" t="s">
        <v>175</v>
      </c>
      <c r="J12" s="6">
        <v>2</v>
      </c>
      <c r="K12" s="6" t="s">
        <v>351</v>
      </c>
      <c r="L12" s="6">
        <v>1</v>
      </c>
      <c r="M12" s="6" t="s">
        <v>281</v>
      </c>
      <c r="N12" s="6" t="s">
        <v>222</v>
      </c>
      <c r="O12" s="6" t="s">
        <v>222</v>
      </c>
      <c r="AA12" s="5" t="str">
        <f>_xlfn.CONCAT(IF(B12=1,"",","),"(",_xlfn.TEXTJOIN(",",TRUE,C12:Z12),")")</f>
        <v>,((SELECT nextval('MNU_SEQ') FROM DUAL),"wordbook/wordbookView","단어장","wordbook/wordbookView","wordbook","Y","Y",2,"단어장의 단어를 조회 및 관리하는 메뉴입니다.",1,null,"SYSTEM","SYSTEM")</v>
      </c>
    </row>
    <row r="13" spans="2:27" ht="17.25" customHeight="1">
      <c r="B13" s="6">
        <v>3</v>
      </c>
      <c r="C13" s="6" t="s">
        <v>275</v>
      </c>
      <c r="D13" s="7" t="s">
        <v>329</v>
      </c>
      <c r="E13" s="6" t="s">
        <v>331</v>
      </c>
      <c r="F13" s="7" t="s">
        <v>329</v>
      </c>
      <c r="G13" s="7" t="s">
        <v>276</v>
      </c>
      <c r="H13" s="6" t="s">
        <v>175</v>
      </c>
      <c r="I13" s="6" t="s">
        <v>175</v>
      </c>
      <c r="J13" s="6">
        <v>2</v>
      </c>
      <c r="K13" s="6" t="s">
        <v>332</v>
      </c>
      <c r="L13" s="6">
        <v>2</v>
      </c>
      <c r="M13" s="6" t="s">
        <v>281</v>
      </c>
      <c r="N13" s="6" t="s">
        <v>222</v>
      </c>
      <c r="O13" s="6" t="s">
        <v>222</v>
      </c>
      <c r="AA13" s="5" t="str">
        <f>_xlfn.CONCAT(IF(B13=1,"",","),"(",_xlfn.TEXTJOIN(",",TRUE,C13:Z13),")")</f>
        <v>,((SELECT nextval('MNU_SEQ') FROM DUAL),"wordbook/wordbookList","단어장 관리","wordbook/wordbookList","wordbook","Y","Y",2,"단어장 목록을 조회 및 관리하는 메뉴입니다.",2,null,"SYSTEM","SYSTEM")</v>
      </c>
    </row>
    <row r="14" spans="2:27" ht="17.25" customHeight="1">
      <c r="B14" s="6">
        <v>4</v>
      </c>
      <c r="C14" s="6" t="s">
        <v>275</v>
      </c>
      <c r="D14" s="7" t="s">
        <v>348</v>
      </c>
      <c r="E14" s="6" t="s">
        <v>349</v>
      </c>
      <c r="F14" s="7" t="s">
        <v>347</v>
      </c>
      <c r="G14" s="7" t="s">
        <v>279</v>
      </c>
      <c r="H14" s="6" t="s">
        <v>236</v>
      </c>
      <c r="I14" s="6" t="s">
        <v>175</v>
      </c>
      <c r="J14" s="6">
        <v>1</v>
      </c>
      <c r="K14" s="6" t="s">
        <v>350</v>
      </c>
      <c r="L14" s="6">
        <v>1</v>
      </c>
      <c r="M14" s="6" t="s">
        <v>281</v>
      </c>
      <c r="N14" s="6" t="s">
        <v>222</v>
      </c>
      <c r="O14" s="6" t="s">
        <v>222</v>
      </c>
      <c r="AA14" s="5" t="str">
        <f>_xlfn.CONCAT(IF(B14=1,"",","),"(",_xlfn.TEXTJOIN(",",TRUE,C14:Z14),")")</f>
        <v>,((SELECT nextval('MNU_SEQ') FROM DUAL),"challenge","챌린지","challenge/challengeView","#","N","Y",1,"챌린지 대메뉴",1,null,"SYSTEM","SYSTEM")</v>
      </c>
    </row>
    <row r="15" spans="2:27" ht="17.25" customHeight="1">
      <c r="B15" s="6">
        <v>5</v>
      </c>
      <c r="C15" s="6" t="s">
        <v>275</v>
      </c>
      <c r="D15" s="7" t="s">
        <v>347</v>
      </c>
      <c r="E15" s="6" t="s">
        <v>349</v>
      </c>
      <c r="F15" s="7" t="s">
        <v>347</v>
      </c>
      <c r="G15" s="7" t="s">
        <v>276</v>
      </c>
      <c r="H15" s="6" t="s">
        <v>175</v>
      </c>
      <c r="I15" s="6" t="s">
        <v>175</v>
      </c>
      <c r="J15" s="6">
        <v>2</v>
      </c>
      <c r="K15" s="6" t="s">
        <v>352</v>
      </c>
      <c r="L15" s="6">
        <v>2</v>
      </c>
      <c r="M15" s="6" t="s">
        <v>281</v>
      </c>
      <c r="N15" s="6" t="s">
        <v>222</v>
      </c>
      <c r="O15" s="6" t="s">
        <v>222</v>
      </c>
      <c r="AA15" s="5" t="str">
        <f>_xlfn.CONCAT(IF(B15=1,"",","),"(",_xlfn.TEXTJOIN(",",TRUE,C15:Z15),")")</f>
        <v>,((SELECT nextval('MNU_SEQ') FROM DUAL),"challenge/challengeView","챌린지","challenge/challengeView","wordbook","Y","Y",2,"챌린지의 단어를 조회 및 관리하는 메뉴입니다.",2,null,"SYSTEM","SYSTEM")</v>
      </c>
    </row>
    <row r="16" spans="2:27" ht="17.25" customHeight="1">
      <c r="AA16" s="5" t="s">
        <v>216</v>
      </c>
    </row>
    <row r="17" spans="2:27" ht="17.25" customHeight="1">
      <c r="B17" s="15" t="s">
        <v>210</v>
      </c>
      <c r="C17" s="22" t="s">
        <v>201</v>
      </c>
      <c r="D17" s="20"/>
      <c r="E17" s="20"/>
      <c r="F17" s="20"/>
      <c r="G17" s="20"/>
      <c r="H17" s="21"/>
    </row>
    <row r="18" spans="2:27" ht="17.25" customHeight="1">
      <c r="B18" s="15" t="s">
        <v>3</v>
      </c>
      <c r="C18" s="15" t="s">
        <v>163</v>
      </c>
      <c r="D18" s="15" t="s">
        <v>191</v>
      </c>
      <c r="E18" s="15" t="s">
        <v>204</v>
      </c>
      <c r="F18" s="15" t="s">
        <v>207</v>
      </c>
      <c r="G18" s="15" t="s">
        <v>59</v>
      </c>
      <c r="H18" s="15" t="s">
        <v>63</v>
      </c>
      <c r="K18" s="9"/>
      <c r="L18" s="9"/>
      <c r="M18" s="9"/>
      <c r="N18" s="9"/>
      <c r="O18" s="9"/>
      <c r="R18" s="9"/>
      <c r="S18" s="9"/>
      <c r="T18" s="9"/>
      <c r="U18" s="9"/>
      <c r="V18" s="9"/>
      <c r="W18" s="9"/>
      <c r="X18" s="9"/>
      <c r="Y18" s="9"/>
      <c r="Z18" s="9"/>
      <c r="AA18" s="10" t="str">
        <f>_xlfn.CONCAT("TRUNCATE ",C17,";")</f>
        <v>TRUNCATE TB_AUTH;</v>
      </c>
    </row>
    <row r="19" spans="2:27" ht="17.25" customHeight="1">
      <c r="B19" s="15" t="s">
        <v>1</v>
      </c>
      <c r="C19" s="15" t="s">
        <v>164</v>
      </c>
      <c r="D19" s="15" t="s">
        <v>192</v>
      </c>
      <c r="E19" s="15" t="s">
        <v>205</v>
      </c>
      <c r="F19" s="15" t="s">
        <v>208</v>
      </c>
      <c r="G19" s="15" t="s">
        <v>60</v>
      </c>
      <c r="H19" s="15" t="s">
        <v>64</v>
      </c>
      <c r="K19" s="9"/>
      <c r="L19" s="9"/>
      <c r="M19" s="9"/>
      <c r="N19" s="9"/>
      <c r="O19" s="9"/>
      <c r="R19" s="9"/>
      <c r="S19" s="9"/>
      <c r="T19" s="9"/>
      <c r="U19" s="9"/>
      <c r="V19" s="9"/>
      <c r="W19" s="9"/>
      <c r="X19" s="9"/>
      <c r="Y19" s="9"/>
      <c r="Z19" s="9"/>
      <c r="AA19" s="5" t="str">
        <f>_xlfn.CONCAT("INSERT INTO ",C17, "(", _xlfn.TEXTJOIN(",",TRUE,C18:Z18),")")</f>
        <v>INSERT INTO TB_AUTH(MNU_SEQ,ROLE_SEQ,AUTH_GRADE,AUTH_NM,FST_REG_ID,LT_UPD_ID)</v>
      </c>
    </row>
    <row r="20" spans="2:27" ht="17.25" customHeight="1">
      <c r="B20" s="6">
        <v>1</v>
      </c>
      <c r="C20" s="6" t="s">
        <v>163</v>
      </c>
      <c r="D20" s="6">
        <v>3</v>
      </c>
      <c r="E20" s="6">
        <v>99</v>
      </c>
      <c r="F20" s="6" t="s">
        <v>248</v>
      </c>
      <c r="G20" s="6" t="s">
        <v>222</v>
      </c>
      <c r="H20" s="6" t="s">
        <v>222</v>
      </c>
      <c r="AA20" s="5" t="str">
        <f>_xlfn.CONCAT(IF(B20&lt;&gt;1,"UNION ALL ",""),"SELECT ",_xlfn.TEXTJOIN(",",TRUE,C20:Z20)," FROM ", $C$22)</f>
        <v>SELECT MNU_SEQ,3,99,"관리자","SYSTEM","SYSTEM" FROM TB_MNU</v>
      </c>
    </row>
    <row r="21" spans="2:27" ht="17.25" customHeight="1">
      <c r="B21" s="6">
        <v>2</v>
      </c>
      <c r="C21" s="6" t="s">
        <v>163</v>
      </c>
      <c r="D21" s="6">
        <v>2</v>
      </c>
      <c r="E21" s="6">
        <v>98</v>
      </c>
      <c r="F21" s="6" t="s">
        <v>269</v>
      </c>
      <c r="G21" s="6" t="s">
        <v>222</v>
      </c>
      <c r="H21" s="6" t="s">
        <v>222</v>
      </c>
      <c r="AA21" s="5" t="str">
        <f>_xlfn.CONCAT(IF(B21&lt;&gt;1,"UNION ALL ",""),"SELECT ",_xlfn.TEXTJOIN(",",TRUE,C21:Z21)," FROM ", $C$22)</f>
        <v>UNION ALL SELECT MNU_SEQ,2,98,"게스트","SYSTEM","SYSTEM" FROM TB_MNU</v>
      </c>
    </row>
    <row r="22" spans="2:27" ht="17.25" customHeight="1">
      <c r="B22" s="15" t="s">
        <v>282</v>
      </c>
      <c r="C22" s="22" t="s">
        <v>160</v>
      </c>
      <c r="D22" s="20"/>
      <c r="E22" s="20"/>
      <c r="F22" s="20"/>
      <c r="G22" s="20"/>
      <c r="H22" s="21"/>
      <c r="AA22" s="5" t="s">
        <v>216</v>
      </c>
    </row>
    <row r="23" spans="2:27" ht="17.25" customHeight="1">
      <c r="B23" s="15" t="s">
        <v>283</v>
      </c>
      <c r="C23" s="23"/>
      <c r="D23" s="20"/>
      <c r="E23" s="20"/>
      <c r="F23" s="20"/>
      <c r="G23" s="20"/>
      <c r="H23" s="21"/>
      <c r="AA23" s="5" t="str">
        <f>_xlfn.TEXTJOIN(",",TRUE,"UPDATE TB_AUTH T1 SET T1.AUTH_GRADE = 0, T1.AUTH_NM = '권한없음' WHERE T1.ROLE_SEQ = 1 AND EXISTS (SELECT 1 FROM TB_MNU WHERE MNU_SEQ = T1.MNU_SEQ AND URL LIKE 'admin%')")</f>
        <v>UPDATE TB_AUTH T1 SET T1.AUTH_GRADE = 0, T1.AUTH_NM = '권한없음' WHERE T1.ROLE_SEQ = 1 AND EXISTS (SELECT 1 FROM TB_MNU WHERE MNU_SEQ = T1.MNU_SEQ AND URL LIKE 'admin%')</v>
      </c>
    </row>
    <row r="24" spans="2:27" ht="17.25" customHeight="1">
      <c r="AA24" s="5" t="s">
        <v>216</v>
      </c>
    </row>
    <row r="25" spans="2:27" ht="17.25" customHeight="1"/>
    <row r="26" spans="2:27" ht="17.25" customHeight="1">
      <c r="AA26" s="16"/>
    </row>
    <row r="27" spans="2:27" ht="17.25" customHeight="1"/>
    <row r="28" spans="2:27" ht="17.25" customHeight="1"/>
    <row r="29" spans="2:27" ht="17.25" customHeight="1"/>
    <row r="30" spans="2:27" ht="17.25" customHeight="1"/>
    <row r="31" spans="2:27" ht="17.25" customHeight="1"/>
    <row r="32" spans="2:27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</sheetData>
  <mergeCells count="5">
    <mergeCell ref="C3:D3"/>
    <mergeCell ref="C8:O8"/>
    <mergeCell ref="C17:H17"/>
    <mergeCell ref="C22:H22"/>
    <mergeCell ref="C23:H23"/>
  </mergeCells>
  <phoneticPr fontId="7" type="noConversion"/>
  <conditionalFormatting sqref="B11:O15">
    <cfRule type="expression" dxfId="0" priority="1">
      <formula>$J11 = 1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15D3-18AD-4742-9707-26FD8595EBD0}">
  <dimension ref="B2:AA210"/>
  <sheetViews>
    <sheetView topLeftCell="A7" workbookViewId="0">
      <selection activeCell="AA7" sqref="AA1:AA1048576"/>
    </sheetView>
  </sheetViews>
  <sheetFormatPr defaultRowHeight="14.4"/>
  <cols>
    <col min="2" max="2" width="7.5546875" bestFit="1" customWidth="1"/>
    <col min="3" max="3" width="50" bestFit="1" customWidth="1"/>
    <col min="4" max="8" width="18.33203125" bestFit="1" customWidth="1"/>
    <col min="27" max="27" width="90.6640625" bestFit="1" customWidth="1"/>
  </cols>
  <sheetData>
    <row r="2" spans="2:27" ht="17.25" customHeight="1">
      <c r="B2" s="8" t="s">
        <v>210</v>
      </c>
      <c r="C2" s="22" t="s">
        <v>140</v>
      </c>
      <c r="D2" s="21"/>
    </row>
    <row r="3" spans="2:27" ht="17.25" customHeight="1">
      <c r="B3" s="8" t="s">
        <v>3</v>
      </c>
      <c r="C3" s="8" t="s">
        <v>143</v>
      </c>
      <c r="D3" s="8" t="s">
        <v>145</v>
      </c>
      <c r="E3" s="9"/>
      <c r="F3" s="9"/>
      <c r="G3" s="9"/>
      <c r="K3" s="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</row>
    <row r="4" spans="2:27" ht="17.25" customHeight="1">
      <c r="B4" s="8" t="s">
        <v>1</v>
      </c>
      <c r="C4" s="8" t="s">
        <v>144</v>
      </c>
      <c r="D4" s="8" t="s">
        <v>146</v>
      </c>
      <c r="E4" s="9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5"/>
    </row>
    <row r="5" spans="2:27" ht="17.25" customHeight="1">
      <c r="B5" s="6">
        <v>1</v>
      </c>
      <c r="C5" s="6" t="s">
        <v>336</v>
      </c>
      <c r="D5" s="6">
        <v>3</v>
      </c>
      <c r="K5" s="11"/>
      <c r="AA5" s="18" t="str">
        <f>_xlfn.CONCAT("UPDATE TB_SEQUENCE SET CURRVAL = ", D5, " WHERE SEQ_NM = ", C5, ";")</f>
        <v>UPDATE TB_SEQUENCE SET CURRVAL = 3 WHERE SEQ_NM = "WORDBOOK_SEQ";</v>
      </c>
    </row>
    <row r="6" spans="2:27" ht="17.25" customHeight="1">
      <c r="B6" s="6">
        <v>2</v>
      </c>
      <c r="C6" s="6" t="s">
        <v>366</v>
      </c>
      <c r="D6" s="6">
        <v>0</v>
      </c>
      <c r="K6" s="11"/>
      <c r="AA6" s="18" t="str">
        <f>_xlfn.CONCAT("UPDATE TB_SEQUENCE SET CURRVAL = ", D6, " WHERE SEQ_NM = ", C6, ";")</f>
        <v>UPDATE TB_SEQUENCE SET CURRVAL = 0 WHERE SEQ_NM = "CHAL_SEQ";</v>
      </c>
    </row>
    <row r="7" spans="2:27" ht="17.25" customHeight="1">
      <c r="AA7" s="5"/>
    </row>
    <row r="8" spans="2:27" ht="17.25" customHeight="1">
      <c r="B8" s="8" t="s">
        <v>210</v>
      </c>
      <c r="C8" s="22" t="s">
        <v>314</v>
      </c>
      <c r="D8" s="21"/>
    </row>
    <row r="9" spans="2:27" ht="17.25" customHeight="1">
      <c r="B9" s="8" t="s">
        <v>3</v>
      </c>
      <c r="C9" s="8" t="s">
        <v>333</v>
      </c>
      <c r="D9" s="8" t="s">
        <v>317</v>
      </c>
      <c r="E9" s="8" t="s">
        <v>373</v>
      </c>
      <c r="F9" s="8" t="s">
        <v>374</v>
      </c>
      <c r="K9" s="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 t="str">
        <f>_xlfn.CONCAT("TRUNCATE ",C8,";")</f>
        <v>TRUNCATE TB_WORDBOOK;</v>
      </c>
    </row>
    <row r="10" spans="2:27" ht="17.25" customHeight="1">
      <c r="B10" s="8" t="s">
        <v>1</v>
      </c>
      <c r="C10" s="8" t="s">
        <v>335</v>
      </c>
      <c r="D10" s="8" t="s">
        <v>318</v>
      </c>
      <c r="E10" s="8" t="s">
        <v>375</v>
      </c>
      <c r="F10" s="8" t="s">
        <v>376</v>
      </c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5" t="str">
        <f>_xlfn.CONCAT("INSERT INTO ",C8, "(", _xlfn.TEXTJOIN(",",TRUE,C9:Z9),") VALUES")</f>
        <v>INSERT INTO TB_WORDBOOK(WORDBOOK_SEQ,WORDBOOK_NM,FST_REG_ID,LT_UPD_ID) VALUES</v>
      </c>
    </row>
    <row r="11" spans="2:27" ht="17.25" customHeight="1">
      <c r="B11" s="6">
        <v>1</v>
      </c>
      <c r="C11" s="6">
        <v>1</v>
      </c>
      <c r="D11" s="6" t="s">
        <v>378</v>
      </c>
      <c r="E11" s="6" t="s">
        <v>222</v>
      </c>
      <c r="F11" s="6" t="s">
        <v>222</v>
      </c>
      <c r="K11" s="11"/>
      <c r="AA11" s="5" t="str">
        <f t="shared" ref="AA11:AA12" si="0">_xlfn.CONCAT(IF(B11=1,"",","),"(",_xlfn.TEXTJOIN(",",TRUE,C11:Z11),")")</f>
        <v>(1,"wordbook1","SYSTEM","SYSTEM")</v>
      </c>
    </row>
    <row r="12" spans="2:27" ht="17.25" customHeight="1">
      <c r="B12" s="6">
        <v>2</v>
      </c>
      <c r="C12" s="6">
        <v>2</v>
      </c>
      <c r="D12" s="6" t="s">
        <v>379</v>
      </c>
      <c r="E12" s="6" t="s">
        <v>222</v>
      </c>
      <c r="F12" s="6" t="s">
        <v>222</v>
      </c>
      <c r="K12" s="11"/>
      <c r="AA12" s="5" t="str">
        <f t="shared" si="0"/>
        <v>,(2,"wordbook2","SYSTEM","SYSTEM")</v>
      </c>
    </row>
    <row r="13" spans="2:27" ht="17.25" customHeight="1">
      <c r="B13" s="6">
        <v>3</v>
      </c>
      <c r="C13" s="6">
        <v>3</v>
      </c>
      <c r="D13" s="6" t="s">
        <v>380</v>
      </c>
      <c r="E13" s="6" t="s">
        <v>222</v>
      </c>
      <c r="F13" s="6" t="s">
        <v>222</v>
      </c>
      <c r="K13" s="11"/>
      <c r="AA13" s="5" t="str">
        <f t="shared" ref="AA13" si="1">_xlfn.CONCAT(IF(B13=1,"",","),"(",_xlfn.TEXTJOIN(",",TRUE,C13:Z13),")")</f>
        <v>,(3,"wordbook3","SYSTEM","SYSTEM")</v>
      </c>
    </row>
    <row r="14" spans="2:27" ht="17.25" customHeight="1">
      <c r="AA14" s="5" t="s">
        <v>216</v>
      </c>
    </row>
    <row r="15" spans="2:27" ht="17.25" customHeight="1">
      <c r="B15" s="8" t="s">
        <v>210</v>
      </c>
      <c r="C15" s="22" t="s">
        <v>320</v>
      </c>
      <c r="D15" s="21"/>
    </row>
    <row r="16" spans="2:27" ht="17.25" customHeight="1">
      <c r="B16" s="8" t="s">
        <v>3</v>
      </c>
      <c r="C16" s="8" t="s">
        <v>333</v>
      </c>
      <c r="D16" s="8" t="s">
        <v>343</v>
      </c>
      <c r="E16" s="8" t="s">
        <v>323</v>
      </c>
      <c r="F16" s="8" t="s">
        <v>324</v>
      </c>
      <c r="G16" s="8" t="s">
        <v>373</v>
      </c>
      <c r="H16" s="8" t="s">
        <v>374</v>
      </c>
      <c r="K16" s="1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 t="str">
        <f>_xlfn.CONCAT("TRUNCATE ",C15,";")</f>
        <v>TRUNCATE TB_WORD;</v>
      </c>
    </row>
    <row r="17" spans="2:27" ht="17.25" customHeight="1">
      <c r="B17" s="8" t="s">
        <v>1</v>
      </c>
      <c r="C17" s="8" t="s">
        <v>335</v>
      </c>
      <c r="D17" s="8" t="s">
        <v>345</v>
      </c>
      <c r="E17" s="8" t="s">
        <v>321</v>
      </c>
      <c r="F17" s="8" t="s">
        <v>325</v>
      </c>
      <c r="G17" s="8" t="s">
        <v>375</v>
      </c>
      <c r="H17" s="8" t="s">
        <v>376</v>
      </c>
      <c r="K17" s="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5" t="str">
        <f>_xlfn.CONCAT("INSERT INTO ",C15, "(", _xlfn.TEXTJOIN(",",TRUE,C16:Z16),") VALUES")</f>
        <v>INSERT INTO TB_WORD(WORDBOOK_SEQ,WORD_ID,WORD,MEAN,FST_REG_ID,LT_UPD_ID) VALUES</v>
      </c>
    </row>
    <row r="18" spans="2:27" ht="17.25" customHeight="1">
      <c r="B18" s="6">
        <v>1</v>
      </c>
      <c r="C18" s="6">
        <v>1</v>
      </c>
      <c r="D18" s="6">
        <v>1</v>
      </c>
      <c r="E18" s="6" t="s">
        <v>381</v>
      </c>
      <c r="F18" s="6" t="s">
        <v>384</v>
      </c>
      <c r="G18" s="6" t="s">
        <v>222</v>
      </c>
      <c r="H18" s="6" t="s">
        <v>222</v>
      </c>
      <c r="K18" s="11"/>
      <c r="AA18" s="5" t="str">
        <f t="shared" ref="AA18:AA20" si="2">_xlfn.CONCAT(IF(B18=1,"",","),"(",_xlfn.TEXTJOIN(",",TRUE,C18:Z18),")")</f>
        <v>(1,1,"word1","mean1","SYSTEM","SYSTEM")</v>
      </c>
    </row>
    <row r="19" spans="2:27" ht="17.25" customHeight="1">
      <c r="B19" s="6">
        <v>2</v>
      </c>
      <c r="C19" s="6">
        <v>1</v>
      </c>
      <c r="D19" s="6">
        <v>2</v>
      </c>
      <c r="E19" s="6" t="s">
        <v>382</v>
      </c>
      <c r="F19" s="6" t="s">
        <v>385</v>
      </c>
      <c r="G19" s="6" t="s">
        <v>222</v>
      </c>
      <c r="H19" s="6" t="s">
        <v>222</v>
      </c>
      <c r="K19" s="11"/>
      <c r="AA19" s="5" t="str">
        <f t="shared" si="2"/>
        <v>,(1,2,"word2","mean2","SYSTEM","SYSTEM")</v>
      </c>
    </row>
    <row r="20" spans="2:27" ht="17.25" customHeight="1">
      <c r="B20" s="6">
        <v>3</v>
      </c>
      <c r="C20" s="6">
        <v>1</v>
      </c>
      <c r="D20" s="6">
        <v>3</v>
      </c>
      <c r="E20" s="6" t="s">
        <v>383</v>
      </c>
      <c r="F20" s="6" t="s">
        <v>386</v>
      </c>
      <c r="G20" s="6" t="s">
        <v>222</v>
      </c>
      <c r="H20" s="6" t="s">
        <v>222</v>
      </c>
      <c r="K20" s="11"/>
      <c r="AA20" s="5" t="str">
        <f t="shared" si="2"/>
        <v>,(1,3,"word3","mean3","SYSTEM","SYSTEM")</v>
      </c>
    </row>
    <row r="21" spans="2:27" ht="17.25" customHeight="1">
      <c r="B21" s="6">
        <v>4</v>
      </c>
      <c r="C21" s="6">
        <v>1</v>
      </c>
      <c r="D21" s="6">
        <v>4</v>
      </c>
      <c r="E21" s="6" t="s">
        <v>387</v>
      </c>
      <c r="F21" s="6" t="s">
        <v>480</v>
      </c>
      <c r="G21" s="6" t="s">
        <v>222</v>
      </c>
      <c r="H21" s="6" t="s">
        <v>222</v>
      </c>
      <c r="K21" s="11"/>
      <c r="AA21" s="5" t="str">
        <f t="shared" ref="AA21:AA26" si="3">_xlfn.CONCAT(IF(B21=1,"",","),"(",_xlfn.TEXTJOIN(",",TRUE,C21:Z21),")")</f>
        <v>,(1,4,"word4","mean4","SYSTEM","SYSTEM")</v>
      </c>
    </row>
    <row r="22" spans="2:27" ht="17.25" customHeight="1">
      <c r="B22" s="6">
        <v>5</v>
      </c>
      <c r="C22" s="6">
        <v>1</v>
      </c>
      <c r="D22" s="6">
        <v>5</v>
      </c>
      <c r="E22" s="6" t="s">
        <v>388</v>
      </c>
      <c r="F22" s="6" t="s">
        <v>481</v>
      </c>
      <c r="G22" s="6" t="s">
        <v>222</v>
      </c>
      <c r="H22" s="6" t="s">
        <v>222</v>
      </c>
      <c r="K22" s="11"/>
      <c r="AA22" s="5" t="str">
        <f t="shared" si="3"/>
        <v>,(1,5,"word5","mean5","SYSTEM","SYSTEM")</v>
      </c>
    </row>
    <row r="23" spans="2:27" ht="17.25" customHeight="1">
      <c r="B23" s="6">
        <v>6</v>
      </c>
      <c r="C23" s="6">
        <v>1</v>
      </c>
      <c r="D23" s="6">
        <v>6</v>
      </c>
      <c r="E23" s="6" t="s">
        <v>389</v>
      </c>
      <c r="F23" s="6" t="s">
        <v>482</v>
      </c>
      <c r="G23" s="6" t="s">
        <v>222</v>
      </c>
      <c r="H23" s="6" t="s">
        <v>222</v>
      </c>
      <c r="K23" s="11"/>
      <c r="AA23" s="5" t="str">
        <f t="shared" si="3"/>
        <v>,(1,6,"word6","mean6","SYSTEM","SYSTEM")</v>
      </c>
    </row>
    <row r="24" spans="2:27" ht="17.25" customHeight="1">
      <c r="B24" s="6">
        <v>7</v>
      </c>
      <c r="C24" s="6">
        <v>1</v>
      </c>
      <c r="D24" s="6">
        <v>7</v>
      </c>
      <c r="E24" s="6" t="s">
        <v>390</v>
      </c>
      <c r="F24" s="6" t="s">
        <v>483</v>
      </c>
      <c r="G24" s="6" t="s">
        <v>222</v>
      </c>
      <c r="H24" s="6" t="s">
        <v>222</v>
      </c>
      <c r="K24" s="11"/>
      <c r="AA24" s="5" t="str">
        <f t="shared" si="3"/>
        <v>,(1,7,"word7","mean7","SYSTEM","SYSTEM")</v>
      </c>
    </row>
    <row r="25" spans="2:27" ht="17.25" customHeight="1">
      <c r="B25" s="6">
        <v>8</v>
      </c>
      <c r="C25" s="6">
        <v>1</v>
      </c>
      <c r="D25" s="6">
        <v>8</v>
      </c>
      <c r="E25" s="6" t="s">
        <v>391</v>
      </c>
      <c r="F25" s="6" t="s">
        <v>484</v>
      </c>
      <c r="G25" s="6" t="s">
        <v>222</v>
      </c>
      <c r="H25" s="6" t="s">
        <v>222</v>
      </c>
      <c r="K25" s="11"/>
      <c r="AA25" s="5" t="str">
        <f t="shared" si="3"/>
        <v>,(1,8,"word8","mean8","SYSTEM","SYSTEM")</v>
      </c>
    </row>
    <row r="26" spans="2:27" ht="17.25" customHeight="1">
      <c r="B26" s="6">
        <v>9</v>
      </c>
      <c r="C26" s="6">
        <v>1</v>
      </c>
      <c r="D26" s="6">
        <v>9</v>
      </c>
      <c r="E26" s="6" t="s">
        <v>392</v>
      </c>
      <c r="F26" s="6" t="s">
        <v>485</v>
      </c>
      <c r="G26" s="6" t="s">
        <v>222</v>
      </c>
      <c r="H26" s="6" t="s">
        <v>222</v>
      </c>
      <c r="K26" s="11"/>
      <c r="AA26" s="5" t="str">
        <f t="shared" si="3"/>
        <v>,(1,9,"word9","mean9","SYSTEM","SYSTEM")</v>
      </c>
    </row>
    <row r="27" spans="2:27" ht="17.25" customHeight="1">
      <c r="B27" s="6">
        <v>10</v>
      </c>
      <c r="C27" s="6">
        <v>1</v>
      </c>
      <c r="D27" s="6">
        <v>10</v>
      </c>
      <c r="E27" s="6" t="s">
        <v>393</v>
      </c>
      <c r="F27" s="6" t="s">
        <v>486</v>
      </c>
      <c r="G27" s="6" t="s">
        <v>222</v>
      </c>
      <c r="H27" s="6" t="s">
        <v>222</v>
      </c>
      <c r="K27" s="11"/>
      <c r="AA27" s="5" t="str">
        <f t="shared" ref="AA27:AA38" si="4">_xlfn.CONCAT(IF(B27=1,"",","),"(",_xlfn.TEXTJOIN(",",TRUE,C27:Z27),")")</f>
        <v>,(1,10,"word10","mean10","SYSTEM","SYSTEM")</v>
      </c>
    </row>
    <row r="28" spans="2:27" ht="17.25" customHeight="1">
      <c r="B28" s="6">
        <v>11</v>
      </c>
      <c r="C28" s="6">
        <v>1</v>
      </c>
      <c r="D28" s="6">
        <v>11</v>
      </c>
      <c r="E28" s="6" t="s">
        <v>394</v>
      </c>
      <c r="F28" s="6" t="s">
        <v>487</v>
      </c>
      <c r="G28" s="6" t="s">
        <v>222</v>
      </c>
      <c r="H28" s="6" t="s">
        <v>222</v>
      </c>
      <c r="K28" s="11"/>
      <c r="AA28" s="5" t="str">
        <f t="shared" si="4"/>
        <v>,(1,11,"word11","mean11","SYSTEM","SYSTEM")</v>
      </c>
    </row>
    <row r="29" spans="2:27" ht="17.25" customHeight="1">
      <c r="B29" s="6">
        <v>12</v>
      </c>
      <c r="C29" s="6">
        <v>1</v>
      </c>
      <c r="D29" s="6">
        <v>12</v>
      </c>
      <c r="E29" s="6" t="s">
        <v>395</v>
      </c>
      <c r="F29" s="6" t="s">
        <v>488</v>
      </c>
      <c r="G29" s="6" t="s">
        <v>222</v>
      </c>
      <c r="H29" s="6" t="s">
        <v>222</v>
      </c>
      <c r="K29" s="11"/>
      <c r="AA29" s="5" t="str">
        <f t="shared" si="4"/>
        <v>,(1,12,"word12","mean12","SYSTEM","SYSTEM")</v>
      </c>
    </row>
    <row r="30" spans="2:27" ht="17.25" customHeight="1">
      <c r="B30" s="6">
        <v>13</v>
      </c>
      <c r="C30" s="6">
        <v>1</v>
      </c>
      <c r="D30" s="6">
        <v>13</v>
      </c>
      <c r="E30" s="6" t="s">
        <v>396</v>
      </c>
      <c r="F30" s="6" t="s">
        <v>489</v>
      </c>
      <c r="G30" s="6" t="s">
        <v>222</v>
      </c>
      <c r="H30" s="6" t="s">
        <v>222</v>
      </c>
      <c r="K30" s="11"/>
      <c r="AA30" s="5" t="str">
        <f t="shared" si="4"/>
        <v>,(1,13,"word13","mean13","SYSTEM","SYSTEM")</v>
      </c>
    </row>
    <row r="31" spans="2:27" ht="17.25" customHeight="1">
      <c r="B31" s="6">
        <v>14</v>
      </c>
      <c r="C31" s="6">
        <v>1</v>
      </c>
      <c r="D31" s="6">
        <v>14</v>
      </c>
      <c r="E31" s="6" t="s">
        <v>397</v>
      </c>
      <c r="F31" s="6" t="s">
        <v>490</v>
      </c>
      <c r="G31" s="6" t="s">
        <v>222</v>
      </c>
      <c r="H31" s="6" t="s">
        <v>222</v>
      </c>
      <c r="K31" s="11"/>
      <c r="AA31" s="5" t="str">
        <f t="shared" si="4"/>
        <v>,(1,14,"word14","mean14","SYSTEM","SYSTEM")</v>
      </c>
    </row>
    <row r="32" spans="2:27" ht="17.25" customHeight="1">
      <c r="B32" s="6">
        <v>15</v>
      </c>
      <c r="C32" s="6">
        <v>1</v>
      </c>
      <c r="D32" s="6">
        <v>15</v>
      </c>
      <c r="E32" s="6" t="s">
        <v>398</v>
      </c>
      <c r="F32" s="6" t="s">
        <v>491</v>
      </c>
      <c r="G32" s="6" t="s">
        <v>222</v>
      </c>
      <c r="H32" s="6" t="s">
        <v>222</v>
      </c>
      <c r="K32" s="11"/>
      <c r="AA32" s="5" t="str">
        <f t="shared" si="4"/>
        <v>,(1,15,"word15","mean15","SYSTEM","SYSTEM")</v>
      </c>
    </row>
    <row r="33" spans="2:27" ht="17.25" customHeight="1">
      <c r="B33" s="6">
        <v>16</v>
      </c>
      <c r="C33" s="6">
        <v>1</v>
      </c>
      <c r="D33" s="6">
        <v>16</v>
      </c>
      <c r="E33" s="6" t="s">
        <v>399</v>
      </c>
      <c r="F33" s="6" t="s">
        <v>492</v>
      </c>
      <c r="G33" s="6" t="s">
        <v>222</v>
      </c>
      <c r="H33" s="6" t="s">
        <v>222</v>
      </c>
      <c r="K33" s="11"/>
      <c r="AA33" s="5" t="str">
        <f t="shared" si="4"/>
        <v>,(1,16,"word16","mean16","SYSTEM","SYSTEM")</v>
      </c>
    </row>
    <row r="34" spans="2:27" ht="17.25" customHeight="1">
      <c r="B34" s="6">
        <v>17</v>
      </c>
      <c r="C34" s="6">
        <v>1</v>
      </c>
      <c r="D34" s="6">
        <v>17</v>
      </c>
      <c r="E34" s="6" t="s">
        <v>400</v>
      </c>
      <c r="F34" s="6" t="s">
        <v>493</v>
      </c>
      <c r="G34" s="6" t="s">
        <v>222</v>
      </c>
      <c r="H34" s="6" t="s">
        <v>222</v>
      </c>
      <c r="K34" s="11"/>
      <c r="AA34" s="5" t="str">
        <f t="shared" si="4"/>
        <v>,(1,17,"word17","mean17","SYSTEM","SYSTEM")</v>
      </c>
    </row>
    <row r="35" spans="2:27" ht="17.25" customHeight="1">
      <c r="B35" s="6">
        <v>18</v>
      </c>
      <c r="C35" s="6">
        <v>1</v>
      </c>
      <c r="D35" s="6">
        <v>18</v>
      </c>
      <c r="E35" s="6" t="s">
        <v>401</v>
      </c>
      <c r="F35" s="6" t="s">
        <v>494</v>
      </c>
      <c r="G35" s="6" t="s">
        <v>222</v>
      </c>
      <c r="H35" s="6" t="s">
        <v>222</v>
      </c>
      <c r="K35" s="11"/>
      <c r="AA35" s="5" t="str">
        <f t="shared" si="4"/>
        <v>,(1,18,"word18","mean18","SYSTEM","SYSTEM")</v>
      </c>
    </row>
    <row r="36" spans="2:27" ht="17.25" customHeight="1">
      <c r="B36" s="6">
        <v>19</v>
      </c>
      <c r="C36" s="6">
        <v>1</v>
      </c>
      <c r="D36" s="6">
        <v>19</v>
      </c>
      <c r="E36" s="6" t="s">
        <v>402</v>
      </c>
      <c r="F36" s="6" t="s">
        <v>495</v>
      </c>
      <c r="G36" s="6" t="s">
        <v>222</v>
      </c>
      <c r="H36" s="6" t="s">
        <v>222</v>
      </c>
      <c r="K36" s="11"/>
      <c r="AA36" s="5" t="str">
        <f t="shared" si="4"/>
        <v>,(1,19,"word19","mean19","SYSTEM","SYSTEM")</v>
      </c>
    </row>
    <row r="37" spans="2:27" ht="17.25" customHeight="1">
      <c r="B37" s="6">
        <v>20</v>
      </c>
      <c r="C37" s="6">
        <v>1</v>
      </c>
      <c r="D37" s="6">
        <v>20</v>
      </c>
      <c r="E37" s="6" t="s">
        <v>403</v>
      </c>
      <c r="F37" s="6" t="s">
        <v>496</v>
      </c>
      <c r="G37" s="6" t="s">
        <v>222</v>
      </c>
      <c r="H37" s="6" t="s">
        <v>222</v>
      </c>
      <c r="K37" s="11"/>
      <c r="AA37" s="5" t="str">
        <f t="shared" si="4"/>
        <v>,(1,20,"word20","mean20","SYSTEM","SYSTEM")</v>
      </c>
    </row>
    <row r="38" spans="2:27" ht="17.25" customHeight="1">
      <c r="B38" s="6">
        <v>21</v>
      </c>
      <c r="C38" s="6">
        <v>1</v>
      </c>
      <c r="D38" s="6">
        <v>21</v>
      </c>
      <c r="E38" s="6" t="s">
        <v>404</v>
      </c>
      <c r="F38" s="6" t="s">
        <v>497</v>
      </c>
      <c r="G38" s="6" t="s">
        <v>222</v>
      </c>
      <c r="H38" s="6" t="s">
        <v>222</v>
      </c>
      <c r="K38" s="11"/>
      <c r="AA38" s="5" t="str">
        <f t="shared" si="4"/>
        <v>,(1,21,"word21","mean21","SYSTEM","SYSTEM")</v>
      </c>
    </row>
    <row r="39" spans="2:27" ht="17.25" customHeight="1">
      <c r="B39" s="6">
        <v>22</v>
      </c>
      <c r="C39" s="6">
        <v>1</v>
      </c>
      <c r="D39" s="6">
        <v>22</v>
      </c>
      <c r="E39" s="6" t="s">
        <v>405</v>
      </c>
      <c r="F39" s="6" t="s">
        <v>498</v>
      </c>
      <c r="G39" s="6" t="s">
        <v>222</v>
      </c>
      <c r="H39" s="6" t="s">
        <v>222</v>
      </c>
      <c r="K39" s="11"/>
      <c r="AA39" s="5" t="str">
        <f t="shared" ref="AA39:AA62" si="5">_xlfn.CONCAT(IF(B39=1,"",","),"(",_xlfn.TEXTJOIN(",",TRUE,C39:Z39),")")</f>
        <v>,(1,22,"word22","mean22","SYSTEM","SYSTEM")</v>
      </c>
    </row>
    <row r="40" spans="2:27" ht="17.25" customHeight="1">
      <c r="B40" s="6">
        <v>23</v>
      </c>
      <c r="C40" s="6">
        <v>1</v>
      </c>
      <c r="D40" s="6">
        <v>23</v>
      </c>
      <c r="E40" s="6" t="s">
        <v>406</v>
      </c>
      <c r="F40" s="6" t="s">
        <v>499</v>
      </c>
      <c r="G40" s="6" t="s">
        <v>222</v>
      </c>
      <c r="H40" s="6" t="s">
        <v>222</v>
      </c>
      <c r="K40" s="11"/>
      <c r="AA40" s="5" t="str">
        <f t="shared" si="5"/>
        <v>,(1,23,"word23","mean23","SYSTEM","SYSTEM")</v>
      </c>
    </row>
    <row r="41" spans="2:27" ht="17.25" customHeight="1">
      <c r="B41" s="6">
        <v>24</v>
      </c>
      <c r="C41" s="6">
        <v>1</v>
      </c>
      <c r="D41" s="6">
        <v>24</v>
      </c>
      <c r="E41" s="6" t="s">
        <v>407</v>
      </c>
      <c r="F41" s="6" t="s">
        <v>500</v>
      </c>
      <c r="G41" s="6" t="s">
        <v>222</v>
      </c>
      <c r="H41" s="6" t="s">
        <v>222</v>
      </c>
      <c r="K41" s="11"/>
      <c r="AA41" s="5" t="str">
        <f t="shared" si="5"/>
        <v>,(1,24,"word24","mean24","SYSTEM","SYSTEM")</v>
      </c>
    </row>
    <row r="42" spans="2:27" ht="17.25" customHeight="1">
      <c r="B42" s="6">
        <v>25</v>
      </c>
      <c r="C42" s="6">
        <v>1</v>
      </c>
      <c r="D42" s="6">
        <v>25</v>
      </c>
      <c r="E42" s="6" t="s">
        <v>408</v>
      </c>
      <c r="F42" s="6" t="s">
        <v>501</v>
      </c>
      <c r="G42" s="6" t="s">
        <v>222</v>
      </c>
      <c r="H42" s="6" t="s">
        <v>222</v>
      </c>
      <c r="K42" s="11"/>
      <c r="AA42" s="5" t="str">
        <f t="shared" si="5"/>
        <v>,(1,25,"word25","mean25","SYSTEM","SYSTEM")</v>
      </c>
    </row>
    <row r="43" spans="2:27" ht="17.25" customHeight="1">
      <c r="B43" s="6">
        <v>26</v>
      </c>
      <c r="C43" s="6">
        <v>1</v>
      </c>
      <c r="D43" s="6">
        <v>26</v>
      </c>
      <c r="E43" s="6" t="s">
        <v>409</v>
      </c>
      <c r="F43" s="6" t="s">
        <v>502</v>
      </c>
      <c r="G43" s="6" t="s">
        <v>222</v>
      </c>
      <c r="H43" s="6" t="s">
        <v>222</v>
      </c>
      <c r="K43" s="11"/>
      <c r="AA43" s="5" t="str">
        <f t="shared" si="5"/>
        <v>,(1,26,"word26","mean26","SYSTEM","SYSTEM")</v>
      </c>
    </row>
    <row r="44" spans="2:27" ht="17.25" customHeight="1">
      <c r="B44" s="6">
        <v>27</v>
      </c>
      <c r="C44" s="6">
        <v>1</v>
      </c>
      <c r="D44" s="6">
        <v>27</v>
      </c>
      <c r="E44" s="6" t="s">
        <v>410</v>
      </c>
      <c r="F44" s="6" t="s">
        <v>503</v>
      </c>
      <c r="G44" s="6" t="s">
        <v>222</v>
      </c>
      <c r="H44" s="6" t="s">
        <v>222</v>
      </c>
      <c r="K44" s="11"/>
      <c r="AA44" s="5" t="str">
        <f t="shared" si="5"/>
        <v>,(1,27,"word27","mean27","SYSTEM","SYSTEM")</v>
      </c>
    </row>
    <row r="45" spans="2:27" ht="17.25" customHeight="1">
      <c r="B45" s="6">
        <v>28</v>
      </c>
      <c r="C45" s="6">
        <v>1</v>
      </c>
      <c r="D45" s="6">
        <v>28</v>
      </c>
      <c r="E45" s="6" t="s">
        <v>411</v>
      </c>
      <c r="F45" s="6" t="s">
        <v>504</v>
      </c>
      <c r="G45" s="6" t="s">
        <v>222</v>
      </c>
      <c r="H45" s="6" t="s">
        <v>222</v>
      </c>
      <c r="K45" s="11"/>
      <c r="AA45" s="5" t="str">
        <f t="shared" si="5"/>
        <v>,(1,28,"word28","mean28","SYSTEM","SYSTEM")</v>
      </c>
    </row>
    <row r="46" spans="2:27" ht="17.25" customHeight="1">
      <c r="B46" s="6">
        <v>29</v>
      </c>
      <c r="C46" s="6">
        <v>1</v>
      </c>
      <c r="D46" s="6">
        <v>29</v>
      </c>
      <c r="E46" s="6" t="s">
        <v>412</v>
      </c>
      <c r="F46" s="6" t="s">
        <v>505</v>
      </c>
      <c r="G46" s="6" t="s">
        <v>222</v>
      </c>
      <c r="H46" s="6" t="s">
        <v>222</v>
      </c>
      <c r="K46" s="11"/>
      <c r="AA46" s="5" t="str">
        <f t="shared" si="5"/>
        <v>,(1,29,"word29","mean29","SYSTEM","SYSTEM")</v>
      </c>
    </row>
    <row r="47" spans="2:27" ht="17.25" customHeight="1">
      <c r="B47" s="6">
        <v>30</v>
      </c>
      <c r="C47" s="6">
        <v>1</v>
      </c>
      <c r="D47" s="6">
        <v>30</v>
      </c>
      <c r="E47" s="6" t="s">
        <v>413</v>
      </c>
      <c r="F47" s="6" t="s">
        <v>506</v>
      </c>
      <c r="G47" s="6" t="s">
        <v>222</v>
      </c>
      <c r="H47" s="6" t="s">
        <v>222</v>
      </c>
      <c r="K47" s="11"/>
      <c r="AA47" s="5" t="str">
        <f t="shared" si="5"/>
        <v>,(1,30,"word30","mean30","SYSTEM","SYSTEM")</v>
      </c>
    </row>
    <row r="48" spans="2:27" ht="17.25" customHeight="1">
      <c r="B48" s="6">
        <v>31</v>
      </c>
      <c r="C48" s="6">
        <v>1</v>
      </c>
      <c r="D48" s="6">
        <v>31</v>
      </c>
      <c r="E48" s="6" t="s">
        <v>414</v>
      </c>
      <c r="F48" s="6" t="s">
        <v>507</v>
      </c>
      <c r="G48" s="6" t="s">
        <v>222</v>
      </c>
      <c r="H48" s="6" t="s">
        <v>222</v>
      </c>
      <c r="K48" s="11"/>
      <c r="AA48" s="5" t="str">
        <f t="shared" si="5"/>
        <v>,(1,31,"word31","mean31","SYSTEM","SYSTEM")</v>
      </c>
    </row>
    <row r="49" spans="2:27" ht="17.25" customHeight="1">
      <c r="B49" s="6">
        <v>32</v>
      </c>
      <c r="C49" s="6">
        <v>1</v>
      </c>
      <c r="D49" s="6">
        <v>32</v>
      </c>
      <c r="E49" s="6" t="s">
        <v>415</v>
      </c>
      <c r="F49" s="6" t="s">
        <v>508</v>
      </c>
      <c r="G49" s="6" t="s">
        <v>222</v>
      </c>
      <c r="H49" s="6" t="s">
        <v>222</v>
      </c>
      <c r="K49" s="11"/>
      <c r="AA49" s="5" t="str">
        <f t="shared" si="5"/>
        <v>,(1,32,"word32","mean32","SYSTEM","SYSTEM")</v>
      </c>
    </row>
    <row r="50" spans="2:27" ht="17.25" customHeight="1">
      <c r="B50" s="6">
        <v>33</v>
      </c>
      <c r="C50" s="6">
        <v>1</v>
      </c>
      <c r="D50" s="6">
        <v>33</v>
      </c>
      <c r="E50" s="6" t="s">
        <v>416</v>
      </c>
      <c r="F50" s="6" t="s">
        <v>509</v>
      </c>
      <c r="G50" s="6" t="s">
        <v>222</v>
      </c>
      <c r="H50" s="6" t="s">
        <v>222</v>
      </c>
      <c r="K50" s="11"/>
      <c r="AA50" s="5" t="str">
        <f t="shared" si="5"/>
        <v>,(1,33,"word33","mean33","SYSTEM","SYSTEM")</v>
      </c>
    </row>
    <row r="51" spans="2:27" ht="17.25" customHeight="1">
      <c r="B51" s="6">
        <v>34</v>
      </c>
      <c r="C51" s="6">
        <v>1</v>
      </c>
      <c r="D51" s="6">
        <v>34</v>
      </c>
      <c r="E51" s="6" t="s">
        <v>417</v>
      </c>
      <c r="F51" s="6" t="s">
        <v>510</v>
      </c>
      <c r="G51" s="6" t="s">
        <v>222</v>
      </c>
      <c r="H51" s="6" t="s">
        <v>222</v>
      </c>
      <c r="K51" s="11"/>
      <c r="AA51" s="5" t="str">
        <f t="shared" si="5"/>
        <v>,(1,34,"word34","mean34","SYSTEM","SYSTEM")</v>
      </c>
    </row>
    <row r="52" spans="2:27" ht="17.25" customHeight="1">
      <c r="B52" s="6">
        <v>35</v>
      </c>
      <c r="C52" s="6">
        <v>1</v>
      </c>
      <c r="D52" s="6">
        <v>35</v>
      </c>
      <c r="E52" s="6" t="s">
        <v>418</v>
      </c>
      <c r="F52" s="6" t="s">
        <v>511</v>
      </c>
      <c r="G52" s="6" t="s">
        <v>222</v>
      </c>
      <c r="H52" s="6" t="s">
        <v>222</v>
      </c>
      <c r="K52" s="11"/>
      <c r="AA52" s="5" t="str">
        <f t="shared" si="5"/>
        <v>,(1,35,"word35","mean35","SYSTEM","SYSTEM")</v>
      </c>
    </row>
    <row r="53" spans="2:27" ht="17.25" customHeight="1">
      <c r="B53" s="6">
        <v>36</v>
      </c>
      <c r="C53" s="6">
        <v>1</v>
      </c>
      <c r="D53" s="6">
        <v>36</v>
      </c>
      <c r="E53" s="6" t="s">
        <v>419</v>
      </c>
      <c r="F53" s="6" t="s">
        <v>512</v>
      </c>
      <c r="G53" s="6" t="s">
        <v>222</v>
      </c>
      <c r="H53" s="6" t="s">
        <v>222</v>
      </c>
      <c r="K53" s="11"/>
      <c r="AA53" s="5" t="str">
        <f t="shared" si="5"/>
        <v>,(1,36,"word36","mean36","SYSTEM","SYSTEM")</v>
      </c>
    </row>
    <row r="54" spans="2:27" ht="17.25" customHeight="1">
      <c r="B54" s="6">
        <v>37</v>
      </c>
      <c r="C54" s="6">
        <v>1</v>
      </c>
      <c r="D54" s="6">
        <v>37</v>
      </c>
      <c r="E54" s="6" t="s">
        <v>420</v>
      </c>
      <c r="F54" s="6" t="s">
        <v>513</v>
      </c>
      <c r="G54" s="6" t="s">
        <v>222</v>
      </c>
      <c r="H54" s="6" t="s">
        <v>222</v>
      </c>
      <c r="K54" s="11"/>
      <c r="AA54" s="5" t="str">
        <f t="shared" si="5"/>
        <v>,(1,37,"word37","mean37","SYSTEM","SYSTEM")</v>
      </c>
    </row>
    <row r="55" spans="2:27" ht="17.25" customHeight="1">
      <c r="B55" s="6">
        <v>38</v>
      </c>
      <c r="C55" s="6">
        <v>1</v>
      </c>
      <c r="D55" s="6">
        <v>38</v>
      </c>
      <c r="E55" s="6" t="s">
        <v>421</v>
      </c>
      <c r="F55" s="6" t="s">
        <v>514</v>
      </c>
      <c r="G55" s="6" t="s">
        <v>222</v>
      </c>
      <c r="H55" s="6" t="s">
        <v>222</v>
      </c>
      <c r="K55" s="11"/>
      <c r="AA55" s="5" t="str">
        <f t="shared" si="5"/>
        <v>,(1,38,"word38","mean38","SYSTEM","SYSTEM")</v>
      </c>
    </row>
    <row r="56" spans="2:27" ht="17.25" customHeight="1">
      <c r="B56" s="6">
        <v>39</v>
      </c>
      <c r="C56" s="6">
        <v>1</v>
      </c>
      <c r="D56" s="6">
        <v>39</v>
      </c>
      <c r="E56" s="6" t="s">
        <v>422</v>
      </c>
      <c r="F56" s="6" t="s">
        <v>515</v>
      </c>
      <c r="G56" s="6" t="s">
        <v>222</v>
      </c>
      <c r="H56" s="6" t="s">
        <v>222</v>
      </c>
      <c r="K56" s="11"/>
      <c r="AA56" s="5" t="str">
        <f t="shared" si="5"/>
        <v>,(1,39,"word39","mean39","SYSTEM","SYSTEM")</v>
      </c>
    </row>
    <row r="57" spans="2:27" ht="17.25" customHeight="1">
      <c r="B57" s="6">
        <v>40</v>
      </c>
      <c r="C57" s="6">
        <v>1</v>
      </c>
      <c r="D57" s="6">
        <v>40</v>
      </c>
      <c r="E57" s="6" t="s">
        <v>423</v>
      </c>
      <c r="F57" s="6" t="s">
        <v>516</v>
      </c>
      <c r="G57" s="6" t="s">
        <v>222</v>
      </c>
      <c r="H57" s="6" t="s">
        <v>222</v>
      </c>
      <c r="K57" s="11"/>
      <c r="AA57" s="5" t="str">
        <f t="shared" si="5"/>
        <v>,(1,40,"word40","mean40","SYSTEM","SYSTEM")</v>
      </c>
    </row>
    <row r="58" spans="2:27" ht="17.25" customHeight="1">
      <c r="B58" s="6">
        <v>41</v>
      </c>
      <c r="C58" s="6">
        <v>1</v>
      </c>
      <c r="D58" s="6">
        <v>41</v>
      </c>
      <c r="E58" s="6" t="s">
        <v>424</v>
      </c>
      <c r="F58" s="6" t="s">
        <v>517</v>
      </c>
      <c r="G58" s="6" t="s">
        <v>222</v>
      </c>
      <c r="H58" s="6" t="s">
        <v>222</v>
      </c>
      <c r="K58" s="11"/>
      <c r="AA58" s="5" t="str">
        <f t="shared" si="5"/>
        <v>,(1,41,"word41","mean41","SYSTEM","SYSTEM")</v>
      </c>
    </row>
    <row r="59" spans="2:27" ht="17.25" customHeight="1">
      <c r="B59" s="6">
        <v>42</v>
      </c>
      <c r="C59" s="6">
        <v>1</v>
      </c>
      <c r="D59" s="6">
        <v>42</v>
      </c>
      <c r="E59" s="6" t="s">
        <v>425</v>
      </c>
      <c r="F59" s="6" t="s">
        <v>518</v>
      </c>
      <c r="G59" s="6" t="s">
        <v>222</v>
      </c>
      <c r="H59" s="6" t="s">
        <v>222</v>
      </c>
      <c r="K59" s="11"/>
      <c r="AA59" s="5" t="str">
        <f t="shared" si="5"/>
        <v>,(1,42,"word42","mean42","SYSTEM","SYSTEM")</v>
      </c>
    </row>
    <row r="60" spans="2:27" ht="17.25" customHeight="1">
      <c r="B60" s="6">
        <v>43</v>
      </c>
      <c r="C60" s="6">
        <v>1</v>
      </c>
      <c r="D60" s="6">
        <v>43</v>
      </c>
      <c r="E60" s="6" t="s">
        <v>426</v>
      </c>
      <c r="F60" s="6" t="s">
        <v>519</v>
      </c>
      <c r="G60" s="6" t="s">
        <v>222</v>
      </c>
      <c r="H60" s="6" t="s">
        <v>222</v>
      </c>
      <c r="K60" s="11"/>
      <c r="AA60" s="5" t="str">
        <f t="shared" si="5"/>
        <v>,(1,43,"word43","mean43","SYSTEM","SYSTEM")</v>
      </c>
    </row>
    <row r="61" spans="2:27" ht="17.25" customHeight="1">
      <c r="B61" s="6">
        <v>44</v>
      </c>
      <c r="C61" s="6">
        <v>1</v>
      </c>
      <c r="D61" s="6">
        <v>44</v>
      </c>
      <c r="E61" s="6" t="s">
        <v>427</v>
      </c>
      <c r="F61" s="6" t="s">
        <v>520</v>
      </c>
      <c r="G61" s="6" t="s">
        <v>222</v>
      </c>
      <c r="H61" s="6" t="s">
        <v>222</v>
      </c>
      <c r="K61" s="11"/>
      <c r="AA61" s="5" t="str">
        <f t="shared" si="5"/>
        <v>,(1,44,"word44","mean44","SYSTEM","SYSTEM")</v>
      </c>
    </row>
    <row r="62" spans="2:27" ht="17.25" customHeight="1">
      <c r="B62" s="6">
        <v>45</v>
      </c>
      <c r="C62" s="6">
        <v>1</v>
      </c>
      <c r="D62" s="6">
        <v>45</v>
      </c>
      <c r="E62" s="6" t="s">
        <v>428</v>
      </c>
      <c r="F62" s="6" t="s">
        <v>521</v>
      </c>
      <c r="G62" s="6" t="s">
        <v>222</v>
      </c>
      <c r="H62" s="6" t="s">
        <v>222</v>
      </c>
      <c r="K62" s="11"/>
      <c r="AA62" s="5" t="str">
        <f t="shared" si="5"/>
        <v>,(1,45,"word45","mean45","SYSTEM","SYSTEM")</v>
      </c>
    </row>
    <row r="63" spans="2:27" ht="17.25" customHeight="1">
      <c r="B63" s="6">
        <v>46</v>
      </c>
      <c r="C63" s="6">
        <v>1</v>
      </c>
      <c r="D63" s="6">
        <v>46</v>
      </c>
      <c r="E63" s="6" t="s">
        <v>429</v>
      </c>
      <c r="F63" s="6" t="s">
        <v>522</v>
      </c>
      <c r="G63" s="6" t="s">
        <v>222</v>
      </c>
      <c r="H63" s="6" t="s">
        <v>222</v>
      </c>
      <c r="K63" s="11"/>
      <c r="AA63" s="5" t="str">
        <f t="shared" ref="AA63:AA110" si="6">_xlfn.CONCAT(IF(B63=1,"",","),"(",_xlfn.TEXTJOIN(",",TRUE,C63:Z63),")")</f>
        <v>,(1,46,"word46","mean46","SYSTEM","SYSTEM")</v>
      </c>
    </row>
    <row r="64" spans="2:27" ht="17.25" customHeight="1">
      <c r="B64" s="6">
        <v>47</v>
      </c>
      <c r="C64" s="6">
        <v>1</v>
      </c>
      <c r="D64" s="6">
        <v>47</v>
      </c>
      <c r="E64" s="6" t="s">
        <v>430</v>
      </c>
      <c r="F64" s="6" t="s">
        <v>523</v>
      </c>
      <c r="G64" s="6" t="s">
        <v>222</v>
      </c>
      <c r="H64" s="6" t="s">
        <v>222</v>
      </c>
      <c r="K64" s="11"/>
      <c r="AA64" s="5" t="str">
        <f t="shared" si="6"/>
        <v>,(1,47,"word47","mean47","SYSTEM","SYSTEM")</v>
      </c>
    </row>
    <row r="65" spans="2:27" ht="17.25" customHeight="1">
      <c r="B65" s="6">
        <v>48</v>
      </c>
      <c r="C65" s="6">
        <v>1</v>
      </c>
      <c r="D65" s="6">
        <v>48</v>
      </c>
      <c r="E65" s="6" t="s">
        <v>431</v>
      </c>
      <c r="F65" s="6" t="s">
        <v>524</v>
      </c>
      <c r="G65" s="6" t="s">
        <v>222</v>
      </c>
      <c r="H65" s="6" t="s">
        <v>222</v>
      </c>
      <c r="K65" s="11"/>
      <c r="AA65" s="5" t="str">
        <f t="shared" si="6"/>
        <v>,(1,48,"word48","mean48","SYSTEM","SYSTEM")</v>
      </c>
    </row>
    <row r="66" spans="2:27" ht="17.25" customHeight="1">
      <c r="B66" s="6">
        <v>49</v>
      </c>
      <c r="C66" s="6">
        <v>1</v>
      </c>
      <c r="D66" s="6">
        <v>49</v>
      </c>
      <c r="E66" s="6" t="s">
        <v>432</v>
      </c>
      <c r="F66" s="6" t="s">
        <v>525</v>
      </c>
      <c r="G66" s="6" t="s">
        <v>222</v>
      </c>
      <c r="H66" s="6" t="s">
        <v>222</v>
      </c>
      <c r="K66" s="11"/>
      <c r="AA66" s="5" t="str">
        <f t="shared" si="6"/>
        <v>,(1,49,"word49","mean49","SYSTEM","SYSTEM")</v>
      </c>
    </row>
    <row r="67" spans="2:27" ht="17.25" customHeight="1">
      <c r="B67" s="6">
        <v>50</v>
      </c>
      <c r="C67" s="6">
        <v>1</v>
      </c>
      <c r="D67" s="6">
        <v>50</v>
      </c>
      <c r="E67" s="6" t="s">
        <v>433</v>
      </c>
      <c r="F67" s="6" t="s">
        <v>526</v>
      </c>
      <c r="G67" s="6" t="s">
        <v>222</v>
      </c>
      <c r="H67" s="6" t="s">
        <v>222</v>
      </c>
      <c r="K67" s="11"/>
      <c r="AA67" s="5" t="str">
        <f t="shared" si="6"/>
        <v>,(1,50,"word50","mean50","SYSTEM","SYSTEM")</v>
      </c>
    </row>
    <row r="68" spans="2:27" ht="17.25" customHeight="1">
      <c r="B68" s="6">
        <v>51</v>
      </c>
      <c r="C68" s="6">
        <v>1</v>
      </c>
      <c r="D68" s="6">
        <v>51</v>
      </c>
      <c r="E68" s="6" t="s">
        <v>434</v>
      </c>
      <c r="F68" s="6" t="s">
        <v>527</v>
      </c>
      <c r="G68" s="6" t="s">
        <v>222</v>
      </c>
      <c r="H68" s="6" t="s">
        <v>222</v>
      </c>
      <c r="K68" s="11"/>
      <c r="AA68" s="5" t="str">
        <f t="shared" si="6"/>
        <v>,(1,51,"word51","mean51","SYSTEM","SYSTEM")</v>
      </c>
    </row>
    <row r="69" spans="2:27" ht="17.25" customHeight="1">
      <c r="B69" s="6">
        <v>52</v>
      </c>
      <c r="C69" s="6">
        <v>1</v>
      </c>
      <c r="D69" s="6">
        <v>52</v>
      </c>
      <c r="E69" s="6" t="s">
        <v>435</v>
      </c>
      <c r="F69" s="6" t="s">
        <v>528</v>
      </c>
      <c r="G69" s="6" t="s">
        <v>222</v>
      </c>
      <c r="H69" s="6" t="s">
        <v>222</v>
      </c>
      <c r="K69" s="11"/>
      <c r="AA69" s="5" t="str">
        <f t="shared" si="6"/>
        <v>,(1,52,"word52","mean52","SYSTEM","SYSTEM")</v>
      </c>
    </row>
    <row r="70" spans="2:27" ht="17.25" customHeight="1">
      <c r="B70" s="6">
        <v>53</v>
      </c>
      <c r="C70" s="6">
        <v>1</v>
      </c>
      <c r="D70" s="6">
        <v>53</v>
      </c>
      <c r="E70" s="6" t="s">
        <v>436</v>
      </c>
      <c r="F70" s="6" t="s">
        <v>529</v>
      </c>
      <c r="G70" s="6" t="s">
        <v>222</v>
      </c>
      <c r="H70" s="6" t="s">
        <v>222</v>
      </c>
      <c r="K70" s="11"/>
      <c r="AA70" s="5" t="str">
        <f t="shared" si="6"/>
        <v>,(1,53,"word53","mean53","SYSTEM","SYSTEM")</v>
      </c>
    </row>
    <row r="71" spans="2:27" ht="17.25" customHeight="1">
      <c r="B71" s="6">
        <v>54</v>
      </c>
      <c r="C71" s="6">
        <v>1</v>
      </c>
      <c r="D71" s="6">
        <v>54</v>
      </c>
      <c r="E71" s="6" t="s">
        <v>437</v>
      </c>
      <c r="F71" s="6" t="s">
        <v>530</v>
      </c>
      <c r="G71" s="6" t="s">
        <v>222</v>
      </c>
      <c r="H71" s="6" t="s">
        <v>222</v>
      </c>
      <c r="K71" s="11"/>
      <c r="AA71" s="5" t="str">
        <f t="shared" si="6"/>
        <v>,(1,54,"word54","mean54","SYSTEM","SYSTEM")</v>
      </c>
    </row>
    <row r="72" spans="2:27" ht="17.25" customHeight="1">
      <c r="B72" s="6">
        <v>55</v>
      </c>
      <c r="C72" s="6">
        <v>1</v>
      </c>
      <c r="D72" s="6">
        <v>55</v>
      </c>
      <c r="E72" s="6" t="s">
        <v>438</v>
      </c>
      <c r="F72" s="6" t="s">
        <v>531</v>
      </c>
      <c r="G72" s="6" t="s">
        <v>222</v>
      </c>
      <c r="H72" s="6" t="s">
        <v>222</v>
      </c>
      <c r="K72" s="11"/>
      <c r="AA72" s="5" t="str">
        <f t="shared" si="6"/>
        <v>,(1,55,"word55","mean55","SYSTEM","SYSTEM")</v>
      </c>
    </row>
    <row r="73" spans="2:27" ht="17.25" customHeight="1">
      <c r="B73" s="6">
        <v>56</v>
      </c>
      <c r="C73" s="6">
        <v>1</v>
      </c>
      <c r="D73" s="6">
        <v>56</v>
      </c>
      <c r="E73" s="6" t="s">
        <v>439</v>
      </c>
      <c r="F73" s="6" t="s">
        <v>532</v>
      </c>
      <c r="G73" s="6" t="s">
        <v>222</v>
      </c>
      <c r="H73" s="6" t="s">
        <v>222</v>
      </c>
      <c r="K73" s="11"/>
      <c r="AA73" s="5" t="str">
        <f t="shared" si="6"/>
        <v>,(1,56,"word56","mean56","SYSTEM","SYSTEM")</v>
      </c>
    </row>
    <row r="74" spans="2:27" ht="17.25" customHeight="1">
      <c r="B74" s="6">
        <v>57</v>
      </c>
      <c r="C74" s="6">
        <v>1</v>
      </c>
      <c r="D74" s="6">
        <v>57</v>
      </c>
      <c r="E74" s="6" t="s">
        <v>440</v>
      </c>
      <c r="F74" s="6" t="s">
        <v>533</v>
      </c>
      <c r="G74" s="6" t="s">
        <v>222</v>
      </c>
      <c r="H74" s="6" t="s">
        <v>222</v>
      </c>
      <c r="K74" s="11"/>
      <c r="AA74" s="5" t="str">
        <f t="shared" si="6"/>
        <v>,(1,57,"word57","mean57","SYSTEM","SYSTEM")</v>
      </c>
    </row>
    <row r="75" spans="2:27" ht="17.25" customHeight="1">
      <c r="B75" s="6">
        <v>58</v>
      </c>
      <c r="C75" s="6">
        <v>1</v>
      </c>
      <c r="D75" s="6">
        <v>58</v>
      </c>
      <c r="E75" s="6" t="s">
        <v>441</v>
      </c>
      <c r="F75" s="6" t="s">
        <v>534</v>
      </c>
      <c r="G75" s="6" t="s">
        <v>222</v>
      </c>
      <c r="H75" s="6" t="s">
        <v>222</v>
      </c>
      <c r="K75" s="11"/>
      <c r="AA75" s="5" t="str">
        <f t="shared" si="6"/>
        <v>,(1,58,"word58","mean58","SYSTEM","SYSTEM")</v>
      </c>
    </row>
    <row r="76" spans="2:27" ht="17.25" customHeight="1">
      <c r="B76" s="6">
        <v>59</v>
      </c>
      <c r="C76" s="6">
        <v>1</v>
      </c>
      <c r="D76" s="6">
        <v>59</v>
      </c>
      <c r="E76" s="6" t="s">
        <v>442</v>
      </c>
      <c r="F76" s="6" t="s">
        <v>535</v>
      </c>
      <c r="G76" s="6" t="s">
        <v>222</v>
      </c>
      <c r="H76" s="6" t="s">
        <v>222</v>
      </c>
      <c r="K76" s="11"/>
      <c r="AA76" s="5" t="str">
        <f t="shared" si="6"/>
        <v>,(1,59,"word59","mean59","SYSTEM","SYSTEM")</v>
      </c>
    </row>
    <row r="77" spans="2:27" ht="17.25" customHeight="1">
      <c r="B77" s="6">
        <v>60</v>
      </c>
      <c r="C77" s="6">
        <v>1</v>
      </c>
      <c r="D77" s="6">
        <v>60</v>
      </c>
      <c r="E77" s="6" t="s">
        <v>443</v>
      </c>
      <c r="F77" s="6" t="s">
        <v>536</v>
      </c>
      <c r="G77" s="6" t="s">
        <v>222</v>
      </c>
      <c r="H77" s="6" t="s">
        <v>222</v>
      </c>
      <c r="K77" s="11"/>
      <c r="AA77" s="5" t="str">
        <f t="shared" si="6"/>
        <v>,(1,60,"word60","mean60","SYSTEM","SYSTEM")</v>
      </c>
    </row>
    <row r="78" spans="2:27" ht="17.25" customHeight="1">
      <c r="B78" s="6">
        <v>61</v>
      </c>
      <c r="C78" s="6">
        <v>1</v>
      </c>
      <c r="D78" s="6">
        <v>61</v>
      </c>
      <c r="E78" s="6" t="s">
        <v>444</v>
      </c>
      <c r="F78" s="6" t="s">
        <v>537</v>
      </c>
      <c r="G78" s="6" t="s">
        <v>222</v>
      </c>
      <c r="H78" s="6" t="s">
        <v>222</v>
      </c>
      <c r="K78" s="11"/>
      <c r="AA78" s="5" t="str">
        <f t="shared" si="6"/>
        <v>,(1,61,"word61","mean61","SYSTEM","SYSTEM")</v>
      </c>
    </row>
    <row r="79" spans="2:27" ht="17.25" customHeight="1">
      <c r="B79" s="6">
        <v>62</v>
      </c>
      <c r="C79" s="6">
        <v>1</v>
      </c>
      <c r="D79" s="6">
        <v>62</v>
      </c>
      <c r="E79" s="6" t="s">
        <v>445</v>
      </c>
      <c r="F79" s="6" t="s">
        <v>538</v>
      </c>
      <c r="G79" s="6" t="s">
        <v>222</v>
      </c>
      <c r="H79" s="6" t="s">
        <v>222</v>
      </c>
      <c r="K79" s="11"/>
      <c r="AA79" s="5" t="str">
        <f t="shared" si="6"/>
        <v>,(1,62,"word62","mean62","SYSTEM","SYSTEM")</v>
      </c>
    </row>
    <row r="80" spans="2:27" ht="17.25" customHeight="1">
      <c r="B80" s="6">
        <v>63</v>
      </c>
      <c r="C80" s="6">
        <v>1</v>
      </c>
      <c r="D80" s="6">
        <v>63</v>
      </c>
      <c r="E80" s="6" t="s">
        <v>446</v>
      </c>
      <c r="F80" s="6" t="s">
        <v>539</v>
      </c>
      <c r="G80" s="6" t="s">
        <v>222</v>
      </c>
      <c r="H80" s="6" t="s">
        <v>222</v>
      </c>
      <c r="K80" s="11"/>
      <c r="AA80" s="5" t="str">
        <f t="shared" si="6"/>
        <v>,(1,63,"word63","mean63","SYSTEM","SYSTEM")</v>
      </c>
    </row>
    <row r="81" spans="2:27" ht="17.25" customHeight="1">
      <c r="B81" s="6">
        <v>64</v>
      </c>
      <c r="C81" s="6">
        <v>1</v>
      </c>
      <c r="D81" s="6">
        <v>64</v>
      </c>
      <c r="E81" s="6" t="s">
        <v>447</v>
      </c>
      <c r="F81" s="6" t="s">
        <v>540</v>
      </c>
      <c r="G81" s="6" t="s">
        <v>222</v>
      </c>
      <c r="H81" s="6" t="s">
        <v>222</v>
      </c>
      <c r="K81" s="11"/>
      <c r="AA81" s="5" t="str">
        <f t="shared" si="6"/>
        <v>,(1,64,"word64","mean64","SYSTEM","SYSTEM")</v>
      </c>
    </row>
    <row r="82" spans="2:27" ht="17.25" customHeight="1">
      <c r="B82" s="6">
        <v>65</v>
      </c>
      <c r="C82" s="6">
        <v>1</v>
      </c>
      <c r="D82" s="6">
        <v>65</v>
      </c>
      <c r="E82" s="6" t="s">
        <v>448</v>
      </c>
      <c r="F82" s="6" t="s">
        <v>541</v>
      </c>
      <c r="G82" s="6" t="s">
        <v>222</v>
      </c>
      <c r="H82" s="6" t="s">
        <v>222</v>
      </c>
      <c r="K82" s="11"/>
      <c r="AA82" s="5" t="str">
        <f t="shared" si="6"/>
        <v>,(1,65,"word65","mean65","SYSTEM","SYSTEM")</v>
      </c>
    </row>
    <row r="83" spans="2:27" ht="17.25" customHeight="1">
      <c r="B83" s="6">
        <v>66</v>
      </c>
      <c r="C83" s="6">
        <v>1</v>
      </c>
      <c r="D83" s="6">
        <v>66</v>
      </c>
      <c r="E83" s="6" t="s">
        <v>449</v>
      </c>
      <c r="F83" s="6" t="s">
        <v>542</v>
      </c>
      <c r="G83" s="6" t="s">
        <v>222</v>
      </c>
      <c r="H83" s="6" t="s">
        <v>222</v>
      </c>
      <c r="K83" s="11"/>
      <c r="AA83" s="5" t="str">
        <f t="shared" si="6"/>
        <v>,(1,66,"word66","mean66","SYSTEM","SYSTEM")</v>
      </c>
    </row>
    <row r="84" spans="2:27" ht="17.25" customHeight="1">
      <c r="B84" s="6">
        <v>67</v>
      </c>
      <c r="C84" s="6">
        <v>1</v>
      </c>
      <c r="D84" s="6">
        <v>67</v>
      </c>
      <c r="E84" s="6" t="s">
        <v>450</v>
      </c>
      <c r="F84" s="6" t="s">
        <v>543</v>
      </c>
      <c r="G84" s="6" t="s">
        <v>222</v>
      </c>
      <c r="H84" s="6" t="s">
        <v>222</v>
      </c>
      <c r="K84" s="11"/>
      <c r="AA84" s="5" t="str">
        <f t="shared" si="6"/>
        <v>,(1,67,"word67","mean67","SYSTEM","SYSTEM")</v>
      </c>
    </row>
    <row r="85" spans="2:27" ht="17.25" customHeight="1">
      <c r="B85" s="6">
        <v>68</v>
      </c>
      <c r="C85" s="6">
        <v>1</v>
      </c>
      <c r="D85" s="6">
        <v>68</v>
      </c>
      <c r="E85" s="6" t="s">
        <v>451</v>
      </c>
      <c r="F85" s="6" t="s">
        <v>544</v>
      </c>
      <c r="G85" s="6" t="s">
        <v>222</v>
      </c>
      <c r="H85" s="6" t="s">
        <v>222</v>
      </c>
      <c r="K85" s="11"/>
      <c r="AA85" s="5" t="str">
        <f t="shared" si="6"/>
        <v>,(1,68,"word68","mean68","SYSTEM","SYSTEM")</v>
      </c>
    </row>
    <row r="86" spans="2:27" ht="17.25" customHeight="1">
      <c r="B86" s="6">
        <v>69</v>
      </c>
      <c r="C86" s="6">
        <v>1</v>
      </c>
      <c r="D86" s="6">
        <v>69</v>
      </c>
      <c r="E86" s="6" t="s">
        <v>452</v>
      </c>
      <c r="F86" s="6" t="s">
        <v>545</v>
      </c>
      <c r="G86" s="6" t="s">
        <v>222</v>
      </c>
      <c r="H86" s="6" t="s">
        <v>222</v>
      </c>
      <c r="K86" s="11"/>
      <c r="AA86" s="5" t="str">
        <f t="shared" si="6"/>
        <v>,(1,69,"word69","mean69","SYSTEM","SYSTEM")</v>
      </c>
    </row>
    <row r="87" spans="2:27" ht="17.25" customHeight="1">
      <c r="B87" s="6">
        <v>70</v>
      </c>
      <c r="C87" s="6">
        <v>1</v>
      </c>
      <c r="D87" s="6">
        <v>70</v>
      </c>
      <c r="E87" s="6" t="s">
        <v>453</v>
      </c>
      <c r="F87" s="6" t="s">
        <v>546</v>
      </c>
      <c r="G87" s="6" t="s">
        <v>222</v>
      </c>
      <c r="H87" s="6" t="s">
        <v>222</v>
      </c>
      <c r="K87" s="11"/>
      <c r="AA87" s="5" t="str">
        <f t="shared" si="6"/>
        <v>,(1,70,"word70","mean70","SYSTEM","SYSTEM")</v>
      </c>
    </row>
    <row r="88" spans="2:27" ht="17.25" customHeight="1">
      <c r="B88" s="6">
        <v>71</v>
      </c>
      <c r="C88" s="6">
        <v>1</v>
      </c>
      <c r="D88" s="6">
        <v>71</v>
      </c>
      <c r="E88" s="6" t="s">
        <v>454</v>
      </c>
      <c r="F88" s="6" t="s">
        <v>547</v>
      </c>
      <c r="G88" s="6" t="s">
        <v>222</v>
      </c>
      <c r="H88" s="6" t="s">
        <v>222</v>
      </c>
      <c r="K88" s="11"/>
      <c r="AA88" s="5" t="str">
        <f t="shared" si="6"/>
        <v>,(1,71,"word71","mean71","SYSTEM","SYSTEM")</v>
      </c>
    </row>
    <row r="89" spans="2:27" ht="17.25" customHeight="1">
      <c r="B89" s="6">
        <v>72</v>
      </c>
      <c r="C89" s="6">
        <v>1</v>
      </c>
      <c r="D89" s="6">
        <v>72</v>
      </c>
      <c r="E89" s="6" t="s">
        <v>455</v>
      </c>
      <c r="F89" s="6" t="s">
        <v>548</v>
      </c>
      <c r="G89" s="6" t="s">
        <v>222</v>
      </c>
      <c r="H89" s="6" t="s">
        <v>222</v>
      </c>
      <c r="K89" s="11"/>
      <c r="AA89" s="5" t="str">
        <f t="shared" si="6"/>
        <v>,(1,72,"word72","mean72","SYSTEM","SYSTEM")</v>
      </c>
    </row>
    <row r="90" spans="2:27" ht="17.25" customHeight="1">
      <c r="B90" s="6">
        <v>73</v>
      </c>
      <c r="C90" s="6">
        <v>1</v>
      </c>
      <c r="D90" s="6">
        <v>73</v>
      </c>
      <c r="E90" s="6" t="s">
        <v>456</v>
      </c>
      <c r="F90" s="6" t="s">
        <v>549</v>
      </c>
      <c r="G90" s="6" t="s">
        <v>222</v>
      </c>
      <c r="H90" s="6" t="s">
        <v>222</v>
      </c>
      <c r="K90" s="11"/>
      <c r="AA90" s="5" t="str">
        <f t="shared" si="6"/>
        <v>,(1,73,"word73","mean73","SYSTEM","SYSTEM")</v>
      </c>
    </row>
    <row r="91" spans="2:27" ht="17.25" customHeight="1">
      <c r="B91" s="6">
        <v>74</v>
      </c>
      <c r="C91" s="6">
        <v>1</v>
      </c>
      <c r="D91" s="6">
        <v>74</v>
      </c>
      <c r="E91" s="6" t="s">
        <v>457</v>
      </c>
      <c r="F91" s="6" t="s">
        <v>550</v>
      </c>
      <c r="G91" s="6" t="s">
        <v>222</v>
      </c>
      <c r="H91" s="6" t="s">
        <v>222</v>
      </c>
      <c r="K91" s="11"/>
      <c r="AA91" s="5" t="str">
        <f t="shared" si="6"/>
        <v>,(1,74,"word74","mean74","SYSTEM","SYSTEM")</v>
      </c>
    </row>
    <row r="92" spans="2:27" ht="17.25" customHeight="1">
      <c r="B92" s="6">
        <v>75</v>
      </c>
      <c r="C92" s="6">
        <v>1</v>
      </c>
      <c r="D92" s="6">
        <v>75</v>
      </c>
      <c r="E92" s="6" t="s">
        <v>458</v>
      </c>
      <c r="F92" s="6" t="s">
        <v>551</v>
      </c>
      <c r="G92" s="6" t="s">
        <v>222</v>
      </c>
      <c r="H92" s="6" t="s">
        <v>222</v>
      </c>
      <c r="K92" s="11"/>
      <c r="AA92" s="5" t="str">
        <f t="shared" si="6"/>
        <v>,(1,75,"word75","mean75","SYSTEM","SYSTEM")</v>
      </c>
    </row>
    <row r="93" spans="2:27" ht="17.25" customHeight="1">
      <c r="B93" s="6">
        <v>76</v>
      </c>
      <c r="C93" s="6">
        <v>1</v>
      </c>
      <c r="D93" s="6">
        <v>76</v>
      </c>
      <c r="E93" s="6" t="s">
        <v>459</v>
      </c>
      <c r="F93" s="6" t="s">
        <v>552</v>
      </c>
      <c r="G93" s="6" t="s">
        <v>222</v>
      </c>
      <c r="H93" s="6" t="s">
        <v>222</v>
      </c>
      <c r="K93" s="11"/>
      <c r="AA93" s="5" t="str">
        <f t="shared" si="6"/>
        <v>,(1,76,"word76","mean76","SYSTEM","SYSTEM")</v>
      </c>
    </row>
    <row r="94" spans="2:27" ht="17.25" customHeight="1">
      <c r="B94" s="6">
        <v>77</v>
      </c>
      <c r="C94" s="6">
        <v>1</v>
      </c>
      <c r="D94" s="6">
        <v>77</v>
      </c>
      <c r="E94" s="6" t="s">
        <v>460</v>
      </c>
      <c r="F94" s="6" t="s">
        <v>553</v>
      </c>
      <c r="G94" s="6" t="s">
        <v>222</v>
      </c>
      <c r="H94" s="6" t="s">
        <v>222</v>
      </c>
      <c r="K94" s="11"/>
      <c r="AA94" s="5" t="str">
        <f t="shared" si="6"/>
        <v>,(1,77,"word77","mean77","SYSTEM","SYSTEM")</v>
      </c>
    </row>
    <row r="95" spans="2:27" ht="17.25" customHeight="1">
      <c r="B95" s="6">
        <v>78</v>
      </c>
      <c r="C95" s="6">
        <v>1</v>
      </c>
      <c r="D95" s="6">
        <v>78</v>
      </c>
      <c r="E95" s="6" t="s">
        <v>461</v>
      </c>
      <c r="F95" s="6" t="s">
        <v>554</v>
      </c>
      <c r="G95" s="6" t="s">
        <v>222</v>
      </c>
      <c r="H95" s="6" t="s">
        <v>222</v>
      </c>
      <c r="K95" s="11"/>
      <c r="AA95" s="5" t="str">
        <f t="shared" si="6"/>
        <v>,(1,78,"word78","mean78","SYSTEM","SYSTEM")</v>
      </c>
    </row>
    <row r="96" spans="2:27" ht="17.25" customHeight="1">
      <c r="B96" s="6">
        <v>79</v>
      </c>
      <c r="C96" s="6">
        <v>1</v>
      </c>
      <c r="D96" s="6">
        <v>79</v>
      </c>
      <c r="E96" s="6" t="s">
        <v>462</v>
      </c>
      <c r="F96" s="6" t="s">
        <v>555</v>
      </c>
      <c r="G96" s="6" t="s">
        <v>222</v>
      </c>
      <c r="H96" s="6" t="s">
        <v>222</v>
      </c>
      <c r="K96" s="11"/>
      <c r="AA96" s="5" t="str">
        <f t="shared" si="6"/>
        <v>,(1,79,"word79","mean79","SYSTEM","SYSTEM")</v>
      </c>
    </row>
    <row r="97" spans="2:27" ht="17.25" customHeight="1">
      <c r="B97" s="6">
        <v>80</v>
      </c>
      <c r="C97" s="6">
        <v>1</v>
      </c>
      <c r="D97" s="6">
        <v>80</v>
      </c>
      <c r="E97" s="6" t="s">
        <v>463</v>
      </c>
      <c r="F97" s="6" t="s">
        <v>556</v>
      </c>
      <c r="G97" s="6" t="s">
        <v>222</v>
      </c>
      <c r="H97" s="6" t="s">
        <v>222</v>
      </c>
      <c r="K97" s="11"/>
      <c r="AA97" s="5" t="str">
        <f t="shared" si="6"/>
        <v>,(1,80,"word80","mean80","SYSTEM","SYSTEM")</v>
      </c>
    </row>
    <row r="98" spans="2:27" ht="17.25" customHeight="1">
      <c r="B98" s="6">
        <v>81</v>
      </c>
      <c r="C98" s="6">
        <v>1</v>
      </c>
      <c r="D98" s="6">
        <v>81</v>
      </c>
      <c r="E98" s="6" t="s">
        <v>464</v>
      </c>
      <c r="F98" s="6" t="s">
        <v>557</v>
      </c>
      <c r="G98" s="6" t="s">
        <v>222</v>
      </c>
      <c r="H98" s="6" t="s">
        <v>222</v>
      </c>
      <c r="K98" s="11"/>
      <c r="AA98" s="5" t="str">
        <f t="shared" si="6"/>
        <v>,(1,81,"word81","mean81","SYSTEM","SYSTEM")</v>
      </c>
    </row>
    <row r="99" spans="2:27" ht="17.25" customHeight="1">
      <c r="B99" s="6">
        <v>82</v>
      </c>
      <c r="C99" s="6">
        <v>1</v>
      </c>
      <c r="D99" s="6">
        <v>82</v>
      </c>
      <c r="E99" s="6" t="s">
        <v>465</v>
      </c>
      <c r="F99" s="6" t="s">
        <v>558</v>
      </c>
      <c r="G99" s="6" t="s">
        <v>222</v>
      </c>
      <c r="H99" s="6" t="s">
        <v>222</v>
      </c>
      <c r="K99" s="11"/>
      <c r="AA99" s="5" t="str">
        <f t="shared" si="6"/>
        <v>,(1,82,"word82","mean82","SYSTEM","SYSTEM")</v>
      </c>
    </row>
    <row r="100" spans="2:27" ht="17.25" customHeight="1">
      <c r="B100" s="6">
        <v>83</v>
      </c>
      <c r="C100" s="6">
        <v>1</v>
      </c>
      <c r="D100" s="6">
        <v>83</v>
      </c>
      <c r="E100" s="6" t="s">
        <v>466</v>
      </c>
      <c r="F100" s="6" t="s">
        <v>559</v>
      </c>
      <c r="G100" s="6" t="s">
        <v>222</v>
      </c>
      <c r="H100" s="6" t="s">
        <v>222</v>
      </c>
      <c r="K100" s="11"/>
      <c r="AA100" s="5" t="str">
        <f t="shared" si="6"/>
        <v>,(1,83,"word83","mean83","SYSTEM","SYSTEM")</v>
      </c>
    </row>
    <row r="101" spans="2:27" ht="17.25" customHeight="1">
      <c r="B101" s="6">
        <v>84</v>
      </c>
      <c r="C101" s="6">
        <v>1</v>
      </c>
      <c r="D101" s="6">
        <v>84</v>
      </c>
      <c r="E101" s="6" t="s">
        <v>467</v>
      </c>
      <c r="F101" s="6" t="s">
        <v>560</v>
      </c>
      <c r="G101" s="6" t="s">
        <v>222</v>
      </c>
      <c r="H101" s="6" t="s">
        <v>222</v>
      </c>
      <c r="K101" s="11"/>
      <c r="AA101" s="5" t="str">
        <f t="shared" si="6"/>
        <v>,(1,84,"word84","mean84","SYSTEM","SYSTEM")</v>
      </c>
    </row>
    <row r="102" spans="2:27" ht="17.25" customHeight="1">
      <c r="B102" s="6">
        <v>85</v>
      </c>
      <c r="C102" s="6">
        <v>1</v>
      </c>
      <c r="D102" s="6">
        <v>85</v>
      </c>
      <c r="E102" s="6" t="s">
        <v>468</v>
      </c>
      <c r="F102" s="6" t="s">
        <v>561</v>
      </c>
      <c r="G102" s="6" t="s">
        <v>222</v>
      </c>
      <c r="H102" s="6" t="s">
        <v>222</v>
      </c>
      <c r="K102" s="11"/>
      <c r="AA102" s="5" t="str">
        <f t="shared" si="6"/>
        <v>,(1,85,"word85","mean85","SYSTEM","SYSTEM")</v>
      </c>
    </row>
    <row r="103" spans="2:27" ht="17.25" customHeight="1">
      <c r="B103" s="6">
        <v>86</v>
      </c>
      <c r="C103" s="6">
        <v>1</v>
      </c>
      <c r="D103" s="6">
        <v>86</v>
      </c>
      <c r="E103" s="6" t="s">
        <v>469</v>
      </c>
      <c r="F103" s="6" t="s">
        <v>562</v>
      </c>
      <c r="G103" s="6" t="s">
        <v>222</v>
      </c>
      <c r="H103" s="6" t="s">
        <v>222</v>
      </c>
      <c r="K103" s="11"/>
      <c r="AA103" s="5" t="str">
        <f t="shared" si="6"/>
        <v>,(1,86,"word86","mean86","SYSTEM","SYSTEM")</v>
      </c>
    </row>
    <row r="104" spans="2:27" ht="17.25" customHeight="1">
      <c r="B104" s="6">
        <v>87</v>
      </c>
      <c r="C104" s="6">
        <v>1</v>
      </c>
      <c r="D104" s="6">
        <v>87</v>
      </c>
      <c r="E104" s="6" t="s">
        <v>470</v>
      </c>
      <c r="F104" s="6" t="s">
        <v>563</v>
      </c>
      <c r="G104" s="6" t="s">
        <v>222</v>
      </c>
      <c r="H104" s="6" t="s">
        <v>222</v>
      </c>
      <c r="K104" s="11"/>
      <c r="AA104" s="5" t="str">
        <f t="shared" si="6"/>
        <v>,(1,87,"word87","mean87","SYSTEM","SYSTEM")</v>
      </c>
    </row>
    <row r="105" spans="2:27" ht="17.25" customHeight="1">
      <c r="B105" s="6">
        <v>88</v>
      </c>
      <c r="C105" s="6">
        <v>1</v>
      </c>
      <c r="D105" s="6">
        <v>88</v>
      </c>
      <c r="E105" s="6" t="s">
        <v>471</v>
      </c>
      <c r="F105" s="6" t="s">
        <v>564</v>
      </c>
      <c r="G105" s="6" t="s">
        <v>222</v>
      </c>
      <c r="H105" s="6" t="s">
        <v>222</v>
      </c>
      <c r="K105" s="11"/>
      <c r="AA105" s="5" t="str">
        <f t="shared" si="6"/>
        <v>,(1,88,"word88","mean88","SYSTEM","SYSTEM")</v>
      </c>
    </row>
    <row r="106" spans="2:27" ht="17.25" customHeight="1">
      <c r="B106" s="6">
        <v>89</v>
      </c>
      <c r="C106" s="6">
        <v>1</v>
      </c>
      <c r="D106" s="6">
        <v>89</v>
      </c>
      <c r="E106" s="6" t="s">
        <v>472</v>
      </c>
      <c r="F106" s="6" t="s">
        <v>565</v>
      </c>
      <c r="G106" s="6" t="s">
        <v>222</v>
      </c>
      <c r="H106" s="6" t="s">
        <v>222</v>
      </c>
      <c r="K106" s="11"/>
      <c r="AA106" s="5" t="str">
        <f t="shared" si="6"/>
        <v>,(1,89,"word89","mean89","SYSTEM","SYSTEM")</v>
      </c>
    </row>
    <row r="107" spans="2:27" ht="17.25" customHeight="1">
      <c r="B107" s="6">
        <v>90</v>
      </c>
      <c r="C107" s="6">
        <v>1</v>
      </c>
      <c r="D107" s="6">
        <v>90</v>
      </c>
      <c r="E107" s="6" t="s">
        <v>473</v>
      </c>
      <c r="F107" s="6" t="s">
        <v>566</v>
      </c>
      <c r="G107" s="6" t="s">
        <v>222</v>
      </c>
      <c r="H107" s="6" t="s">
        <v>222</v>
      </c>
      <c r="K107" s="11"/>
      <c r="AA107" s="5" t="str">
        <f t="shared" si="6"/>
        <v>,(1,90,"word90","mean90","SYSTEM","SYSTEM")</v>
      </c>
    </row>
    <row r="108" spans="2:27" ht="17.25" customHeight="1">
      <c r="B108" s="6">
        <v>91</v>
      </c>
      <c r="C108" s="6">
        <v>1</v>
      </c>
      <c r="D108" s="6">
        <v>91</v>
      </c>
      <c r="E108" s="6" t="s">
        <v>474</v>
      </c>
      <c r="F108" s="6" t="s">
        <v>567</v>
      </c>
      <c r="G108" s="6" t="s">
        <v>222</v>
      </c>
      <c r="H108" s="6" t="s">
        <v>222</v>
      </c>
      <c r="K108" s="11"/>
      <c r="AA108" s="5" t="str">
        <f t="shared" si="6"/>
        <v>,(1,91,"word91","mean91","SYSTEM","SYSTEM")</v>
      </c>
    </row>
    <row r="109" spans="2:27" ht="17.25" customHeight="1">
      <c r="B109" s="6">
        <v>92</v>
      </c>
      <c r="C109" s="6">
        <v>1</v>
      </c>
      <c r="D109" s="6">
        <v>92</v>
      </c>
      <c r="E109" s="6" t="s">
        <v>475</v>
      </c>
      <c r="F109" s="6" t="s">
        <v>568</v>
      </c>
      <c r="G109" s="6" t="s">
        <v>222</v>
      </c>
      <c r="H109" s="6" t="s">
        <v>222</v>
      </c>
      <c r="K109" s="11"/>
      <c r="AA109" s="5" t="str">
        <f t="shared" si="6"/>
        <v>,(1,92,"word92","mean92","SYSTEM","SYSTEM")</v>
      </c>
    </row>
    <row r="110" spans="2:27" ht="17.25" customHeight="1">
      <c r="B110" s="6">
        <v>93</v>
      </c>
      <c r="C110" s="6">
        <v>1</v>
      </c>
      <c r="D110" s="6">
        <v>93</v>
      </c>
      <c r="E110" s="6" t="s">
        <v>476</v>
      </c>
      <c r="F110" s="6" t="s">
        <v>569</v>
      </c>
      <c r="G110" s="6" t="s">
        <v>222</v>
      </c>
      <c r="H110" s="6" t="s">
        <v>222</v>
      </c>
      <c r="K110" s="11"/>
      <c r="AA110" s="5" t="str">
        <f t="shared" si="6"/>
        <v>,(1,93,"word93","mean93","SYSTEM","SYSTEM")</v>
      </c>
    </row>
    <row r="111" spans="2:27" ht="17.25" customHeight="1">
      <c r="B111" s="6">
        <v>94</v>
      </c>
      <c r="C111" s="6">
        <v>1</v>
      </c>
      <c r="D111" s="6">
        <v>94</v>
      </c>
      <c r="E111" s="6" t="s">
        <v>477</v>
      </c>
      <c r="F111" s="6" t="s">
        <v>570</v>
      </c>
      <c r="G111" s="6" t="s">
        <v>222</v>
      </c>
      <c r="H111" s="6" t="s">
        <v>222</v>
      </c>
      <c r="K111" s="11"/>
      <c r="AA111" s="5" t="str">
        <f t="shared" ref="AA111:AA174" si="7">_xlfn.CONCAT(IF(B111=1,"",","),"(",_xlfn.TEXTJOIN(",",TRUE,C111:Z111),")")</f>
        <v>,(1,94,"word94","mean94","SYSTEM","SYSTEM")</v>
      </c>
    </row>
    <row r="112" spans="2:27" ht="17.25" customHeight="1">
      <c r="B112" s="6">
        <v>95</v>
      </c>
      <c r="C112" s="6">
        <v>1</v>
      </c>
      <c r="D112" s="6">
        <v>95</v>
      </c>
      <c r="E112" s="6" t="s">
        <v>478</v>
      </c>
      <c r="F112" s="6" t="s">
        <v>571</v>
      </c>
      <c r="G112" s="6" t="s">
        <v>222</v>
      </c>
      <c r="H112" s="6" t="s">
        <v>222</v>
      </c>
      <c r="K112" s="11"/>
      <c r="AA112" s="5" t="str">
        <f t="shared" si="7"/>
        <v>,(1,95,"word95","mean95","SYSTEM","SYSTEM")</v>
      </c>
    </row>
    <row r="113" spans="2:27" ht="17.25" customHeight="1">
      <c r="B113" s="6">
        <v>96</v>
      </c>
      <c r="C113" s="6">
        <v>1</v>
      </c>
      <c r="D113" s="6">
        <v>96</v>
      </c>
      <c r="E113" s="6" t="s">
        <v>479</v>
      </c>
      <c r="F113" s="6" t="s">
        <v>572</v>
      </c>
      <c r="G113" s="6" t="s">
        <v>222</v>
      </c>
      <c r="H113" s="6" t="s">
        <v>222</v>
      </c>
      <c r="K113" s="11"/>
      <c r="AA113" s="5" t="str">
        <f t="shared" si="7"/>
        <v>,(1,96,"word96","mean96","SYSTEM","SYSTEM")</v>
      </c>
    </row>
    <row r="114" spans="2:27" ht="17.25" customHeight="1">
      <c r="B114" s="6">
        <v>97</v>
      </c>
      <c r="C114" s="6">
        <v>1</v>
      </c>
      <c r="D114" s="6">
        <v>97</v>
      </c>
      <c r="E114" s="6" t="s">
        <v>573</v>
      </c>
      <c r="F114" s="6" t="s">
        <v>669</v>
      </c>
      <c r="G114" s="6" t="s">
        <v>222</v>
      </c>
      <c r="H114" s="6" t="s">
        <v>222</v>
      </c>
      <c r="K114" s="11"/>
      <c r="AA114" s="5" t="str">
        <f t="shared" si="7"/>
        <v>,(1,97,"word97","mean97","SYSTEM","SYSTEM")</v>
      </c>
    </row>
    <row r="115" spans="2:27" ht="17.25" customHeight="1">
      <c r="B115" s="6">
        <v>98</v>
      </c>
      <c r="C115" s="6">
        <v>1</v>
      </c>
      <c r="D115" s="6">
        <v>98</v>
      </c>
      <c r="E115" s="6" t="s">
        <v>574</v>
      </c>
      <c r="F115" s="6" t="s">
        <v>670</v>
      </c>
      <c r="G115" s="6" t="s">
        <v>222</v>
      </c>
      <c r="H115" s="6" t="s">
        <v>222</v>
      </c>
      <c r="K115" s="11"/>
      <c r="AA115" s="5" t="str">
        <f t="shared" si="7"/>
        <v>,(1,98,"word98","mean98","SYSTEM","SYSTEM")</v>
      </c>
    </row>
    <row r="116" spans="2:27" ht="17.25" customHeight="1">
      <c r="B116" s="6">
        <v>99</v>
      </c>
      <c r="C116" s="6">
        <v>1</v>
      </c>
      <c r="D116" s="6">
        <v>99</v>
      </c>
      <c r="E116" s="6" t="s">
        <v>575</v>
      </c>
      <c r="F116" s="6" t="s">
        <v>671</v>
      </c>
      <c r="G116" s="6" t="s">
        <v>222</v>
      </c>
      <c r="H116" s="6" t="s">
        <v>222</v>
      </c>
      <c r="K116" s="11"/>
      <c r="AA116" s="5" t="str">
        <f t="shared" si="7"/>
        <v>,(1,99,"word99","mean99","SYSTEM","SYSTEM")</v>
      </c>
    </row>
    <row r="117" spans="2:27" ht="17.25" customHeight="1">
      <c r="B117" s="6">
        <v>100</v>
      </c>
      <c r="C117" s="6">
        <v>1</v>
      </c>
      <c r="D117" s="6">
        <v>100</v>
      </c>
      <c r="E117" s="6" t="s">
        <v>576</v>
      </c>
      <c r="F117" s="6" t="s">
        <v>672</v>
      </c>
      <c r="G117" s="6" t="s">
        <v>222</v>
      </c>
      <c r="H117" s="6" t="s">
        <v>222</v>
      </c>
      <c r="K117" s="11"/>
      <c r="AA117" s="5" t="str">
        <f t="shared" si="7"/>
        <v>,(1,100,"word100","mean100","SYSTEM","SYSTEM")</v>
      </c>
    </row>
    <row r="118" spans="2:27" ht="17.25" customHeight="1">
      <c r="B118" s="6">
        <v>101</v>
      </c>
      <c r="C118" s="6">
        <v>1</v>
      </c>
      <c r="D118" s="6">
        <v>101</v>
      </c>
      <c r="E118" s="6" t="s">
        <v>577</v>
      </c>
      <c r="F118" s="6" t="s">
        <v>673</v>
      </c>
      <c r="G118" s="6" t="s">
        <v>222</v>
      </c>
      <c r="H118" s="6" t="s">
        <v>222</v>
      </c>
      <c r="K118" s="11"/>
      <c r="AA118" s="5" t="str">
        <f t="shared" si="7"/>
        <v>,(1,101,"word101","mean101","SYSTEM","SYSTEM")</v>
      </c>
    </row>
    <row r="119" spans="2:27" ht="17.25" customHeight="1">
      <c r="B119" s="6">
        <v>102</v>
      </c>
      <c r="C119" s="6">
        <v>1</v>
      </c>
      <c r="D119" s="6">
        <v>102</v>
      </c>
      <c r="E119" s="6" t="s">
        <v>578</v>
      </c>
      <c r="F119" s="6" t="s">
        <v>674</v>
      </c>
      <c r="G119" s="6" t="s">
        <v>222</v>
      </c>
      <c r="H119" s="6" t="s">
        <v>222</v>
      </c>
      <c r="K119" s="11"/>
      <c r="AA119" s="5" t="str">
        <f t="shared" si="7"/>
        <v>,(1,102,"word102","mean102","SYSTEM","SYSTEM")</v>
      </c>
    </row>
    <row r="120" spans="2:27" ht="17.25" customHeight="1">
      <c r="B120" s="6">
        <v>103</v>
      </c>
      <c r="C120" s="6">
        <v>1</v>
      </c>
      <c r="D120" s="6">
        <v>103</v>
      </c>
      <c r="E120" s="6" t="s">
        <v>579</v>
      </c>
      <c r="F120" s="6" t="s">
        <v>675</v>
      </c>
      <c r="G120" s="6" t="s">
        <v>222</v>
      </c>
      <c r="H120" s="6" t="s">
        <v>222</v>
      </c>
      <c r="K120" s="11"/>
      <c r="AA120" s="5" t="str">
        <f t="shared" si="7"/>
        <v>,(1,103,"word103","mean103","SYSTEM","SYSTEM")</v>
      </c>
    </row>
    <row r="121" spans="2:27" ht="17.25" customHeight="1">
      <c r="B121" s="6">
        <v>104</v>
      </c>
      <c r="C121" s="6">
        <v>1</v>
      </c>
      <c r="D121" s="6">
        <v>104</v>
      </c>
      <c r="E121" s="6" t="s">
        <v>580</v>
      </c>
      <c r="F121" s="6" t="s">
        <v>676</v>
      </c>
      <c r="G121" s="6" t="s">
        <v>222</v>
      </c>
      <c r="H121" s="6" t="s">
        <v>222</v>
      </c>
      <c r="K121" s="11"/>
      <c r="AA121" s="5" t="str">
        <f t="shared" si="7"/>
        <v>,(1,104,"word104","mean104","SYSTEM","SYSTEM")</v>
      </c>
    </row>
    <row r="122" spans="2:27" ht="17.25" customHeight="1">
      <c r="B122" s="6">
        <v>105</v>
      </c>
      <c r="C122" s="6">
        <v>1</v>
      </c>
      <c r="D122" s="6">
        <v>105</v>
      </c>
      <c r="E122" s="6" t="s">
        <v>581</v>
      </c>
      <c r="F122" s="6" t="s">
        <v>677</v>
      </c>
      <c r="G122" s="6" t="s">
        <v>222</v>
      </c>
      <c r="H122" s="6" t="s">
        <v>222</v>
      </c>
      <c r="K122" s="11"/>
      <c r="AA122" s="5" t="str">
        <f t="shared" si="7"/>
        <v>,(1,105,"word105","mean105","SYSTEM","SYSTEM")</v>
      </c>
    </row>
    <row r="123" spans="2:27" ht="17.25" customHeight="1">
      <c r="B123" s="6">
        <v>106</v>
      </c>
      <c r="C123" s="6">
        <v>1</v>
      </c>
      <c r="D123" s="6">
        <v>106</v>
      </c>
      <c r="E123" s="6" t="s">
        <v>582</v>
      </c>
      <c r="F123" s="6" t="s">
        <v>678</v>
      </c>
      <c r="G123" s="6" t="s">
        <v>222</v>
      </c>
      <c r="H123" s="6" t="s">
        <v>222</v>
      </c>
      <c r="K123" s="11"/>
      <c r="AA123" s="5" t="str">
        <f t="shared" si="7"/>
        <v>,(1,106,"word106","mean106","SYSTEM","SYSTEM")</v>
      </c>
    </row>
    <row r="124" spans="2:27" ht="17.25" customHeight="1">
      <c r="B124" s="6">
        <v>107</v>
      </c>
      <c r="C124" s="6">
        <v>1</v>
      </c>
      <c r="D124" s="6">
        <v>107</v>
      </c>
      <c r="E124" s="6" t="s">
        <v>583</v>
      </c>
      <c r="F124" s="6" t="s">
        <v>679</v>
      </c>
      <c r="G124" s="6" t="s">
        <v>222</v>
      </c>
      <c r="H124" s="6" t="s">
        <v>222</v>
      </c>
      <c r="K124" s="11"/>
      <c r="AA124" s="5" t="str">
        <f t="shared" si="7"/>
        <v>,(1,107,"word107","mean107","SYSTEM","SYSTEM")</v>
      </c>
    </row>
    <row r="125" spans="2:27" ht="17.25" customHeight="1">
      <c r="B125" s="6">
        <v>108</v>
      </c>
      <c r="C125" s="6">
        <v>1</v>
      </c>
      <c r="D125" s="6">
        <v>108</v>
      </c>
      <c r="E125" s="6" t="s">
        <v>584</v>
      </c>
      <c r="F125" s="6" t="s">
        <v>680</v>
      </c>
      <c r="G125" s="6" t="s">
        <v>222</v>
      </c>
      <c r="H125" s="6" t="s">
        <v>222</v>
      </c>
      <c r="K125" s="11"/>
      <c r="AA125" s="5" t="str">
        <f t="shared" si="7"/>
        <v>,(1,108,"word108","mean108","SYSTEM","SYSTEM")</v>
      </c>
    </row>
    <row r="126" spans="2:27" ht="17.25" customHeight="1">
      <c r="B126" s="6">
        <v>109</v>
      </c>
      <c r="C126" s="6">
        <v>1</v>
      </c>
      <c r="D126" s="6">
        <v>109</v>
      </c>
      <c r="E126" s="6" t="s">
        <v>585</v>
      </c>
      <c r="F126" s="6" t="s">
        <v>681</v>
      </c>
      <c r="G126" s="6" t="s">
        <v>222</v>
      </c>
      <c r="H126" s="6" t="s">
        <v>222</v>
      </c>
      <c r="K126" s="11"/>
      <c r="AA126" s="5" t="str">
        <f t="shared" si="7"/>
        <v>,(1,109,"word109","mean109","SYSTEM","SYSTEM")</v>
      </c>
    </row>
    <row r="127" spans="2:27" ht="17.25" customHeight="1">
      <c r="B127" s="6">
        <v>110</v>
      </c>
      <c r="C127" s="6">
        <v>1</v>
      </c>
      <c r="D127" s="6">
        <v>110</v>
      </c>
      <c r="E127" s="6" t="s">
        <v>586</v>
      </c>
      <c r="F127" s="6" t="s">
        <v>682</v>
      </c>
      <c r="G127" s="6" t="s">
        <v>222</v>
      </c>
      <c r="H127" s="6" t="s">
        <v>222</v>
      </c>
      <c r="K127" s="11"/>
      <c r="AA127" s="5" t="str">
        <f t="shared" si="7"/>
        <v>,(1,110,"word110","mean110","SYSTEM","SYSTEM")</v>
      </c>
    </row>
    <row r="128" spans="2:27" ht="17.25" customHeight="1">
      <c r="B128" s="6">
        <v>111</v>
      </c>
      <c r="C128" s="6">
        <v>1</v>
      </c>
      <c r="D128" s="6">
        <v>111</v>
      </c>
      <c r="E128" s="6" t="s">
        <v>587</v>
      </c>
      <c r="F128" s="6" t="s">
        <v>683</v>
      </c>
      <c r="G128" s="6" t="s">
        <v>222</v>
      </c>
      <c r="H128" s="6" t="s">
        <v>222</v>
      </c>
      <c r="K128" s="11"/>
      <c r="AA128" s="5" t="str">
        <f t="shared" si="7"/>
        <v>,(1,111,"word111","mean111","SYSTEM","SYSTEM")</v>
      </c>
    </row>
    <row r="129" spans="2:27" ht="17.25" customHeight="1">
      <c r="B129" s="6">
        <v>112</v>
      </c>
      <c r="C129" s="6">
        <v>1</v>
      </c>
      <c r="D129" s="6">
        <v>112</v>
      </c>
      <c r="E129" s="6" t="s">
        <v>588</v>
      </c>
      <c r="F129" s="6" t="s">
        <v>684</v>
      </c>
      <c r="G129" s="6" t="s">
        <v>222</v>
      </c>
      <c r="H129" s="6" t="s">
        <v>222</v>
      </c>
      <c r="K129" s="11"/>
      <c r="AA129" s="5" t="str">
        <f t="shared" si="7"/>
        <v>,(1,112,"word112","mean112","SYSTEM","SYSTEM")</v>
      </c>
    </row>
    <row r="130" spans="2:27" ht="17.25" customHeight="1">
      <c r="B130" s="6">
        <v>113</v>
      </c>
      <c r="C130" s="6">
        <v>1</v>
      </c>
      <c r="D130" s="6">
        <v>113</v>
      </c>
      <c r="E130" s="6" t="s">
        <v>589</v>
      </c>
      <c r="F130" s="6" t="s">
        <v>685</v>
      </c>
      <c r="G130" s="6" t="s">
        <v>222</v>
      </c>
      <c r="H130" s="6" t="s">
        <v>222</v>
      </c>
      <c r="K130" s="11"/>
      <c r="AA130" s="5" t="str">
        <f t="shared" si="7"/>
        <v>,(1,113,"word113","mean113","SYSTEM","SYSTEM")</v>
      </c>
    </row>
    <row r="131" spans="2:27" ht="17.25" customHeight="1">
      <c r="B131" s="6">
        <v>114</v>
      </c>
      <c r="C131" s="6">
        <v>1</v>
      </c>
      <c r="D131" s="6">
        <v>114</v>
      </c>
      <c r="E131" s="6" t="s">
        <v>590</v>
      </c>
      <c r="F131" s="6" t="s">
        <v>686</v>
      </c>
      <c r="G131" s="6" t="s">
        <v>222</v>
      </c>
      <c r="H131" s="6" t="s">
        <v>222</v>
      </c>
      <c r="K131" s="11"/>
      <c r="AA131" s="5" t="str">
        <f t="shared" si="7"/>
        <v>,(1,114,"word114","mean114","SYSTEM","SYSTEM")</v>
      </c>
    </row>
    <row r="132" spans="2:27" ht="17.25" customHeight="1">
      <c r="B132" s="6">
        <v>115</v>
      </c>
      <c r="C132" s="6">
        <v>1</v>
      </c>
      <c r="D132" s="6">
        <v>115</v>
      </c>
      <c r="E132" s="6" t="s">
        <v>591</v>
      </c>
      <c r="F132" s="6" t="s">
        <v>687</v>
      </c>
      <c r="G132" s="6" t="s">
        <v>222</v>
      </c>
      <c r="H132" s="6" t="s">
        <v>222</v>
      </c>
      <c r="K132" s="11"/>
      <c r="AA132" s="5" t="str">
        <f t="shared" si="7"/>
        <v>,(1,115,"word115","mean115","SYSTEM","SYSTEM")</v>
      </c>
    </row>
    <row r="133" spans="2:27" ht="17.25" customHeight="1">
      <c r="B133" s="6">
        <v>116</v>
      </c>
      <c r="C133" s="6">
        <v>1</v>
      </c>
      <c r="D133" s="6">
        <v>116</v>
      </c>
      <c r="E133" s="6" t="s">
        <v>592</v>
      </c>
      <c r="F133" s="6" t="s">
        <v>688</v>
      </c>
      <c r="G133" s="6" t="s">
        <v>222</v>
      </c>
      <c r="H133" s="6" t="s">
        <v>222</v>
      </c>
      <c r="K133" s="11"/>
      <c r="AA133" s="5" t="str">
        <f t="shared" si="7"/>
        <v>,(1,116,"word116","mean116","SYSTEM","SYSTEM")</v>
      </c>
    </row>
    <row r="134" spans="2:27" ht="17.25" customHeight="1">
      <c r="B134" s="6">
        <v>117</v>
      </c>
      <c r="C134" s="6">
        <v>1</v>
      </c>
      <c r="D134" s="6">
        <v>117</v>
      </c>
      <c r="E134" s="6" t="s">
        <v>593</v>
      </c>
      <c r="F134" s="6" t="s">
        <v>689</v>
      </c>
      <c r="G134" s="6" t="s">
        <v>222</v>
      </c>
      <c r="H134" s="6" t="s">
        <v>222</v>
      </c>
      <c r="K134" s="11"/>
      <c r="AA134" s="5" t="str">
        <f t="shared" si="7"/>
        <v>,(1,117,"word117","mean117","SYSTEM","SYSTEM")</v>
      </c>
    </row>
    <row r="135" spans="2:27" ht="17.25" customHeight="1">
      <c r="B135" s="6">
        <v>118</v>
      </c>
      <c r="C135" s="6">
        <v>1</v>
      </c>
      <c r="D135" s="6">
        <v>118</v>
      </c>
      <c r="E135" s="6" t="s">
        <v>594</v>
      </c>
      <c r="F135" s="6" t="s">
        <v>690</v>
      </c>
      <c r="G135" s="6" t="s">
        <v>222</v>
      </c>
      <c r="H135" s="6" t="s">
        <v>222</v>
      </c>
      <c r="K135" s="11"/>
      <c r="AA135" s="5" t="str">
        <f t="shared" si="7"/>
        <v>,(1,118,"word118","mean118","SYSTEM","SYSTEM")</v>
      </c>
    </row>
    <row r="136" spans="2:27" ht="17.25" customHeight="1">
      <c r="B136" s="6">
        <v>119</v>
      </c>
      <c r="C136" s="6">
        <v>1</v>
      </c>
      <c r="D136" s="6">
        <v>119</v>
      </c>
      <c r="E136" s="6" t="s">
        <v>595</v>
      </c>
      <c r="F136" s="6" t="s">
        <v>691</v>
      </c>
      <c r="G136" s="6" t="s">
        <v>222</v>
      </c>
      <c r="H136" s="6" t="s">
        <v>222</v>
      </c>
      <c r="K136" s="11"/>
      <c r="AA136" s="5" t="str">
        <f t="shared" si="7"/>
        <v>,(1,119,"word119","mean119","SYSTEM","SYSTEM")</v>
      </c>
    </row>
    <row r="137" spans="2:27" ht="17.25" customHeight="1">
      <c r="B137" s="6">
        <v>120</v>
      </c>
      <c r="C137" s="6">
        <v>1</v>
      </c>
      <c r="D137" s="6">
        <v>120</v>
      </c>
      <c r="E137" s="6" t="s">
        <v>596</v>
      </c>
      <c r="F137" s="6" t="s">
        <v>692</v>
      </c>
      <c r="G137" s="6" t="s">
        <v>222</v>
      </c>
      <c r="H137" s="6" t="s">
        <v>222</v>
      </c>
      <c r="K137" s="11"/>
      <c r="AA137" s="5" t="str">
        <f t="shared" si="7"/>
        <v>,(1,120,"word120","mean120","SYSTEM","SYSTEM")</v>
      </c>
    </row>
    <row r="138" spans="2:27" ht="17.25" customHeight="1">
      <c r="B138" s="6">
        <v>121</v>
      </c>
      <c r="C138" s="6">
        <v>1</v>
      </c>
      <c r="D138" s="6">
        <v>121</v>
      </c>
      <c r="E138" s="6" t="s">
        <v>597</v>
      </c>
      <c r="F138" s="6" t="s">
        <v>693</v>
      </c>
      <c r="G138" s="6" t="s">
        <v>222</v>
      </c>
      <c r="H138" s="6" t="s">
        <v>222</v>
      </c>
      <c r="K138" s="11"/>
      <c r="AA138" s="5" t="str">
        <f t="shared" si="7"/>
        <v>,(1,121,"word121","mean121","SYSTEM","SYSTEM")</v>
      </c>
    </row>
    <row r="139" spans="2:27" ht="17.25" customHeight="1">
      <c r="B139" s="6">
        <v>122</v>
      </c>
      <c r="C139" s="6">
        <v>1</v>
      </c>
      <c r="D139" s="6">
        <v>122</v>
      </c>
      <c r="E139" s="6" t="s">
        <v>598</v>
      </c>
      <c r="F139" s="6" t="s">
        <v>694</v>
      </c>
      <c r="G139" s="6" t="s">
        <v>222</v>
      </c>
      <c r="H139" s="6" t="s">
        <v>222</v>
      </c>
      <c r="K139" s="11"/>
      <c r="AA139" s="5" t="str">
        <f t="shared" si="7"/>
        <v>,(1,122,"word122","mean122","SYSTEM","SYSTEM")</v>
      </c>
    </row>
    <row r="140" spans="2:27" ht="17.25" customHeight="1">
      <c r="B140" s="6">
        <v>123</v>
      </c>
      <c r="C140" s="6">
        <v>1</v>
      </c>
      <c r="D140" s="6">
        <v>123</v>
      </c>
      <c r="E140" s="6" t="s">
        <v>599</v>
      </c>
      <c r="F140" s="6" t="s">
        <v>695</v>
      </c>
      <c r="G140" s="6" t="s">
        <v>222</v>
      </c>
      <c r="H140" s="6" t="s">
        <v>222</v>
      </c>
      <c r="K140" s="11"/>
      <c r="AA140" s="5" t="str">
        <f t="shared" si="7"/>
        <v>,(1,123,"word123","mean123","SYSTEM","SYSTEM")</v>
      </c>
    </row>
    <row r="141" spans="2:27" ht="17.25" customHeight="1">
      <c r="B141" s="6">
        <v>124</v>
      </c>
      <c r="C141" s="6">
        <v>1</v>
      </c>
      <c r="D141" s="6">
        <v>124</v>
      </c>
      <c r="E141" s="6" t="s">
        <v>600</v>
      </c>
      <c r="F141" s="6" t="s">
        <v>696</v>
      </c>
      <c r="G141" s="6" t="s">
        <v>222</v>
      </c>
      <c r="H141" s="6" t="s">
        <v>222</v>
      </c>
      <c r="K141" s="11"/>
      <c r="AA141" s="5" t="str">
        <f t="shared" si="7"/>
        <v>,(1,124,"word124","mean124","SYSTEM","SYSTEM")</v>
      </c>
    </row>
    <row r="142" spans="2:27" ht="17.25" customHeight="1">
      <c r="B142" s="6">
        <v>125</v>
      </c>
      <c r="C142" s="6">
        <v>1</v>
      </c>
      <c r="D142" s="6">
        <v>125</v>
      </c>
      <c r="E142" s="6" t="s">
        <v>601</v>
      </c>
      <c r="F142" s="6" t="s">
        <v>697</v>
      </c>
      <c r="G142" s="6" t="s">
        <v>222</v>
      </c>
      <c r="H142" s="6" t="s">
        <v>222</v>
      </c>
      <c r="K142" s="11"/>
      <c r="AA142" s="5" t="str">
        <f t="shared" si="7"/>
        <v>,(1,125,"word125","mean125","SYSTEM","SYSTEM")</v>
      </c>
    </row>
    <row r="143" spans="2:27" ht="17.25" customHeight="1">
      <c r="B143" s="6">
        <v>126</v>
      </c>
      <c r="C143" s="6">
        <v>1</v>
      </c>
      <c r="D143" s="6">
        <v>126</v>
      </c>
      <c r="E143" s="6" t="s">
        <v>602</v>
      </c>
      <c r="F143" s="6" t="s">
        <v>698</v>
      </c>
      <c r="G143" s="6" t="s">
        <v>222</v>
      </c>
      <c r="H143" s="6" t="s">
        <v>222</v>
      </c>
      <c r="K143" s="11"/>
      <c r="AA143" s="5" t="str">
        <f t="shared" si="7"/>
        <v>,(1,126,"word126","mean126","SYSTEM","SYSTEM")</v>
      </c>
    </row>
    <row r="144" spans="2:27" ht="17.25" customHeight="1">
      <c r="B144" s="6">
        <v>127</v>
      </c>
      <c r="C144" s="6">
        <v>1</v>
      </c>
      <c r="D144" s="6">
        <v>127</v>
      </c>
      <c r="E144" s="6" t="s">
        <v>603</v>
      </c>
      <c r="F144" s="6" t="s">
        <v>699</v>
      </c>
      <c r="G144" s="6" t="s">
        <v>222</v>
      </c>
      <c r="H144" s="6" t="s">
        <v>222</v>
      </c>
      <c r="K144" s="11"/>
      <c r="AA144" s="5" t="str">
        <f t="shared" si="7"/>
        <v>,(1,127,"word127","mean127","SYSTEM","SYSTEM")</v>
      </c>
    </row>
    <row r="145" spans="2:27" ht="17.25" customHeight="1">
      <c r="B145" s="6">
        <v>128</v>
      </c>
      <c r="C145" s="6">
        <v>1</v>
      </c>
      <c r="D145" s="6">
        <v>128</v>
      </c>
      <c r="E145" s="6" t="s">
        <v>604</v>
      </c>
      <c r="F145" s="6" t="s">
        <v>700</v>
      </c>
      <c r="G145" s="6" t="s">
        <v>222</v>
      </c>
      <c r="H145" s="6" t="s">
        <v>222</v>
      </c>
      <c r="K145" s="11"/>
      <c r="AA145" s="5" t="str">
        <f t="shared" si="7"/>
        <v>,(1,128,"word128","mean128","SYSTEM","SYSTEM")</v>
      </c>
    </row>
    <row r="146" spans="2:27" ht="17.25" customHeight="1">
      <c r="B146" s="6">
        <v>129</v>
      </c>
      <c r="C146" s="6">
        <v>1</v>
      </c>
      <c r="D146" s="6">
        <v>129</v>
      </c>
      <c r="E146" s="6" t="s">
        <v>605</v>
      </c>
      <c r="F146" s="6" t="s">
        <v>701</v>
      </c>
      <c r="G146" s="6" t="s">
        <v>222</v>
      </c>
      <c r="H146" s="6" t="s">
        <v>222</v>
      </c>
      <c r="K146" s="11"/>
      <c r="AA146" s="5" t="str">
        <f t="shared" si="7"/>
        <v>,(1,129,"word129","mean129","SYSTEM","SYSTEM")</v>
      </c>
    </row>
    <row r="147" spans="2:27" ht="17.25" customHeight="1">
      <c r="B147" s="6">
        <v>130</v>
      </c>
      <c r="C147" s="6">
        <v>1</v>
      </c>
      <c r="D147" s="6">
        <v>130</v>
      </c>
      <c r="E147" s="6" t="s">
        <v>606</v>
      </c>
      <c r="F147" s="6" t="s">
        <v>702</v>
      </c>
      <c r="G147" s="6" t="s">
        <v>222</v>
      </c>
      <c r="H147" s="6" t="s">
        <v>222</v>
      </c>
      <c r="K147" s="11"/>
      <c r="AA147" s="5" t="str">
        <f t="shared" si="7"/>
        <v>,(1,130,"word130","mean130","SYSTEM","SYSTEM")</v>
      </c>
    </row>
    <row r="148" spans="2:27" ht="17.25" customHeight="1">
      <c r="B148" s="6">
        <v>131</v>
      </c>
      <c r="C148" s="6">
        <v>1</v>
      </c>
      <c r="D148" s="6">
        <v>131</v>
      </c>
      <c r="E148" s="6" t="s">
        <v>607</v>
      </c>
      <c r="F148" s="6" t="s">
        <v>703</v>
      </c>
      <c r="G148" s="6" t="s">
        <v>222</v>
      </c>
      <c r="H148" s="6" t="s">
        <v>222</v>
      </c>
      <c r="K148" s="11"/>
      <c r="AA148" s="5" t="str">
        <f t="shared" si="7"/>
        <v>,(1,131,"word131","mean131","SYSTEM","SYSTEM")</v>
      </c>
    </row>
    <row r="149" spans="2:27" ht="17.25" customHeight="1">
      <c r="B149" s="6">
        <v>132</v>
      </c>
      <c r="C149" s="6">
        <v>1</v>
      </c>
      <c r="D149" s="6">
        <v>132</v>
      </c>
      <c r="E149" s="6" t="s">
        <v>608</v>
      </c>
      <c r="F149" s="6" t="s">
        <v>704</v>
      </c>
      <c r="G149" s="6" t="s">
        <v>222</v>
      </c>
      <c r="H149" s="6" t="s">
        <v>222</v>
      </c>
      <c r="K149" s="11"/>
      <c r="AA149" s="5" t="str">
        <f t="shared" si="7"/>
        <v>,(1,132,"word132","mean132","SYSTEM","SYSTEM")</v>
      </c>
    </row>
    <row r="150" spans="2:27" ht="17.25" customHeight="1">
      <c r="B150" s="6">
        <v>133</v>
      </c>
      <c r="C150" s="6">
        <v>1</v>
      </c>
      <c r="D150" s="6">
        <v>133</v>
      </c>
      <c r="E150" s="6" t="s">
        <v>609</v>
      </c>
      <c r="F150" s="6" t="s">
        <v>705</v>
      </c>
      <c r="G150" s="6" t="s">
        <v>222</v>
      </c>
      <c r="H150" s="6" t="s">
        <v>222</v>
      </c>
      <c r="K150" s="11"/>
      <c r="AA150" s="5" t="str">
        <f t="shared" si="7"/>
        <v>,(1,133,"word133","mean133","SYSTEM","SYSTEM")</v>
      </c>
    </row>
    <row r="151" spans="2:27" ht="17.25" customHeight="1">
      <c r="B151" s="6">
        <v>134</v>
      </c>
      <c r="C151" s="6">
        <v>1</v>
      </c>
      <c r="D151" s="6">
        <v>134</v>
      </c>
      <c r="E151" s="6" t="s">
        <v>610</v>
      </c>
      <c r="F151" s="6" t="s">
        <v>706</v>
      </c>
      <c r="G151" s="6" t="s">
        <v>222</v>
      </c>
      <c r="H151" s="6" t="s">
        <v>222</v>
      </c>
      <c r="K151" s="11"/>
      <c r="AA151" s="5" t="str">
        <f t="shared" si="7"/>
        <v>,(1,134,"word134","mean134","SYSTEM","SYSTEM")</v>
      </c>
    </row>
    <row r="152" spans="2:27" ht="17.25" customHeight="1">
      <c r="B152" s="6">
        <v>135</v>
      </c>
      <c r="C152" s="6">
        <v>1</v>
      </c>
      <c r="D152" s="6">
        <v>135</v>
      </c>
      <c r="E152" s="6" t="s">
        <v>611</v>
      </c>
      <c r="F152" s="6" t="s">
        <v>707</v>
      </c>
      <c r="G152" s="6" t="s">
        <v>222</v>
      </c>
      <c r="H152" s="6" t="s">
        <v>222</v>
      </c>
      <c r="K152" s="11"/>
      <c r="AA152" s="5" t="str">
        <f t="shared" si="7"/>
        <v>,(1,135,"word135","mean135","SYSTEM","SYSTEM")</v>
      </c>
    </row>
    <row r="153" spans="2:27" ht="17.25" customHeight="1">
      <c r="B153" s="6">
        <v>136</v>
      </c>
      <c r="C153" s="6">
        <v>1</v>
      </c>
      <c r="D153" s="6">
        <v>136</v>
      </c>
      <c r="E153" s="6" t="s">
        <v>612</v>
      </c>
      <c r="F153" s="6" t="s">
        <v>708</v>
      </c>
      <c r="G153" s="6" t="s">
        <v>222</v>
      </c>
      <c r="H153" s="6" t="s">
        <v>222</v>
      </c>
      <c r="K153" s="11"/>
      <c r="AA153" s="5" t="str">
        <f t="shared" si="7"/>
        <v>,(1,136,"word136","mean136","SYSTEM","SYSTEM")</v>
      </c>
    </row>
    <row r="154" spans="2:27" ht="17.25" customHeight="1">
      <c r="B154" s="6">
        <v>137</v>
      </c>
      <c r="C154" s="6">
        <v>1</v>
      </c>
      <c r="D154" s="6">
        <v>137</v>
      </c>
      <c r="E154" s="6" t="s">
        <v>613</v>
      </c>
      <c r="F154" s="6" t="s">
        <v>709</v>
      </c>
      <c r="G154" s="6" t="s">
        <v>222</v>
      </c>
      <c r="H154" s="6" t="s">
        <v>222</v>
      </c>
      <c r="K154" s="11"/>
      <c r="AA154" s="5" t="str">
        <f t="shared" si="7"/>
        <v>,(1,137,"word137","mean137","SYSTEM","SYSTEM")</v>
      </c>
    </row>
    <row r="155" spans="2:27" ht="17.25" customHeight="1">
      <c r="B155" s="6">
        <v>138</v>
      </c>
      <c r="C155" s="6">
        <v>1</v>
      </c>
      <c r="D155" s="6">
        <v>138</v>
      </c>
      <c r="E155" s="6" t="s">
        <v>614</v>
      </c>
      <c r="F155" s="6" t="s">
        <v>710</v>
      </c>
      <c r="G155" s="6" t="s">
        <v>222</v>
      </c>
      <c r="H155" s="6" t="s">
        <v>222</v>
      </c>
      <c r="K155" s="11"/>
      <c r="AA155" s="5" t="str">
        <f t="shared" si="7"/>
        <v>,(1,138,"word138","mean138","SYSTEM","SYSTEM")</v>
      </c>
    </row>
    <row r="156" spans="2:27" ht="17.25" customHeight="1">
      <c r="B156" s="6">
        <v>139</v>
      </c>
      <c r="C156" s="6">
        <v>1</v>
      </c>
      <c r="D156" s="6">
        <v>139</v>
      </c>
      <c r="E156" s="6" t="s">
        <v>615</v>
      </c>
      <c r="F156" s="6" t="s">
        <v>711</v>
      </c>
      <c r="G156" s="6" t="s">
        <v>222</v>
      </c>
      <c r="H156" s="6" t="s">
        <v>222</v>
      </c>
      <c r="K156" s="11"/>
      <c r="AA156" s="5" t="str">
        <f t="shared" si="7"/>
        <v>,(1,139,"word139","mean139","SYSTEM","SYSTEM")</v>
      </c>
    </row>
    <row r="157" spans="2:27" ht="17.25" customHeight="1">
      <c r="B157" s="6">
        <v>140</v>
      </c>
      <c r="C157" s="6">
        <v>1</v>
      </c>
      <c r="D157" s="6">
        <v>140</v>
      </c>
      <c r="E157" s="6" t="s">
        <v>616</v>
      </c>
      <c r="F157" s="6" t="s">
        <v>712</v>
      </c>
      <c r="G157" s="6" t="s">
        <v>222</v>
      </c>
      <c r="H157" s="6" t="s">
        <v>222</v>
      </c>
      <c r="K157" s="11"/>
      <c r="AA157" s="5" t="str">
        <f t="shared" si="7"/>
        <v>,(1,140,"word140","mean140","SYSTEM","SYSTEM")</v>
      </c>
    </row>
    <row r="158" spans="2:27" ht="17.25" customHeight="1">
      <c r="B158" s="6">
        <v>141</v>
      </c>
      <c r="C158" s="6">
        <v>1</v>
      </c>
      <c r="D158" s="6">
        <v>141</v>
      </c>
      <c r="E158" s="6" t="s">
        <v>617</v>
      </c>
      <c r="F158" s="6" t="s">
        <v>713</v>
      </c>
      <c r="G158" s="6" t="s">
        <v>222</v>
      </c>
      <c r="H158" s="6" t="s">
        <v>222</v>
      </c>
      <c r="K158" s="11"/>
      <c r="AA158" s="5" t="str">
        <f t="shared" si="7"/>
        <v>,(1,141,"word141","mean141","SYSTEM","SYSTEM")</v>
      </c>
    </row>
    <row r="159" spans="2:27" ht="17.25" customHeight="1">
      <c r="B159" s="6">
        <v>142</v>
      </c>
      <c r="C159" s="6">
        <v>1</v>
      </c>
      <c r="D159" s="6">
        <v>142</v>
      </c>
      <c r="E159" s="6" t="s">
        <v>618</v>
      </c>
      <c r="F159" s="6" t="s">
        <v>714</v>
      </c>
      <c r="G159" s="6" t="s">
        <v>222</v>
      </c>
      <c r="H159" s="6" t="s">
        <v>222</v>
      </c>
      <c r="K159" s="11"/>
      <c r="AA159" s="5" t="str">
        <f t="shared" si="7"/>
        <v>,(1,142,"word142","mean142","SYSTEM","SYSTEM")</v>
      </c>
    </row>
    <row r="160" spans="2:27" ht="17.25" customHeight="1">
      <c r="B160" s="6">
        <v>143</v>
      </c>
      <c r="C160" s="6">
        <v>1</v>
      </c>
      <c r="D160" s="6">
        <v>143</v>
      </c>
      <c r="E160" s="6" t="s">
        <v>619</v>
      </c>
      <c r="F160" s="6" t="s">
        <v>715</v>
      </c>
      <c r="G160" s="6" t="s">
        <v>222</v>
      </c>
      <c r="H160" s="6" t="s">
        <v>222</v>
      </c>
      <c r="K160" s="11"/>
      <c r="AA160" s="5" t="str">
        <f t="shared" si="7"/>
        <v>,(1,143,"word143","mean143","SYSTEM","SYSTEM")</v>
      </c>
    </row>
    <row r="161" spans="2:27" ht="17.25" customHeight="1">
      <c r="B161" s="6">
        <v>144</v>
      </c>
      <c r="C161" s="6">
        <v>1</v>
      </c>
      <c r="D161" s="6">
        <v>144</v>
      </c>
      <c r="E161" s="6" t="s">
        <v>620</v>
      </c>
      <c r="F161" s="6" t="s">
        <v>716</v>
      </c>
      <c r="G161" s="6" t="s">
        <v>222</v>
      </c>
      <c r="H161" s="6" t="s">
        <v>222</v>
      </c>
      <c r="K161" s="11"/>
      <c r="AA161" s="5" t="str">
        <f t="shared" si="7"/>
        <v>,(1,144,"word144","mean144","SYSTEM","SYSTEM")</v>
      </c>
    </row>
    <row r="162" spans="2:27" ht="17.25" customHeight="1">
      <c r="B162" s="6">
        <v>145</v>
      </c>
      <c r="C162" s="6">
        <v>1</v>
      </c>
      <c r="D162" s="6">
        <v>145</v>
      </c>
      <c r="E162" s="6" t="s">
        <v>621</v>
      </c>
      <c r="F162" s="6" t="s">
        <v>717</v>
      </c>
      <c r="G162" s="6" t="s">
        <v>222</v>
      </c>
      <c r="H162" s="6" t="s">
        <v>222</v>
      </c>
      <c r="K162" s="11"/>
      <c r="AA162" s="5" t="str">
        <f t="shared" si="7"/>
        <v>,(1,145,"word145","mean145","SYSTEM","SYSTEM")</v>
      </c>
    </row>
    <row r="163" spans="2:27" ht="17.25" customHeight="1">
      <c r="B163" s="6">
        <v>146</v>
      </c>
      <c r="C163" s="6">
        <v>1</v>
      </c>
      <c r="D163" s="6">
        <v>146</v>
      </c>
      <c r="E163" s="6" t="s">
        <v>622</v>
      </c>
      <c r="F163" s="6" t="s">
        <v>718</v>
      </c>
      <c r="G163" s="6" t="s">
        <v>222</v>
      </c>
      <c r="H163" s="6" t="s">
        <v>222</v>
      </c>
      <c r="K163" s="11"/>
      <c r="AA163" s="5" t="str">
        <f t="shared" si="7"/>
        <v>,(1,146,"word146","mean146","SYSTEM","SYSTEM")</v>
      </c>
    </row>
    <row r="164" spans="2:27" ht="17.25" customHeight="1">
      <c r="B164" s="6">
        <v>147</v>
      </c>
      <c r="C164" s="6">
        <v>1</v>
      </c>
      <c r="D164" s="6">
        <v>147</v>
      </c>
      <c r="E164" s="6" t="s">
        <v>623</v>
      </c>
      <c r="F164" s="6" t="s">
        <v>719</v>
      </c>
      <c r="G164" s="6" t="s">
        <v>222</v>
      </c>
      <c r="H164" s="6" t="s">
        <v>222</v>
      </c>
      <c r="K164" s="11"/>
      <c r="AA164" s="5" t="str">
        <f t="shared" si="7"/>
        <v>,(1,147,"word147","mean147","SYSTEM","SYSTEM")</v>
      </c>
    </row>
    <row r="165" spans="2:27" ht="17.25" customHeight="1">
      <c r="B165" s="6">
        <v>148</v>
      </c>
      <c r="C165" s="6">
        <v>1</v>
      </c>
      <c r="D165" s="6">
        <v>148</v>
      </c>
      <c r="E165" s="6" t="s">
        <v>624</v>
      </c>
      <c r="F165" s="6" t="s">
        <v>720</v>
      </c>
      <c r="G165" s="6" t="s">
        <v>222</v>
      </c>
      <c r="H165" s="6" t="s">
        <v>222</v>
      </c>
      <c r="K165" s="11"/>
      <c r="AA165" s="5" t="str">
        <f t="shared" si="7"/>
        <v>,(1,148,"word148","mean148","SYSTEM","SYSTEM")</v>
      </c>
    </row>
    <row r="166" spans="2:27" ht="17.25" customHeight="1">
      <c r="B166" s="6">
        <v>149</v>
      </c>
      <c r="C166" s="6">
        <v>1</v>
      </c>
      <c r="D166" s="6">
        <v>149</v>
      </c>
      <c r="E166" s="6" t="s">
        <v>625</v>
      </c>
      <c r="F166" s="6" t="s">
        <v>721</v>
      </c>
      <c r="G166" s="6" t="s">
        <v>222</v>
      </c>
      <c r="H166" s="6" t="s">
        <v>222</v>
      </c>
      <c r="K166" s="11"/>
      <c r="AA166" s="5" t="str">
        <f t="shared" si="7"/>
        <v>,(1,149,"word149","mean149","SYSTEM","SYSTEM")</v>
      </c>
    </row>
    <row r="167" spans="2:27" ht="17.25" customHeight="1">
      <c r="B167" s="6">
        <v>150</v>
      </c>
      <c r="C167" s="6">
        <v>1</v>
      </c>
      <c r="D167" s="6">
        <v>150</v>
      </c>
      <c r="E167" s="6" t="s">
        <v>626</v>
      </c>
      <c r="F167" s="6" t="s">
        <v>722</v>
      </c>
      <c r="G167" s="6" t="s">
        <v>222</v>
      </c>
      <c r="H167" s="6" t="s">
        <v>222</v>
      </c>
      <c r="K167" s="11"/>
      <c r="AA167" s="5" t="str">
        <f t="shared" si="7"/>
        <v>,(1,150,"word150","mean150","SYSTEM","SYSTEM")</v>
      </c>
    </row>
    <row r="168" spans="2:27" ht="17.25" customHeight="1">
      <c r="B168" s="6">
        <v>151</v>
      </c>
      <c r="C168" s="6">
        <v>1</v>
      </c>
      <c r="D168" s="6">
        <v>151</v>
      </c>
      <c r="E168" s="6" t="s">
        <v>627</v>
      </c>
      <c r="F168" s="6" t="s">
        <v>723</v>
      </c>
      <c r="G168" s="6" t="s">
        <v>222</v>
      </c>
      <c r="H168" s="6" t="s">
        <v>222</v>
      </c>
      <c r="K168" s="11"/>
      <c r="AA168" s="5" t="str">
        <f t="shared" si="7"/>
        <v>,(1,151,"word151","mean151","SYSTEM","SYSTEM")</v>
      </c>
    </row>
    <row r="169" spans="2:27" ht="17.25" customHeight="1">
      <c r="B169" s="6">
        <v>152</v>
      </c>
      <c r="C169" s="6">
        <v>1</v>
      </c>
      <c r="D169" s="6">
        <v>152</v>
      </c>
      <c r="E169" s="6" t="s">
        <v>628</v>
      </c>
      <c r="F169" s="6" t="s">
        <v>724</v>
      </c>
      <c r="G169" s="6" t="s">
        <v>222</v>
      </c>
      <c r="H169" s="6" t="s">
        <v>222</v>
      </c>
      <c r="K169" s="11"/>
      <c r="AA169" s="5" t="str">
        <f t="shared" si="7"/>
        <v>,(1,152,"word152","mean152","SYSTEM","SYSTEM")</v>
      </c>
    </row>
    <row r="170" spans="2:27" ht="17.25" customHeight="1">
      <c r="B170" s="6">
        <v>153</v>
      </c>
      <c r="C170" s="6">
        <v>1</v>
      </c>
      <c r="D170" s="6">
        <v>153</v>
      </c>
      <c r="E170" s="6" t="s">
        <v>629</v>
      </c>
      <c r="F170" s="6" t="s">
        <v>725</v>
      </c>
      <c r="G170" s="6" t="s">
        <v>222</v>
      </c>
      <c r="H170" s="6" t="s">
        <v>222</v>
      </c>
      <c r="K170" s="11"/>
      <c r="AA170" s="5" t="str">
        <f t="shared" si="7"/>
        <v>,(1,153,"word153","mean153","SYSTEM","SYSTEM")</v>
      </c>
    </row>
    <row r="171" spans="2:27" ht="17.25" customHeight="1">
      <c r="B171" s="6">
        <v>154</v>
      </c>
      <c r="C171" s="6">
        <v>1</v>
      </c>
      <c r="D171" s="6">
        <v>154</v>
      </c>
      <c r="E171" s="6" t="s">
        <v>630</v>
      </c>
      <c r="F171" s="6" t="s">
        <v>726</v>
      </c>
      <c r="G171" s="6" t="s">
        <v>222</v>
      </c>
      <c r="H171" s="6" t="s">
        <v>222</v>
      </c>
      <c r="K171" s="11"/>
      <c r="AA171" s="5" t="str">
        <f t="shared" si="7"/>
        <v>,(1,154,"word154","mean154","SYSTEM","SYSTEM")</v>
      </c>
    </row>
    <row r="172" spans="2:27" ht="17.25" customHeight="1">
      <c r="B172" s="6">
        <v>155</v>
      </c>
      <c r="C172" s="6">
        <v>1</v>
      </c>
      <c r="D172" s="6">
        <v>155</v>
      </c>
      <c r="E172" s="6" t="s">
        <v>631</v>
      </c>
      <c r="F172" s="6" t="s">
        <v>727</v>
      </c>
      <c r="G172" s="6" t="s">
        <v>222</v>
      </c>
      <c r="H172" s="6" t="s">
        <v>222</v>
      </c>
      <c r="K172" s="11"/>
      <c r="AA172" s="5" t="str">
        <f t="shared" si="7"/>
        <v>,(1,155,"word155","mean155","SYSTEM","SYSTEM")</v>
      </c>
    </row>
    <row r="173" spans="2:27" ht="17.25" customHeight="1">
      <c r="B173" s="6">
        <v>156</v>
      </c>
      <c r="C173" s="6">
        <v>1</v>
      </c>
      <c r="D173" s="6">
        <v>156</v>
      </c>
      <c r="E173" s="6" t="s">
        <v>632</v>
      </c>
      <c r="F173" s="6" t="s">
        <v>728</v>
      </c>
      <c r="G173" s="6" t="s">
        <v>222</v>
      </c>
      <c r="H173" s="6" t="s">
        <v>222</v>
      </c>
      <c r="K173" s="11"/>
      <c r="AA173" s="5" t="str">
        <f t="shared" si="7"/>
        <v>,(1,156,"word156","mean156","SYSTEM","SYSTEM")</v>
      </c>
    </row>
    <row r="174" spans="2:27" ht="17.25" customHeight="1">
      <c r="B174" s="6">
        <v>157</v>
      </c>
      <c r="C174" s="6">
        <v>1</v>
      </c>
      <c r="D174" s="6">
        <v>157</v>
      </c>
      <c r="E174" s="6" t="s">
        <v>633</v>
      </c>
      <c r="F174" s="6" t="s">
        <v>729</v>
      </c>
      <c r="G174" s="6" t="s">
        <v>222</v>
      </c>
      <c r="H174" s="6" t="s">
        <v>222</v>
      </c>
      <c r="K174" s="11"/>
      <c r="AA174" s="5" t="str">
        <f t="shared" si="7"/>
        <v>,(1,157,"word157","mean157","SYSTEM","SYSTEM")</v>
      </c>
    </row>
    <row r="175" spans="2:27" ht="17.25" customHeight="1">
      <c r="B175" s="6">
        <v>158</v>
      </c>
      <c r="C175" s="6">
        <v>1</v>
      </c>
      <c r="D175" s="6">
        <v>158</v>
      </c>
      <c r="E175" s="6" t="s">
        <v>634</v>
      </c>
      <c r="F175" s="6" t="s">
        <v>730</v>
      </c>
      <c r="G175" s="6" t="s">
        <v>222</v>
      </c>
      <c r="H175" s="6" t="s">
        <v>222</v>
      </c>
      <c r="K175" s="11"/>
      <c r="AA175" s="5" t="str">
        <f t="shared" ref="AA175:AA209" si="8">_xlfn.CONCAT(IF(B175=1,"",","),"(",_xlfn.TEXTJOIN(",",TRUE,C175:Z175),")")</f>
        <v>,(1,158,"word158","mean158","SYSTEM","SYSTEM")</v>
      </c>
    </row>
    <row r="176" spans="2:27" ht="17.25" customHeight="1">
      <c r="B176" s="6">
        <v>159</v>
      </c>
      <c r="C176" s="6">
        <v>1</v>
      </c>
      <c r="D176" s="6">
        <v>159</v>
      </c>
      <c r="E176" s="6" t="s">
        <v>635</v>
      </c>
      <c r="F176" s="6" t="s">
        <v>731</v>
      </c>
      <c r="G176" s="6" t="s">
        <v>222</v>
      </c>
      <c r="H176" s="6" t="s">
        <v>222</v>
      </c>
      <c r="K176" s="11"/>
      <c r="AA176" s="5" t="str">
        <f t="shared" si="8"/>
        <v>,(1,159,"word159","mean159","SYSTEM","SYSTEM")</v>
      </c>
    </row>
    <row r="177" spans="2:27" ht="17.25" customHeight="1">
      <c r="B177" s="6">
        <v>160</v>
      </c>
      <c r="C177" s="6">
        <v>1</v>
      </c>
      <c r="D177" s="6">
        <v>160</v>
      </c>
      <c r="E177" s="6" t="s">
        <v>636</v>
      </c>
      <c r="F177" s="6" t="s">
        <v>732</v>
      </c>
      <c r="G177" s="6" t="s">
        <v>222</v>
      </c>
      <c r="H177" s="6" t="s">
        <v>222</v>
      </c>
      <c r="K177" s="11"/>
      <c r="AA177" s="5" t="str">
        <f t="shared" si="8"/>
        <v>,(1,160,"word160","mean160","SYSTEM","SYSTEM")</v>
      </c>
    </row>
    <row r="178" spans="2:27" ht="17.25" customHeight="1">
      <c r="B178" s="6">
        <v>161</v>
      </c>
      <c r="C178" s="6">
        <v>1</v>
      </c>
      <c r="D178" s="6">
        <v>161</v>
      </c>
      <c r="E178" s="6" t="s">
        <v>637</v>
      </c>
      <c r="F178" s="6" t="s">
        <v>733</v>
      </c>
      <c r="G178" s="6" t="s">
        <v>222</v>
      </c>
      <c r="H178" s="6" t="s">
        <v>222</v>
      </c>
      <c r="K178" s="11"/>
      <c r="AA178" s="5" t="str">
        <f t="shared" si="8"/>
        <v>,(1,161,"word161","mean161","SYSTEM","SYSTEM")</v>
      </c>
    </row>
    <row r="179" spans="2:27" ht="17.25" customHeight="1">
      <c r="B179" s="6">
        <v>162</v>
      </c>
      <c r="C179" s="6">
        <v>1</v>
      </c>
      <c r="D179" s="6">
        <v>162</v>
      </c>
      <c r="E179" s="6" t="s">
        <v>638</v>
      </c>
      <c r="F179" s="6" t="s">
        <v>734</v>
      </c>
      <c r="G179" s="6" t="s">
        <v>222</v>
      </c>
      <c r="H179" s="6" t="s">
        <v>222</v>
      </c>
      <c r="K179" s="11"/>
      <c r="AA179" s="5" t="str">
        <f t="shared" si="8"/>
        <v>,(1,162,"word162","mean162","SYSTEM","SYSTEM")</v>
      </c>
    </row>
    <row r="180" spans="2:27" ht="17.25" customHeight="1">
      <c r="B180" s="6">
        <v>163</v>
      </c>
      <c r="C180" s="6">
        <v>1</v>
      </c>
      <c r="D180" s="6">
        <v>163</v>
      </c>
      <c r="E180" s="6" t="s">
        <v>639</v>
      </c>
      <c r="F180" s="6" t="s">
        <v>735</v>
      </c>
      <c r="G180" s="6" t="s">
        <v>222</v>
      </c>
      <c r="H180" s="6" t="s">
        <v>222</v>
      </c>
      <c r="K180" s="11"/>
      <c r="AA180" s="5" t="str">
        <f t="shared" si="8"/>
        <v>,(1,163,"word163","mean163","SYSTEM","SYSTEM")</v>
      </c>
    </row>
    <row r="181" spans="2:27" ht="17.25" customHeight="1">
      <c r="B181" s="6">
        <v>164</v>
      </c>
      <c r="C181" s="6">
        <v>1</v>
      </c>
      <c r="D181" s="6">
        <v>164</v>
      </c>
      <c r="E181" s="6" t="s">
        <v>640</v>
      </c>
      <c r="F181" s="6" t="s">
        <v>736</v>
      </c>
      <c r="G181" s="6" t="s">
        <v>222</v>
      </c>
      <c r="H181" s="6" t="s">
        <v>222</v>
      </c>
      <c r="K181" s="11"/>
      <c r="AA181" s="5" t="str">
        <f t="shared" si="8"/>
        <v>,(1,164,"word164","mean164","SYSTEM","SYSTEM")</v>
      </c>
    </row>
    <row r="182" spans="2:27" ht="17.25" customHeight="1">
      <c r="B182" s="6">
        <v>165</v>
      </c>
      <c r="C182" s="6">
        <v>1</v>
      </c>
      <c r="D182" s="6">
        <v>165</v>
      </c>
      <c r="E182" s="6" t="s">
        <v>641</v>
      </c>
      <c r="F182" s="6" t="s">
        <v>737</v>
      </c>
      <c r="G182" s="6" t="s">
        <v>222</v>
      </c>
      <c r="H182" s="6" t="s">
        <v>222</v>
      </c>
      <c r="K182" s="11"/>
      <c r="AA182" s="5" t="str">
        <f t="shared" si="8"/>
        <v>,(1,165,"word165","mean165","SYSTEM","SYSTEM")</v>
      </c>
    </row>
    <row r="183" spans="2:27" ht="17.25" customHeight="1">
      <c r="B183" s="6">
        <v>166</v>
      </c>
      <c r="C183" s="6">
        <v>1</v>
      </c>
      <c r="D183" s="6">
        <v>166</v>
      </c>
      <c r="E183" s="6" t="s">
        <v>642</v>
      </c>
      <c r="F183" s="6" t="s">
        <v>738</v>
      </c>
      <c r="G183" s="6" t="s">
        <v>222</v>
      </c>
      <c r="H183" s="6" t="s">
        <v>222</v>
      </c>
      <c r="K183" s="11"/>
      <c r="AA183" s="5" t="str">
        <f t="shared" si="8"/>
        <v>,(1,166,"word166","mean166","SYSTEM","SYSTEM")</v>
      </c>
    </row>
    <row r="184" spans="2:27" ht="17.25" customHeight="1">
      <c r="B184" s="6">
        <v>167</v>
      </c>
      <c r="C184" s="6">
        <v>1</v>
      </c>
      <c r="D184" s="6">
        <v>167</v>
      </c>
      <c r="E184" s="6" t="s">
        <v>643</v>
      </c>
      <c r="F184" s="6" t="s">
        <v>739</v>
      </c>
      <c r="G184" s="6" t="s">
        <v>222</v>
      </c>
      <c r="H184" s="6" t="s">
        <v>222</v>
      </c>
      <c r="K184" s="11"/>
      <c r="AA184" s="5" t="str">
        <f t="shared" si="8"/>
        <v>,(1,167,"word167","mean167","SYSTEM","SYSTEM")</v>
      </c>
    </row>
    <row r="185" spans="2:27" ht="17.25" customHeight="1">
      <c r="B185" s="6">
        <v>168</v>
      </c>
      <c r="C185" s="6">
        <v>1</v>
      </c>
      <c r="D185" s="6">
        <v>168</v>
      </c>
      <c r="E185" s="6" t="s">
        <v>644</v>
      </c>
      <c r="F185" s="6" t="s">
        <v>740</v>
      </c>
      <c r="G185" s="6" t="s">
        <v>222</v>
      </c>
      <c r="H185" s="6" t="s">
        <v>222</v>
      </c>
      <c r="K185" s="11"/>
      <c r="AA185" s="5" t="str">
        <f t="shared" si="8"/>
        <v>,(1,168,"word168","mean168","SYSTEM","SYSTEM")</v>
      </c>
    </row>
    <row r="186" spans="2:27" ht="17.25" customHeight="1">
      <c r="B186" s="6">
        <v>169</v>
      </c>
      <c r="C186" s="6">
        <v>1</v>
      </c>
      <c r="D186" s="6">
        <v>169</v>
      </c>
      <c r="E186" s="6" t="s">
        <v>645</v>
      </c>
      <c r="F186" s="6" t="s">
        <v>741</v>
      </c>
      <c r="G186" s="6" t="s">
        <v>222</v>
      </c>
      <c r="H186" s="6" t="s">
        <v>222</v>
      </c>
      <c r="K186" s="11"/>
      <c r="AA186" s="5" t="str">
        <f t="shared" si="8"/>
        <v>,(1,169,"word169","mean169","SYSTEM","SYSTEM")</v>
      </c>
    </row>
    <row r="187" spans="2:27" ht="17.25" customHeight="1">
      <c r="B187" s="6">
        <v>170</v>
      </c>
      <c r="C187" s="6">
        <v>1</v>
      </c>
      <c r="D187" s="6">
        <v>170</v>
      </c>
      <c r="E187" s="6" t="s">
        <v>646</v>
      </c>
      <c r="F187" s="6" t="s">
        <v>742</v>
      </c>
      <c r="G187" s="6" t="s">
        <v>222</v>
      </c>
      <c r="H187" s="6" t="s">
        <v>222</v>
      </c>
      <c r="K187" s="11"/>
      <c r="AA187" s="5" t="str">
        <f t="shared" si="8"/>
        <v>,(1,170,"word170","mean170","SYSTEM","SYSTEM")</v>
      </c>
    </row>
    <row r="188" spans="2:27" ht="17.25" customHeight="1">
      <c r="B188" s="6">
        <v>171</v>
      </c>
      <c r="C188" s="6">
        <v>1</v>
      </c>
      <c r="D188" s="6">
        <v>171</v>
      </c>
      <c r="E188" s="6" t="s">
        <v>647</v>
      </c>
      <c r="F188" s="6" t="s">
        <v>743</v>
      </c>
      <c r="G188" s="6" t="s">
        <v>222</v>
      </c>
      <c r="H188" s="6" t="s">
        <v>222</v>
      </c>
      <c r="K188" s="11"/>
      <c r="AA188" s="5" t="str">
        <f t="shared" si="8"/>
        <v>,(1,171,"word171","mean171","SYSTEM","SYSTEM")</v>
      </c>
    </row>
    <row r="189" spans="2:27" ht="17.25" customHeight="1">
      <c r="B189" s="6">
        <v>172</v>
      </c>
      <c r="C189" s="6">
        <v>1</v>
      </c>
      <c r="D189" s="6">
        <v>172</v>
      </c>
      <c r="E189" s="6" t="s">
        <v>648</v>
      </c>
      <c r="F189" s="6" t="s">
        <v>744</v>
      </c>
      <c r="G189" s="6" t="s">
        <v>222</v>
      </c>
      <c r="H189" s="6" t="s">
        <v>222</v>
      </c>
      <c r="K189" s="11"/>
      <c r="AA189" s="5" t="str">
        <f t="shared" si="8"/>
        <v>,(1,172,"word172","mean172","SYSTEM","SYSTEM")</v>
      </c>
    </row>
    <row r="190" spans="2:27" ht="17.25" customHeight="1">
      <c r="B190" s="6">
        <v>173</v>
      </c>
      <c r="C190" s="6">
        <v>1</v>
      </c>
      <c r="D190" s="6">
        <v>173</v>
      </c>
      <c r="E190" s="6" t="s">
        <v>649</v>
      </c>
      <c r="F190" s="6" t="s">
        <v>745</v>
      </c>
      <c r="G190" s="6" t="s">
        <v>222</v>
      </c>
      <c r="H190" s="6" t="s">
        <v>222</v>
      </c>
      <c r="K190" s="11"/>
      <c r="AA190" s="5" t="str">
        <f t="shared" si="8"/>
        <v>,(1,173,"word173","mean173","SYSTEM","SYSTEM")</v>
      </c>
    </row>
    <row r="191" spans="2:27" ht="17.25" customHeight="1">
      <c r="B191" s="6">
        <v>174</v>
      </c>
      <c r="C191" s="6">
        <v>1</v>
      </c>
      <c r="D191" s="6">
        <v>174</v>
      </c>
      <c r="E191" s="6" t="s">
        <v>650</v>
      </c>
      <c r="F191" s="6" t="s">
        <v>746</v>
      </c>
      <c r="G191" s="6" t="s">
        <v>222</v>
      </c>
      <c r="H191" s="6" t="s">
        <v>222</v>
      </c>
      <c r="K191" s="11"/>
      <c r="AA191" s="5" t="str">
        <f t="shared" si="8"/>
        <v>,(1,174,"word174","mean174","SYSTEM","SYSTEM")</v>
      </c>
    </row>
    <row r="192" spans="2:27" ht="17.25" customHeight="1">
      <c r="B192" s="6">
        <v>175</v>
      </c>
      <c r="C192" s="6">
        <v>1</v>
      </c>
      <c r="D192" s="6">
        <v>175</v>
      </c>
      <c r="E192" s="6" t="s">
        <v>651</v>
      </c>
      <c r="F192" s="6" t="s">
        <v>747</v>
      </c>
      <c r="G192" s="6" t="s">
        <v>222</v>
      </c>
      <c r="H192" s="6" t="s">
        <v>222</v>
      </c>
      <c r="K192" s="11"/>
      <c r="AA192" s="5" t="str">
        <f t="shared" si="8"/>
        <v>,(1,175,"word175","mean175","SYSTEM","SYSTEM")</v>
      </c>
    </row>
    <row r="193" spans="2:27" ht="17.25" customHeight="1">
      <c r="B193" s="6">
        <v>176</v>
      </c>
      <c r="C193" s="6">
        <v>1</v>
      </c>
      <c r="D193" s="6">
        <v>176</v>
      </c>
      <c r="E193" s="6" t="s">
        <v>652</v>
      </c>
      <c r="F193" s="6" t="s">
        <v>748</v>
      </c>
      <c r="G193" s="6" t="s">
        <v>222</v>
      </c>
      <c r="H193" s="6" t="s">
        <v>222</v>
      </c>
      <c r="K193" s="11"/>
      <c r="AA193" s="5" t="str">
        <f t="shared" si="8"/>
        <v>,(1,176,"word176","mean176","SYSTEM","SYSTEM")</v>
      </c>
    </row>
    <row r="194" spans="2:27" ht="17.25" customHeight="1">
      <c r="B194" s="6">
        <v>177</v>
      </c>
      <c r="C194" s="6">
        <v>1</v>
      </c>
      <c r="D194" s="6">
        <v>177</v>
      </c>
      <c r="E194" s="6" t="s">
        <v>653</v>
      </c>
      <c r="F194" s="6" t="s">
        <v>749</v>
      </c>
      <c r="G194" s="6" t="s">
        <v>222</v>
      </c>
      <c r="H194" s="6" t="s">
        <v>222</v>
      </c>
      <c r="K194" s="11"/>
      <c r="AA194" s="5" t="str">
        <f t="shared" si="8"/>
        <v>,(1,177,"word177","mean177","SYSTEM","SYSTEM")</v>
      </c>
    </row>
    <row r="195" spans="2:27" ht="17.25" customHeight="1">
      <c r="B195" s="6">
        <v>178</v>
      </c>
      <c r="C195" s="6">
        <v>1</v>
      </c>
      <c r="D195" s="6">
        <v>178</v>
      </c>
      <c r="E195" s="6" t="s">
        <v>654</v>
      </c>
      <c r="F195" s="6" t="s">
        <v>750</v>
      </c>
      <c r="G195" s="6" t="s">
        <v>222</v>
      </c>
      <c r="H195" s="6" t="s">
        <v>222</v>
      </c>
      <c r="K195" s="11"/>
      <c r="AA195" s="5" t="str">
        <f t="shared" si="8"/>
        <v>,(1,178,"word178","mean178","SYSTEM","SYSTEM")</v>
      </c>
    </row>
    <row r="196" spans="2:27" ht="17.25" customHeight="1">
      <c r="B196" s="6">
        <v>179</v>
      </c>
      <c r="C196" s="6">
        <v>1</v>
      </c>
      <c r="D196" s="6">
        <v>179</v>
      </c>
      <c r="E196" s="6" t="s">
        <v>655</v>
      </c>
      <c r="F196" s="6" t="s">
        <v>751</v>
      </c>
      <c r="G196" s="6" t="s">
        <v>222</v>
      </c>
      <c r="H196" s="6" t="s">
        <v>222</v>
      </c>
      <c r="K196" s="11"/>
      <c r="AA196" s="5" t="str">
        <f t="shared" si="8"/>
        <v>,(1,179,"word179","mean179","SYSTEM","SYSTEM")</v>
      </c>
    </row>
    <row r="197" spans="2:27" ht="17.25" customHeight="1">
      <c r="B197" s="6">
        <v>180</v>
      </c>
      <c r="C197" s="6">
        <v>1</v>
      </c>
      <c r="D197" s="6">
        <v>180</v>
      </c>
      <c r="E197" s="6" t="s">
        <v>656</v>
      </c>
      <c r="F197" s="6" t="s">
        <v>752</v>
      </c>
      <c r="G197" s="6" t="s">
        <v>222</v>
      </c>
      <c r="H197" s="6" t="s">
        <v>222</v>
      </c>
      <c r="K197" s="11"/>
      <c r="AA197" s="5" t="str">
        <f t="shared" si="8"/>
        <v>,(1,180,"word180","mean180","SYSTEM","SYSTEM")</v>
      </c>
    </row>
    <row r="198" spans="2:27" ht="17.25" customHeight="1">
      <c r="B198" s="6">
        <v>181</v>
      </c>
      <c r="C198" s="6">
        <v>1</v>
      </c>
      <c r="D198" s="6">
        <v>181</v>
      </c>
      <c r="E198" s="6" t="s">
        <v>657</v>
      </c>
      <c r="F198" s="6" t="s">
        <v>753</v>
      </c>
      <c r="G198" s="6" t="s">
        <v>222</v>
      </c>
      <c r="H198" s="6" t="s">
        <v>222</v>
      </c>
      <c r="K198" s="11"/>
      <c r="AA198" s="5" t="str">
        <f t="shared" si="8"/>
        <v>,(1,181,"word181","mean181","SYSTEM","SYSTEM")</v>
      </c>
    </row>
    <row r="199" spans="2:27" ht="17.25" customHeight="1">
      <c r="B199" s="6">
        <v>182</v>
      </c>
      <c r="C199" s="6">
        <v>1</v>
      </c>
      <c r="D199" s="6">
        <v>182</v>
      </c>
      <c r="E199" s="6" t="s">
        <v>658</v>
      </c>
      <c r="F199" s="6" t="s">
        <v>754</v>
      </c>
      <c r="G199" s="6" t="s">
        <v>222</v>
      </c>
      <c r="H199" s="6" t="s">
        <v>222</v>
      </c>
      <c r="K199" s="11"/>
      <c r="AA199" s="5" t="str">
        <f t="shared" si="8"/>
        <v>,(1,182,"word182","mean182","SYSTEM","SYSTEM")</v>
      </c>
    </row>
    <row r="200" spans="2:27" ht="17.25" customHeight="1">
      <c r="B200" s="6">
        <v>183</v>
      </c>
      <c r="C200" s="6">
        <v>1</v>
      </c>
      <c r="D200" s="6">
        <v>183</v>
      </c>
      <c r="E200" s="6" t="s">
        <v>659</v>
      </c>
      <c r="F200" s="6" t="s">
        <v>755</v>
      </c>
      <c r="G200" s="6" t="s">
        <v>222</v>
      </c>
      <c r="H200" s="6" t="s">
        <v>222</v>
      </c>
      <c r="K200" s="11"/>
      <c r="AA200" s="5" t="str">
        <f t="shared" si="8"/>
        <v>,(1,183,"word183","mean183","SYSTEM","SYSTEM")</v>
      </c>
    </row>
    <row r="201" spans="2:27" ht="17.25" customHeight="1">
      <c r="B201" s="6">
        <v>184</v>
      </c>
      <c r="C201" s="6">
        <v>1</v>
      </c>
      <c r="D201" s="6">
        <v>184</v>
      </c>
      <c r="E201" s="6" t="s">
        <v>660</v>
      </c>
      <c r="F201" s="6" t="s">
        <v>756</v>
      </c>
      <c r="G201" s="6" t="s">
        <v>222</v>
      </c>
      <c r="H201" s="6" t="s">
        <v>222</v>
      </c>
      <c r="K201" s="11"/>
      <c r="AA201" s="5" t="str">
        <f t="shared" si="8"/>
        <v>,(1,184,"word184","mean184","SYSTEM","SYSTEM")</v>
      </c>
    </row>
    <row r="202" spans="2:27" ht="17.25" customHeight="1">
      <c r="B202" s="6">
        <v>185</v>
      </c>
      <c r="C202" s="6">
        <v>1</v>
      </c>
      <c r="D202" s="6">
        <v>185</v>
      </c>
      <c r="E202" s="6" t="s">
        <v>661</v>
      </c>
      <c r="F202" s="6" t="s">
        <v>757</v>
      </c>
      <c r="G202" s="6" t="s">
        <v>222</v>
      </c>
      <c r="H202" s="6" t="s">
        <v>222</v>
      </c>
      <c r="K202" s="11"/>
      <c r="AA202" s="5" t="str">
        <f t="shared" si="8"/>
        <v>,(1,185,"word185","mean185","SYSTEM","SYSTEM")</v>
      </c>
    </row>
    <row r="203" spans="2:27" ht="17.25" customHeight="1">
      <c r="B203" s="6">
        <v>186</v>
      </c>
      <c r="C203" s="6">
        <v>1</v>
      </c>
      <c r="D203" s="6">
        <v>186</v>
      </c>
      <c r="E203" s="6" t="s">
        <v>662</v>
      </c>
      <c r="F203" s="6" t="s">
        <v>758</v>
      </c>
      <c r="G203" s="6" t="s">
        <v>222</v>
      </c>
      <c r="H203" s="6" t="s">
        <v>222</v>
      </c>
      <c r="K203" s="11"/>
      <c r="AA203" s="5" t="str">
        <f t="shared" si="8"/>
        <v>,(1,186,"word186","mean186","SYSTEM","SYSTEM")</v>
      </c>
    </row>
    <row r="204" spans="2:27" ht="17.25" customHeight="1">
      <c r="B204" s="6">
        <v>187</v>
      </c>
      <c r="C204" s="6">
        <v>1</v>
      </c>
      <c r="D204" s="6">
        <v>187</v>
      </c>
      <c r="E204" s="6" t="s">
        <v>663</v>
      </c>
      <c r="F204" s="6" t="s">
        <v>759</v>
      </c>
      <c r="G204" s="6" t="s">
        <v>222</v>
      </c>
      <c r="H204" s="6" t="s">
        <v>222</v>
      </c>
      <c r="K204" s="11"/>
      <c r="AA204" s="5" t="str">
        <f t="shared" si="8"/>
        <v>,(1,187,"word187","mean187","SYSTEM","SYSTEM")</v>
      </c>
    </row>
    <row r="205" spans="2:27" ht="17.25" customHeight="1">
      <c r="B205" s="6">
        <v>188</v>
      </c>
      <c r="C205" s="6">
        <v>1</v>
      </c>
      <c r="D205" s="6">
        <v>188</v>
      </c>
      <c r="E205" s="6" t="s">
        <v>664</v>
      </c>
      <c r="F205" s="6" t="s">
        <v>760</v>
      </c>
      <c r="G205" s="6" t="s">
        <v>222</v>
      </c>
      <c r="H205" s="6" t="s">
        <v>222</v>
      </c>
      <c r="K205" s="11"/>
      <c r="AA205" s="5" t="str">
        <f t="shared" si="8"/>
        <v>,(1,188,"word188","mean188","SYSTEM","SYSTEM")</v>
      </c>
    </row>
    <row r="206" spans="2:27" ht="17.25" customHeight="1">
      <c r="B206" s="6">
        <v>189</v>
      </c>
      <c r="C206" s="6">
        <v>1</v>
      </c>
      <c r="D206" s="6">
        <v>189</v>
      </c>
      <c r="E206" s="6" t="s">
        <v>665</v>
      </c>
      <c r="F206" s="6" t="s">
        <v>761</v>
      </c>
      <c r="G206" s="6" t="s">
        <v>222</v>
      </c>
      <c r="H206" s="6" t="s">
        <v>222</v>
      </c>
      <c r="K206" s="11"/>
      <c r="AA206" s="5" t="str">
        <f t="shared" si="8"/>
        <v>,(1,189,"word189","mean189","SYSTEM","SYSTEM")</v>
      </c>
    </row>
    <row r="207" spans="2:27" ht="17.25" customHeight="1">
      <c r="B207" s="6">
        <v>190</v>
      </c>
      <c r="C207" s="6">
        <v>1</v>
      </c>
      <c r="D207" s="6">
        <v>190</v>
      </c>
      <c r="E207" s="6" t="s">
        <v>666</v>
      </c>
      <c r="F207" s="6" t="s">
        <v>762</v>
      </c>
      <c r="G207" s="6" t="s">
        <v>222</v>
      </c>
      <c r="H207" s="6" t="s">
        <v>222</v>
      </c>
      <c r="K207" s="11"/>
      <c r="AA207" s="5" t="str">
        <f t="shared" si="8"/>
        <v>,(1,190,"word190","mean190","SYSTEM","SYSTEM")</v>
      </c>
    </row>
    <row r="208" spans="2:27" ht="17.25" customHeight="1">
      <c r="B208" s="6">
        <v>191</v>
      </c>
      <c r="C208" s="6">
        <v>1</v>
      </c>
      <c r="D208" s="6">
        <v>191</v>
      </c>
      <c r="E208" s="6" t="s">
        <v>667</v>
      </c>
      <c r="F208" s="6" t="s">
        <v>763</v>
      </c>
      <c r="G208" s="6" t="s">
        <v>222</v>
      </c>
      <c r="H208" s="6" t="s">
        <v>222</v>
      </c>
      <c r="K208" s="11"/>
      <c r="AA208" s="5" t="str">
        <f t="shared" si="8"/>
        <v>,(1,191,"word191","mean191","SYSTEM","SYSTEM")</v>
      </c>
    </row>
    <row r="209" spans="2:27" ht="17.25" customHeight="1">
      <c r="B209" s="6">
        <v>192</v>
      </c>
      <c r="C209" s="6">
        <v>1</v>
      </c>
      <c r="D209" s="6">
        <v>192</v>
      </c>
      <c r="E209" s="6" t="s">
        <v>668</v>
      </c>
      <c r="F209" s="6" t="s">
        <v>764</v>
      </c>
      <c r="G209" s="6" t="s">
        <v>222</v>
      </c>
      <c r="H209" s="6" t="s">
        <v>222</v>
      </c>
      <c r="K209" s="11"/>
      <c r="AA209" s="5" t="str">
        <f t="shared" si="8"/>
        <v>,(1,192,"word192","mean192","SYSTEM","SYSTEM")</v>
      </c>
    </row>
    <row r="210" spans="2:27" s="31" customFormat="1" ht="17.25" customHeight="1">
      <c r="AA210" s="32" t="s">
        <v>216</v>
      </c>
    </row>
  </sheetData>
  <mergeCells count="3">
    <mergeCell ref="C2:D2"/>
    <mergeCell ref="C8:D8"/>
    <mergeCell ref="C15:D15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000"/>
  <sheetViews>
    <sheetView workbookViewId="0">
      <selection activeCell="F7" sqref="F7"/>
    </sheetView>
  </sheetViews>
  <sheetFormatPr defaultColWidth="14.44140625" defaultRowHeight="15" customHeight="1"/>
  <cols>
    <col min="1" max="1" width="3.44140625" customWidth="1"/>
    <col min="2" max="2" width="9.5546875" customWidth="1"/>
    <col min="3" max="3" width="8.44140625" customWidth="1"/>
    <col min="4" max="4" width="10.44140625" customWidth="1"/>
    <col min="5" max="5" width="33.109375" customWidth="1"/>
    <col min="6" max="6" width="16" customWidth="1"/>
    <col min="7" max="7" width="7.44140625" customWidth="1"/>
    <col min="8" max="26" width="8.6640625" customWidth="1"/>
  </cols>
  <sheetData>
    <row r="1" spans="2:7" ht="17.25" customHeight="1"/>
    <row r="2" spans="2:7" ht="17.25" customHeight="1">
      <c r="B2" s="17" t="s">
        <v>284</v>
      </c>
      <c r="C2" s="17" t="s">
        <v>3</v>
      </c>
      <c r="D2" s="17" t="s">
        <v>1</v>
      </c>
      <c r="E2" s="17" t="s">
        <v>285</v>
      </c>
      <c r="F2" s="17" t="s">
        <v>286</v>
      </c>
      <c r="G2" s="17" t="s">
        <v>14</v>
      </c>
    </row>
    <row r="3" spans="2:7" ht="17.25" customHeight="1">
      <c r="B3" s="6" t="s">
        <v>287</v>
      </c>
      <c r="C3" s="6" t="s">
        <v>288</v>
      </c>
      <c r="D3" s="6" t="s">
        <v>289</v>
      </c>
      <c r="E3" s="6" t="s">
        <v>290</v>
      </c>
      <c r="F3" s="3" t="s">
        <v>30</v>
      </c>
      <c r="G3" s="6"/>
    </row>
    <row r="4" spans="2:7" ht="17.25" customHeight="1">
      <c r="B4" s="6" t="s">
        <v>287</v>
      </c>
      <c r="C4" s="6" t="s">
        <v>291</v>
      </c>
      <c r="D4" s="6" t="s">
        <v>292</v>
      </c>
      <c r="E4" s="6" t="s">
        <v>293</v>
      </c>
      <c r="F4" s="3" t="s">
        <v>48</v>
      </c>
      <c r="G4" s="6" t="s">
        <v>49</v>
      </c>
    </row>
    <row r="5" spans="2:7" ht="17.25" customHeight="1">
      <c r="B5" s="6" t="s">
        <v>287</v>
      </c>
      <c r="C5" s="6" t="s">
        <v>294</v>
      </c>
      <c r="D5" s="6" t="s">
        <v>295</v>
      </c>
      <c r="E5" s="6" t="s">
        <v>296</v>
      </c>
      <c r="F5" s="3" t="s">
        <v>328</v>
      </c>
      <c r="G5" s="6"/>
    </row>
    <row r="6" spans="2:7" ht="17.25" customHeight="1">
      <c r="B6" s="6" t="s">
        <v>297</v>
      </c>
      <c r="C6" s="6" t="s">
        <v>342</v>
      </c>
      <c r="D6" s="6" t="s">
        <v>298</v>
      </c>
      <c r="E6" s="6" t="s">
        <v>299</v>
      </c>
      <c r="F6" s="3" t="s">
        <v>334</v>
      </c>
      <c r="G6" s="6"/>
    </row>
    <row r="7" spans="2:7" ht="17.25" customHeight="1">
      <c r="B7" s="6" t="s">
        <v>297</v>
      </c>
      <c r="C7" s="6" t="s">
        <v>300</v>
      </c>
      <c r="D7" s="6" t="s">
        <v>344</v>
      </c>
      <c r="E7" s="6" t="s">
        <v>301</v>
      </c>
      <c r="F7" s="3" t="s">
        <v>81</v>
      </c>
      <c r="G7" s="6"/>
    </row>
    <row r="8" spans="2:7" ht="17.25" customHeight="1">
      <c r="B8" s="6" t="s">
        <v>297</v>
      </c>
      <c r="C8" s="6" t="s">
        <v>302</v>
      </c>
      <c r="D8" s="6" t="s">
        <v>303</v>
      </c>
      <c r="E8" s="6" t="s">
        <v>304</v>
      </c>
      <c r="F8" s="3" t="s">
        <v>81</v>
      </c>
      <c r="G8" s="6"/>
    </row>
    <row r="9" spans="2:7" ht="17.25" customHeight="1">
      <c r="B9" s="6" t="s">
        <v>297</v>
      </c>
      <c r="C9" s="6" t="s">
        <v>305</v>
      </c>
      <c r="D9" s="6" t="s">
        <v>306</v>
      </c>
      <c r="E9" s="6" t="s">
        <v>307</v>
      </c>
      <c r="F9" s="3" t="s">
        <v>88</v>
      </c>
      <c r="G9" s="6"/>
    </row>
    <row r="10" spans="2:7" ht="17.25" customHeight="1">
      <c r="B10" s="6" t="s">
        <v>297</v>
      </c>
      <c r="C10" s="6" t="s">
        <v>308</v>
      </c>
      <c r="D10" s="6" t="s">
        <v>309</v>
      </c>
      <c r="E10" s="6" t="s">
        <v>310</v>
      </c>
      <c r="F10" s="3" t="s">
        <v>44</v>
      </c>
      <c r="G10" s="6"/>
    </row>
    <row r="11" spans="2:7" ht="17.25" customHeight="1">
      <c r="B11" s="6" t="s">
        <v>297</v>
      </c>
      <c r="C11" s="6" t="s">
        <v>311</v>
      </c>
      <c r="D11" s="6" t="s">
        <v>312</v>
      </c>
      <c r="E11" s="6" t="s">
        <v>313</v>
      </c>
      <c r="F11" s="6"/>
      <c r="G11" s="6"/>
    </row>
    <row r="12" spans="2:7" ht="17.25" customHeight="1">
      <c r="C12" s="18"/>
    </row>
    <row r="13" spans="2:7" ht="17.25" customHeight="1"/>
    <row r="14" spans="2:7" ht="17.25" customHeight="1"/>
    <row r="15" spans="2:7" ht="17.25" customHeight="1"/>
    <row r="16" spans="2:7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테이블 정의</vt:lpstr>
      <vt:lpstr>이행 데이터</vt:lpstr>
      <vt:lpstr>이행 데이터 (메뉴 관련)</vt:lpstr>
      <vt:lpstr>테스트 데이터</vt:lpstr>
      <vt:lpstr>용어 사전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2024-04-08T12:16:34Z</dcterms:modified>
</cp:coreProperties>
</file>