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nyiaj\OneDrive\Documents\School\2023-2024\Spring 2024\Business Analytics\Module 16\"/>
    </mc:Choice>
  </mc:AlternateContent>
  <xr:revisionPtr revIDLastSave="0" documentId="8_{04BC2916-B506-494D-BB7D-1B8E60AD8F15}" xr6:coauthVersionLast="47" xr6:coauthVersionMax="47" xr10:uidLastSave="{00000000-0000-0000-0000-000000000000}"/>
  <bookViews>
    <workbookView xWindow="2715" yWindow="1125" windowWidth="33645" windowHeight="26805" xr2:uid="{00000000-000D-0000-FFFF-FFFF00000000}"/>
  </bookViews>
  <sheets>
    <sheet name="Rubric" sheetId="1" r:id="rId1"/>
    <sheet name="Raw Data" sheetId="2" r:id="rId2"/>
    <sheet name="Cleaned Data" sheetId="7" r:id="rId3"/>
    <sheet name="Descriptive Analysis" sheetId="3" r:id="rId4"/>
    <sheet name="Predictive Analysis" sheetId="4" r:id="rId5"/>
    <sheet name="Prescriptive Analysis" sheetId="5" r:id="rId6"/>
    <sheet name="Dashboard" sheetId="8" r:id="rId7"/>
    <sheet name="Sheet1 (2)" sheetId="6" state="hidden" r:id="rId8"/>
  </sheets>
  <definedNames>
    <definedName name="_xlnm._FilterDatabase" localSheetId="1" hidden="1">'Raw Data'!$A$1:$D$263</definedName>
    <definedName name="_xlnm.Print_Area" localSheetId="3">'Descriptive Analysis'!$A$4:$Q$65</definedName>
    <definedName name="_xlnm.Print_Area" localSheetId="4">'Predictive Analysis'!$A$4:$T$72</definedName>
    <definedName name="_xlnm.Print_Area" localSheetId="0">Rubric!$B$1:$G$23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 i="5" l="1"/>
  <c r="K15" i="5"/>
  <c r="K11" i="5"/>
  <c r="J18" i="5"/>
  <c r="J15" i="5"/>
  <c r="J11" i="5"/>
  <c r="D63" i="5"/>
  <c r="C63" i="5"/>
  <c r="B63" i="5"/>
  <c r="D62" i="5"/>
  <c r="C62" i="5"/>
  <c r="B62" i="5"/>
  <c r="D61" i="5"/>
  <c r="G61" i="5" s="1"/>
  <c r="C61" i="5"/>
  <c r="B61" i="5"/>
  <c r="D60" i="5"/>
  <c r="C60" i="5"/>
  <c r="B60" i="5"/>
  <c r="D59" i="5"/>
  <c r="C59" i="5"/>
  <c r="B59" i="5"/>
  <c r="E59" i="5" s="1"/>
  <c r="D58" i="5"/>
  <c r="C58" i="5"/>
  <c r="B58" i="5"/>
  <c r="D57" i="5"/>
  <c r="C57" i="5"/>
  <c r="B57" i="5"/>
  <c r="D56" i="5"/>
  <c r="C56" i="5"/>
  <c r="B56" i="5"/>
  <c r="D55" i="5"/>
  <c r="C55" i="5"/>
  <c r="B55" i="5"/>
  <c r="E55" i="5" s="1"/>
  <c r="D54" i="5"/>
  <c r="C54" i="5"/>
  <c r="B54" i="5"/>
  <c r="D53" i="5"/>
  <c r="C53" i="5"/>
  <c r="B53" i="5"/>
  <c r="D52" i="5"/>
  <c r="C52" i="5"/>
  <c r="B52" i="5"/>
  <c r="D51" i="5"/>
  <c r="C51" i="5"/>
  <c r="B51" i="5"/>
  <c r="D50" i="5"/>
  <c r="C50" i="5"/>
  <c r="B50" i="5"/>
  <c r="D49" i="5"/>
  <c r="C49" i="5"/>
  <c r="B49" i="5"/>
  <c r="D48" i="5"/>
  <c r="C48" i="5"/>
  <c r="B48" i="5"/>
  <c r="D47" i="5"/>
  <c r="C47" i="5"/>
  <c r="B47" i="5"/>
  <c r="D46" i="5"/>
  <c r="C46" i="5"/>
  <c r="B46" i="5"/>
  <c r="D45" i="5"/>
  <c r="C45" i="5"/>
  <c r="B45" i="5"/>
  <c r="D44" i="5"/>
  <c r="C44" i="5"/>
  <c r="B44" i="5"/>
  <c r="D43" i="5"/>
  <c r="C43" i="5"/>
  <c r="B43" i="5"/>
  <c r="D42" i="5"/>
  <c r="C42" i="5"/>
  <c r="B42" i="5"/>
  <c r="D41" i="5"/>
  <c r="C41" i="5"/>
  <c r="B41" i="5"/>
  <c r="D40" i="5"/>
  <c r="C40" i="5"/>
  <c r="B40" i="5"/>
  <c r="D39" i="5"/>
  <c r="C39" i="5"/>
  <c r="B39" i="5"/>
  <c r="E39" i="5" s="1"/>
  <c r="D38" i="5"/>
  <c r="C38" i="5"/>
  <c r="B38" i="5"/>
  <c r="D37" i="5"/>
  <c r="C37" i="5"/>
  <c r="B37" i="5"/>
  <c r="D36" i="5"/>
  <c r="C36" i="5"/>
  <c r="B36" i="5"/>
  <c r="D35" i="5"/>
  <c r="C35" i="5"/>
  <c r="B35" i="5"/>
  <c r="D34" i="5"/>
  <c r="C34" i="5"/>
  <c r="B34" i="5"/>
  <c r="D33" i="5"/>
  <c r="C33" i="5"/>
  <c r="B33" i="5"/>
  <c r="D32" i="5"/>
  <c r="C32" i="5"/>
  <c r="B32" i="5"/>
  <c r="D31" i="5"/>
  <c r="C31" i="5"/>
  <c r="B31" i="5"/>
  <c r="D30" i="5"/>
  <c r="C30" i="5"/>
  <c r="B30" i="5"/>
  <c r="D29" i="5"/>
  <c r="C29" i="5"/>
  <c r="B29" i="5"/>
  <c r="D28" i="5"/>
  <c r="C28" i="5"/>
  <c r="B28" i="5"/>
  <c r="D27" i="5"/>
  <c r="C27" i="5"/>
  <c r="B27" i="5"/>
  <c r="D26" i="5"/>
  <c r="C26" i="5"/>
  <c r="B26" i="5"/>
  <c r="D25" i="5"/>
  <c r="G25" i="5" s="1"/>
  <c r="C25" i="5"/>
  <c r="B25" i="5"/>
  <c r="D24" i="5"/>
  <c r="C24" i="5"/>
  <c r="B24" i="5"/>
  <c r="D23" i="5"/>
  <c r="C23" i="5"/>
  <c r="B23" i="5"/>
  <c r="E23" i="5" s="1"/>
  <c r="D22" i="5"/>
  <c r="C22" i="5"/>
  <c r="B22" i="5"/>
  <c r="D21" i="5"/>
  <c r="G21" i="5" s="1"/>
  <c r="C21" i="5"/>
  <c r="B21" i="5"/>
  <c r="D20" i="5"/>
  <c r="C20" i="5"/>
  <c r="B20" i="5"/>
  <c r="D19" i="5"/>
  <c r="C19" i="5"/>
  <c r="B19" i="5"/>
  <c r="D18" i="5"/>
  <c r="C18" i="5"/>
  <c r="B18" i="5"/>
  <c r="D17" i="5"/>
  <c r="C17" i="5"/>
  <c r="B17" i="5"/>
  <c r="D16" i="5"/>
  <c r="C16" i="5"/>
  <c r="B16" i="5"/>
  <c r="D15" i="5"/>
  <c r="C15" i="5"/>
  <c r="B15" i="5"/>
  <c r="D14" i="5"/>
  <c r="C14" i="5"/>
  <c r="B14" i="5"/>
  <c r="D13" i="5"/>
  <c r="C13" i="5"/>
  <c r="B13" i="5"/>
  <c r="D12" i="5"/>
  <c r="C12" i="5"/>
  <c r="B12" i="5"/>
  <c r="D11" i="5"/>
  <c r="C11" i="5"/>
  <c r="B11" i="5"/>
  <c r="D10" i="5"/>
  <c r="C10" i="5"/>
  <c r="B10" i="5"/>
  <c r="D9" i="5"/>
  <c r="C9" i="5"/>
  <c r="B9" i="5"/>
  <c r="D8" i="5"/>
  <c r="C8" i="5"/>
  <c r="B8" i="5"/>
  <c r="D7" i="5"/>
  <c r="C7" i="5"/>
  <c r="B7" i="5"/>
  <c r="D6" i="5"/>
  <c r="C6" i="5"/>
  <c r="B6" i="5"/>
  <c r="D5" i="5"/>
  <c r="C5" i="5"/>
  <c r="K7" i="5" s="1"/>
  <c r="B5" i="5"/>
  <c r="C65" i="4"/>
  <c r="C66" i="4"/>
  <c r="C67" i="4" s="1"/>
  <c r="C68" i="4" s="1"/>
  <c r="C69" i="4" s="1"/>
  <c r="C70" i="4" s="1"/>
  <c r="C71" i="4" s="1"/>
  <c r="C72" i="4" s="1"/>
  <c r="B65" i="4"/>
  <c r="B66" i="4"/>
  <c r="B67" i="4" s="1"/>
  <c r="B68" i="4" s="1"/>
  <c r="B69" i="4" s="1"/>
  <c r="B70" i="4" s="1"/>
  <c r="B71" i="4" s="1"/>
  <c r="B72" i="4" s="1"/>
  <c r="B64" i="4"/>
  <c r="C64" i="4"/>
  <c r="D65" i="4"/>
  <c r="D66" i="4"/>
  <c r="D67" i="4" s="1"/>
  <c r="D68" i="4" s="1"/>
  <c r="D69" i="4" s="1"/>
  <c r="D70" i="4" s="1"/>
  <c r="D71" i="4" s="1"/>
  <c r="D72" i="4" s="1"/>
  <c r="D64" i="4"/>
  <c r="E68" i="4"/>
  <c r="F68" i="4"/>
  <c r="E69" i="4"/>
  <c r="F69" i="4"/>
  <c r="E70" i="4"/>
  <c r="F70" i="4"/>
  <c r="E71" i="4"/>
  <c r="F71" i="4"/>
  <c r="E72" i="4"/>
  <c r="F72" i="4"/>
  <c r="E67" i="4"/>
  <c r="F67" i="4"/>
  <c r="E66" i="4"/>
  <c r="F66" i="4"/>
  <c r="E65" i="4"/>
  <c r="F65" i="4"/>
  <c r="E64" i="4"/>
  <c r="F64" i="4"/>
  <c r="G67" i="4"/>
  <c r="G68" i="4"/>
  <c r="G69" i="4"/>
  <c r="G70" i="4"/>
  <c r="G71" i="4"/>
  <c r="G72" i="4"/>
  <c r="G66" i="4"/>
  <c r="G65" i="4"/>
  <c r="G64" i="4"/>
  <c r="F63" i="4"/>
  <c r="G63"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G6" i="4"/>
  <c r="F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 i="4"/>
  <c r="D63" i="4"/>
  <c r="C63" i="4"/>
  <c r="B63" i="4"/>
  <c r="D62" i="4"/>
  <c r="C62" i="4"/>
  <c r="B62" i="4"/>
  <c r="D61" i="4"/>
  <c r="C61" i="4"/>
  <c r="B61" i="4"/>
  <c r="D60" i="4"/>
  <c r="C60" i="4"/>
  <c r="B60" i="4"/>
  <c r="D59" i="4"/>
  <c r="C59" i="4"/>
  <c r="B59" i="4"/>
  <c r="D58" i="4"/>
  <c r="C58" i="4"/>
  <c r="B58" i="4"/>
  <c r="D57" i="4"/>
  <c r="C57" i="4"/>
  <c r="B57" i="4"/>
  <c r="D56" i="4"/>
  <c r="C56" i="4"/>
  <c r="B56" i="4"/>
  <c r="D55" i="4"/>
  <c r="C55" i="4"/>
  <c r="B55" i="4"/>
  <c r="D54" i="4"/>
  <c r="C54" i="4"/>
  <c r="B54" i="4"/>
  <c r="D53" i="4"/>
  <c r="C53" i="4"/>
  <c r="B53" i="4"/>
  <c r="D52" i="4"/>
  <c r="C52" i="4"/>
  <c r="B52" i="4"/>
  <c r="D51" i="4"/>
  <c r="C51" i="4"/>
  <c r="B51" i="4"/>
  <c r="D50" i="4"/>
  <c r="C50" i="4"/>
  <c r="B50" i="4"/>
  <c r="D49" i="4"/>
  <c r="C49" i="4"/>
  <c r="B49" i="4"/>
  <c r="D48" i="4"/>
  <c r="C48" i="4"/>
  <c r="B48" i="4"/>
  <c r="D47" i="4"/>
  <c r="C47" i="4"/>
  <c r="B47" i="4"/>
  <c r="D46" i="4"/>
  <c r="C46" i="4"/>
  <c r="B46" i="4"/>
  <c r="D45" i="4"/>
  <c r="C45" i="4"/>
  <c r="B45" i="4"/>
  <c r="D44" i="4"/>
  <c r="C44" i="4"/>
  <c r="B44" i="4"/>
  <c r="D43" i="4"/>
  <c r="C43" i="4"/>
  <c r="B43" i="4"/>
  <c r="D42" i="4"/>
  <c r="C42" i="4"/>
  <c r="B42" i="4"/>
  <c r="D41" i="4"/>
  <c r="C41" i="4"/>
  <c r="B41" i="4"/>
  <c r="D40" i="4"/>
  <c r="C40" i="4"/>
  <c r="B40" i="4"/>
  <c r="D39" i="4"/>
  <c r="C39" i="4"/>
  <c r="B39" i="4"/>
  <c r="D38" i="4"/>
  <c r="C38" i="4"/>
  <c r="B38" i="4"/>
  <c r="D37" i="4"/>
  <c r="C37" i="4"/>
  <c r="B37" i="4"/>
  <c r="D36" i="4"/>
  <c r="C36" i="4"/>
  <c r="B36" i="4"/>
  <c r="D35" i="4"/>
  <c r="C35" i="4"/>
  <c r="B35" i="4"/>
  <c r="D34" i="4"/>
  <c r="C34" i="4"/>
  <c r="B34" i="4"/>
  <c r="D33" i="4"/>
  <c r="C33" i="4"/>
  <c r="B33" i="4"/>
  <c r="D32" i="4"/>
  <c r="C32" i="4"/>
  <c r="B32" i="4"/>
  <c r="D31" i="4"/>
  <c r="C31" i="4"/>
  <c r="B31" i="4"/>
  <c r="D30" i="4"/>
  <c r="C30" i="4"/>
  <c r="B30" i="4"/>
  <c r="D29" i="4"/>
  <c r="C29" i="4"/>
  <c r="B29" i="4"/>
  <c r="D28" i="4"/>
  <c r="C28" i="4"/>
  <c r="B28" i="4"/>
  <c r="D27" i="4"/>
  <c r="C27" i="4"/>
  <c r="B27" i="4"/>
  <c r="D26" i="4"/>
  <c r="C26" i="4"/>
  <c r="B26" i="4"/>
  <c r="D25" i="4"/>
  <c r="C25" i="4"/>
  <c r="B25" i="4"/>
  <c r="D24" i="4"/>
  <c r="C24" i="4"/>
  <c r="B24" i="4"/>
  <c r="D23" i="4"/>
  <c r="C23" i="4"/>
  <c r="B23" i="4"/>
  <c r="D22" i="4"/>
  <c r="C22" i="4"/>
  <c r="B22" i="4"/>
  <c r="D21" i="4"/>
  <c r="C21" i="4"/>
  <c r="B21" i="4"/>
  <c r="D20" i="4"/>
  <c r="C20" i="4"/>
  <c r="B20" i="4"/>
  <c r="D19" i="4"/>
  <c r="C19" i="4"/>
  <c r="B19" i="4"/>
  <c r="D18" i="4"/>
  <c r="C18" i="4"/>
  <c r="B18" i="4"/>
  <c r="D17" i="4"/>
  <c r="C17" i="4"/>
  <c r="B17" i="4"/>
  <c r="D16" i="4"/>
  <c r="C16" i="4"/>
  <c r="B16" i="4"/>
  <c r="D15" i="4"/>
  <c r="C15" i="4"/>
  <c r="B15" i="4"/>
  <c r="D14" i="4"/>
  <c r="C14" i="4"/>
  <c r="B14" i="4"/>
  <c r="D13" i="4"/>
  <c r="C13" i="4"/>
  <c r="B13" i="4"/>
  <c r="D12" i="4"/>
  <c r="C12" i="4"/>
  <c r="B12" i="4"/>
  <c r="D11" i="4"/>
  <c r="C11" i="4"/>
  <c r="B11" i="4"/>
  <c r="D10" i="4"/>
  <c r="C10" i="4"/>
  <c r="B10" i="4"/>
  <c r="D9" i="4"/>
  <c r="C9" i="4"/>
  <c r="B9" i="4"/>
  <c r="D8" i="4"/>
  <c r="C8" i="4"/>
  <c r="B8" i="4"/>
  <c r="D7" i="4"/>
  <c r="C7" i="4"/>
  <c r="B7" i="4"/>
  <c r="D6" i="4"/>
  <c r="C6" i="4"/>
  <c r="B6" i="4"/>
  <c r="D5" i="4"/>
  <c r="C5" i="4"/>
  <c r="B5" i="4"/>
  <c r="L6" i="5" l="1"/>
  <c r="E43" i="5"/>
  <c r="K5" i="5"/>
  <c r="J7" i="5"/>
  <c r="K6" i="5"/>
  <c r="G7" i="5"/>
  <c r="G11" i="5"/>
  <c r="E17" i="5"/>
  <c r="F18" i="5"/>
  <c r="G19" i="5"/>
  <c r="E21" i="5"/>
  <c r="G23" i="5"/>
  <c r="E29" i="5"/>
  <c r="F30" i="5"/>
  <c r="G31" i="5"/>
  <c r="G35" i="5"/>
  <c r="G47" i="5"/>
  <c r="G51" i="5"/>
  <c r="F62" i="5"/>
  <c r="G63" i="5"/>
  <c r="E15" i="5"/>
  <c r="E58" i="5"/>
  <c r="E62" i="5"/>
  <c r="J6" i="5"/>
  <c r="L7" i="5"/>
  <c r="L5" i="5"/>
  <c r="J5" i="5"/>
  <c r="G6" i="5"/>
  <c r="G26" i="5"/>
  <c r="G30" i="5"/>
  <c r="E32" i="5"/>
  <c r="G42" i="5"/>
  <c r="E44" i="5"/>
  <c r="G46" i="5"/>
  <c r="E48" i="5"/>
  <c r="G58" i="5"/>
  <c r="E60" i="5"/>
  <c r="E27" i="5"/>
  <c r="E6" i="5"/>
  <c r="G8" i="5"/>
  <c r="E10" i="5"/>
  <c r="G12" i="5"/>
  <c r="E18" i="5"/>
  <c r="E22" i="5"/>
  <c r="E34" i="5"/>
  <c r="F35" i="5"/>
  <c r="G36" i="5"/>
  <c r="E38" i="5"/>
  <c r="F39" i="5"/>
  <c r="G40" i="5"/>
  <c r="G44" i="5"/>
  <c r="E50" i="5"/>
  <c r="F51" i="5"/>
  <c r="G52" i="5"/>
  <c r="F55" i="5"/>
  <c r="G57" i="5"/>
  <c r="G60" i="5"/>
  <c r="F63" i="5"/>
  <c r="G27" i="5"/>
  <c r="G48" i="5"/>
  <c r="G53" i="5"/>
  <c r="G41" i="5"/>
  <c r="F6" i="5"/>
  <c r="E8" i="5"/>
  <c r="G10" i="5"/>
  <c r="E12" i="5"/>
  <c r="G14" i="5"/>
  <c r="E16" i="5"/>
  <c r="G18" i="5"/>
  <c r="F22" i="5"/>
  <c r="G24" i="5"/>
  <c r="E26" i="5"/>
  <c r="G29" i="5"/>
  <c r="G34" i="5"/>
  <c r="E36" i="5"/>
  <c r="G39" i="5"/>
  <c r="E42" i="5"/>
  <c r="F43" i="5"/>
  <c r="G45" i="5"/>
  <c r="E47" i="5"/>
  <c r="G50" i="5"/>
  <c r="E52" i="5"/>
  <c r="E54" i="5"/>
  <c r="G55" i="5"/>
  <c r="G56" i="5"/>
  <c r="F59" i="5"/>
  <c r="G62" i="5"/>
  <c r="G32" i="5"/>
  <c r="G37" i="5"/>
  <c r="G16" i="5"/>
  <c r="G20" i="5"/>
  <c r="G9" i="5"/>
  <c r="G13" i="5"/>
  <c r="G17" i="5"/>
  <c r="E19" i="5"/>
  <c r="G22" i="5"/>
  <c r="E25" i="5"/>
  <c r="F26" i="5"/>
  <c r="G28" i="5"/>
  <c r="E30" i="5"/>
  <c r="G33" i="5"/>
  <c r="E35" i="5"/>
  <c r="G38" i="5"/>
  <c r="E40" i="5"/>
  <c r="G43" i="5"/>
  <c r="E46" i="5"/>
  <c r="F47" i="5"/>
  <c r="G49" i="5"/>
  <c r="E51" i="5"/>
  <c r="G54" i="5"/>
  <c r="E56" i="5"/>
  <c r="G59" i="5"/>
  <c r="E63" i="5"/>
  <c r="E14" i="5"/>
  <c r="G15" i="5"/>
  <c r="F19" i="5"/>
  <c r="F23" i="5"/>
  <c r="F27" i="5"/>
  <c r="F31" i="5"/>
  <c r="F32" i="5"/>
  <c r="F36" i="5"/>
  <c r="F40" i="5"/>
  <c r="F44" i="5"/>
  <c r="F48" i="5"/>
  <c r="F52" i="5"/>
  <c r="F56" i="5"/>
  <c r="F60" i="5"/>
  <c r="E20" i="5"/>
  <c r="E24" i="5"/>
  <c r="E28" i="5"/>
  <c r="E37" i="5"/>
  <c r="E41" i="5"/>
  <c r="E45" i="5"/>
  <c r="E49" i="5"/>
  <c r="E53" i="5"/>
  <c r="E7" i="5"/>
  <c r="E9" i="5"/>
  <c r="E11" i="5"/>
  <c r="E13" i="5"/>
  <c r="F20" i="5"/>
  <c r="F24" i="5"/>
  <c r="F28" i="5"/>
  <c r="F33" i="5"/>
  <c r="F37" i="5"/>
  <c r="F41" i="5"/>
  <c r="F45" i="5"/>
  <c r="F49" i="5"/>
  <c r="F53" i="5"/>
  <c r="F57" i="5"/>
  <c r="F61" i="5"/>
  <c r="E33" i="5"/>
  <c r="E57" i="5"/>
  <c r="E61" i="5"/>
  <c r="F7" i="5"/>
  <c r="F9" i="5"/>
  <c r="F10" i="5"/>
  <c r="F11" i="5"/>
  <c r="F12" i="5"/>
  <c r="F13" i="5"/>
  <c r="F14" i="5"/>
  <c r="F15" i="5"/>
  <c r="F16" i="5"/>
  <c r="F17" i="5"/>
  <c r="F21" i="5"/>
  <c r="F25" i="5"/>
  <c r="F29" i="5"/>
  <c r="E31" i="5"/>
  <c r="F34" i="5"/>
  <c r="F38" i="5"/>
  <c r="F42" i="5"/>
  <c r="F46" i="5"/>
  <c r="F50" i="5"/>
  <c r="F54" i="5"/>
  <c r="F58" i="5"/>
  <c r="F8" i="5"/>
  <c r="D63" i="3" l="1"/>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G16" i="3" s="1"/>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D50" i="7"/>
  <c r="C50" i="7"/>
  <c r="B50" i="7"/>
  <c r="D49" i="7"/>
  <c r="C49" i="7"/>
  <c r="B49" i="7"/>
  <c r="D48" i="7"/>
  <c r="C48" i="7"/>
  <c r="B48" i="7"/>
  <c r="D47" i="7"/>
  <c r="C47" i="7"/>
  <c r="B47" i="7"/>
  <c r="D46" i="7"/>
  <c r="C46" i="7"/>
  <c r="B46" i="7"/>
  <c r="D45" i="7"/>
  <c r="C45" i="7"/>
  <c r="B45" i="7"/>
  <c r="D44" i="7"/>
  <c r="C44" i="7"/>
  <c r="B44" i="7"/>
  <c r="D43" i="7"/>
  <c r="C43" i="7"/>
  <c r="B43" i="7"/>
  <c r="D42" i="7"/>
  <c r="C42" i="7"/>
  <c r="B42" i="7"/>
  <c r="D41" i="7"/>
  <c r="C41" i="7"/>
  <c r="B41" i="7"/>
  <c r="D40" i="7"/>
  <c r="C40" i="7"/>
  <c r="B40" i="7"/>
  <c r="D39" i="7"/>
  <c r="C39" i="7"/>
  <c r="B39" i="7"/>
  <c r="D38" i="7"/>
  <c r="C38" i="7"/>
  <c r="B38" i="7"/>
  <c r="D37" i="7"/>
  <c r="C37" i="7"/>
  <c r="B37" i="7"/>
  <c r="D36" i="7"/>
  <c r="C36" i="7"/>
  <c r="B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D17" i="7"/>
  <c r="C17" i="7"/>
  <c r="B17" i="7"/>
  <c r="D16" i="7"/>
  <c r="C16" i="7"/>
  <c r="B16" i="7"/>
  <c r="D15" i="7"/>
  <c r="C15" i="7"/>
  <c r="B15" i="7"/>
  <c r="D14" i="7"/>
  <c r="C14" i="7"/>
  <c r="B14" i="7"/>
  <c r="D13" i="7"/>
  <c r="C13" i="7"/>
  <c r="B13" i="7"/>
  <c r="D12" i="7"/>
  <c r="C12" i="7"/>
  <c r="B12" i="7"/>
  <c r="D11" i="7"/>
  <c r="C11" i="7"/>
  <c r="B11" i="7"/>
  <c r="D10" i="7"/>
  <c r="C10" i="7"/>
  <c r="B10" i="7"/>
  <c r="D9" i="7"/>
  <c r="C9" i="7"/>
  <c r="B9" i="7"/>
  <c r="D8" i="7"/>
  <c r="C8" i="7"/>
  <c r="B8" i="7"/>
  <c r="D7" i="7"/>
  <c r="C7" i="7"/>
  <c r="B7" i="7"/>
  <c r="D6" i="7"/>
  <c r="C6" i="7"/>
  <c r="B6" i="7"/>
  <c r="D5" i="7"/>
  <c r="C5" i="7"/>
  <c r="B5" i="7"/>
  <c r="D4" i="7"/>
  <c r="C4" i="7"/>
  <c r="B4" i="7"/>
  <c r="D3" i="7"/>
  <c r="C3" i="7"/>
  <c r="B3" i="7"/>
  <c r="D2" i="7"/>
  <c r="C2" i="7"/>
  <c r="B2" i="7"/>
  <c r="G18" i="3" l="1"/>
  <c r="C64" i="3"/>
  <c r="G17" i="3"/>
  <c r="G5" i="3"/>
  <c r="I6" i="3"/>
  <c r="I11" i="3" s="1"/>
  <c r="H7" i="3"/>
  <c r="I5" i="3"/>
  <c r="H6" i="3"/>
  <c r="H11" i="3" s="1"/>
  <c r="H5" i="3"/>
  <c r="G7" i="3"/>
  <c r="G6" i="3"/>
  <c r="G10" i="3" s="1"/>
  <c r="I7" i="3"/>
  <c r="I10" i="3"/>
  <c r="D64" i="3"/>
  <c r="B64" i="3"/>
  <c r="G11" i="3" l="1"/>
  <c r="H10" i="3"/>
</calcChain>
</file>

<file path=xl/sharedStrings.xml><?xml version="1.0" encoding="utf-8"?>
<sst xmlns="http://schemas.openxmlformats.org/spreadsheetml/2006/main" count="137" uniqueCount="88">
  <si>
    <t>102-109 Business Analytics: Comprehensive Analysis (Descriptive, Predictive, Prescriptive Analytics)</t>
  </si>
  <si>
    <t>200 points</t>
  </si>
  <si>
    <t>Instructions:</t>
  </si>
  <si>
    <t xml:space="preserve">Using an open-source resource to find a raw data set, you are to provide a Descriptive, Predictive and Prescriptive Analysis summary of the data set. Consider including the following: trends, frequency distributions, distribution measures, association analysis, forecasting, data tables,  location summary, demographic summary, etc. . You must show calculations used for analysis. Your final outcomes must be a concise and professional summary, evaluation, and course of action in your workbook or Power BI (i.e. words, charts, graphs, etc.). You must show the actual data you used to analyze within Excel. 
</t>
  </si>
  <si>
    <t xml:space="preserve">Your goal is to organize the data (removing outliers if necessary or removing rows of data that are incomplete, please note how many rows of data you removed) and then analyze the data. In the tabs below, summarize your descriptive analysis (i.e. your findings, counts, association rules, etc.), predictive analysis (i.e. forecast future thoughts based on what you believe are key relationships),  and prescriptive analysis (i.e. one-way or two-way data tables, future thoughts on what actions to take and why, etc.). Leverage all the skills you have learned this semester. </t>
  </si>
  <si>
    <t>Excellent
50 points</t>
  </si>
  <si>
    <t>Good
40 points</t>
  </si>
  <si>
    <t>Average
30 points</t>
  </si>
  <si>
    <t>Poor
20 points</t>
  </si>
  <si>
    <t>Incomplete
0 points</t>
  </si>
  <si>
    <t>Demonstration of Excel skills and functions</t>
  </si>
  <si>
    <t>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8-10 of the above listed skills and functions are visible, student can also demonstrate other skills and functions that are not listed above that were learned throughout the semester)</t>
  </si>
  <si>
    <t>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6-7 of the above listed skills and functions are visible, student can also demonstrate other skills and functions that are not listed above that were learned throughout the semester)</t>
  </si>
  <si>
    <t>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4-5 of the above listed skills and functions are visible, student can also demonstrate other skills and functions that are not listed above that were learned throughout the semester)</t>
  </si>
  <si>
    <t>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3 or fewer of the above listed skills and functions are visible, student can also demonstrate other skills and functions that are not listed above that were learned throughout the semester)</t>
  </si>
  <si>
    <t>Data Workbook</t>
  </si>
  <si>
    <t xml:space="preserve"> Student includes actual data from source. Worksheets are clearly labeled. Data within the worksheets are clearly labeled and/or captioned so reader understands what the data is and is saying. All assumptions were clearly noted. Any data removed was clearly outlined.</t>
  </si>
  <si>
    <t xml:space="preserve"> Student includes actual data from source. Worksheets are clearly labeled. Most of the data within the worksheets are clearly labeled and/or captioned so reader understands what the data is and is saying. Some assumptions were clearly noted. There was some information concerning any data that was removed.</t>
  </si>
  <si>
    <t xml:space="preserve"> Student includes actual data from source. Worksheets are clearly labeled. Some of the data within the worksheets are clearly labeled and/or captioned so reader understands what the data is and is saying. There was very little information concerning assumptions that were made. There was very little information concerning any data that was removed.</t>
  </si>
  <si>
    <t xml:space="preserve"> Student includes actual data from source. Worksheets are not clearly labeled. Some of the data within the worksheets are clearly labeled and/or captioned so reader understands what the data is and is saying. There was no information concerning assumptions that were made. There no information concerning any data that was removed.</t>
  </si>
  <si>
    <t xml:space="preserve"> Student does not include actual data from source. Worksheets are not clearly labeled. Data within the worksheets are not clearly labeled and/or captioned so reader understands what the data is and is saying. There was no information concerning assumptions that were made. There no information concerning any data that was removed.</t>
  </si>
  <si>
    <t>Summary and Evaluation of findings</t>
  </si>
  <si>
    <t>The student includes written overview, charts, graphs or other data summaries. Includes a descriptive, predictive, prescriptive analysis. The reader can identify a minimum of 2 key takeaways per each type of analysis (6 total takeawawys)  that would have otherwise not been known without a analysis of the data. Summary did not included why or why not the data set has data integrity. Key findings enhance what would have otherwise been simple data counts and sums. Missing course of action from data analysis.</t>
  </si>
  <si>
    <t>The student includes written overview, charts, graphs or other data summaries. Includes a descriptive, predictive, prescriptive analysis. The reader can identify a minimum of 1 key takeaway per each type of analysis (3 total takeaways)  that would have otherwise not been known without a analysis of the data. Summary did not included why or why not the data set has data integrity. Key findings enhance what would have otherwise been simple data counts and sums. Missing evaluation and course of action from data analysis.</t>
  </si>
  <si>
    <t>The student includes written overview, charts, graphs or other data summaries. Does not include at least one of key takeaway of the following analysis types: descriptive, predictive, prescriptive analysis (2 total takeaways). Some key findings are simple data counts and sums. Missing evaluation/summary and course of action from data analysis.</t>
  </si>
  <si>
    <t>The student includes written overview, charts, graphs or other data summaries. Does not include at least two key takeaways of the following analysis types: descriptive, predictive, prescriptive analysis (1 total takeaway). Some key findings are simple data counts and sums. Missing evaluation/summary and course of action from data analysis.</t>
  </si>
  <si>
    <t>Workbook Appearance</t>
  </si>
  <si>
    <r>
      <t xml:space="preserve">Data is organized in a neat and professional manner. Information is professionally formatted (i.e. font, color, fill, style, borders, etc.). </t>
    </r>
    <r>
      <rPr>
        <b/>
        <sz val="11"/>
        <color rgb="FF000000"/>
        <rFont val="Calibri"/>
        <family val="2"/>
      </rPr>
      <t>All words are spelled correctly</t>
    </r>
    <r>
      <rPr>
        <sz val="11"/>
        <color rgb="FF000000"/>
        <rFont val="Calibri"/>
        <family val="2"/>
      </rPr>
      <t xml:space="preserve">. 
</t>
    </r>
    <r>
      <rPr>
        <b/>
        <sz val="11"/>
        <color rgb="FF000000"/>
        <rFont val="Calibri"/>
        <family val="2"/>
      </rPr>
      <t xml:space="preserve">The print areas and page setup are adjusted such that  one can simply press print </t>
    </r>
    <r>
      <rPr>
        <sz val="11"/>
        <color rgb="FF000000"/>
        <rFont val="Calibri"/>
        <family val="2"/>
      </rPr>
      <t xml:space="preserve">(i.e. meeting ready) for each analysis tab. </t>
    </r>
    <r>
      <rPr>
        <b/>
        <sz val="11"/>
        <color rgb="FF000000"/>
        <rFont val="Calibri"/>
        <family val="2"/>
      </rPr>
      <t xml:space="preserve">Student name and date are clearly identified in footer. </t>
    </r>
    <r>
      <rPr>
        <sz val="11"/>
        <color rgb="FF000000"/>
        <rFont val="Calibri"/>
        <family val="2"/>
      </rPr>
      <t xml:space="preserve">
</t>
    </r>
  </si>
  <si>
    <r>
      <t>Data is organized in a neat and professional manner. Information is professionally formatted (i.e. font, color, fill, style, borders, etc.).</t>
    </r>
    <r>
      <rPr>
        <b/>
        <sz val="11"/>
        <color rgb="FF000000"/>
        <rFont val="Calibri"/>
        <family val="2"/>
      </rPr>
      <t>One or two words are spelled incorrectly.</t>
    </r>
    <r>
      <rPr>
        <sz val="11"/>
        <color rgb="FF000000"/>
        <rFont val="Calibri"/>
        <family val="2"/>
      </rPr>
      <t xml:space="preserve"> 
T</t>
    </r>
    <r>
      <rPr>
        <b/>
        <sz val="11"/>
        <color rgb="FF000000"/>
        <rFont val="Calibri"/>
        <family val="2"/>
      </rPr>
      <t>he print areas and page setup are adjusted such that  one can simply press print (i.e. meeting ready) for each analysis tab.  Elements of the footer are missing.</t>
    </r>
  </si>
  <si>
    <r>
      <t xml:space="preserve">Data is somewhat organized in a neat and professional manner. Information is somewhat professionally formatted (i.e. font, color, fill, style, borders, etc.). </t>
    </r>
    <r>
      <rPr>
        <b/>
        <sz val="11"/>
        <color rgb="FF000000"/>
        <rFont val="Calibri"/>
        <family val="2"/>
      </rPr>
      <t xml:space="preserve">Three to five words are spelled incorrectly. </t>
    </r>
    <r>
      <rPr>
        <sz val="11"/>
        <color rgb="FF000000"/>
        <rFont val="Calibri"/>
        <family val="2"/>
      </rPr>
      <t xml:space="preserve">
On the analysis tabs the print areas and page setup are </t>
    </r>
    <r>
      <rPr>
        <b/>
        <sz val="11"/>
        <color rgb="FF000000"/>
        <rFont val="Calibri"/>
        <family val="2"/>
      </rPr>
      <t>not</t>
    </r>
    <r>
      <rPr>
        <sz val="11"/>
        <color rgb="FF000000"/>
        <rFont val="Calibri"/>
        <family val="2"/>
      </rPr>
      <t xml:space="preserve"> adjusted such that  one can simply press print (i.e. meeting ready) some of the analysis tabs. Elements of the footer are missing. </t>
    </r>
  </si>
  <si>
    <t>102-109 Business Analytics: Descriptive Analysis</t>
  </si>
  <si>
    <t xml:space="preserve">Using free open source data of your choosing you are to provide a Descriptive Analysis summary of the data you use to discuss your topic. </t>
  </si>
  <si>
    <t xml:space="preserve">You must identify trends, frequency distributions and distribution measures. The data you use should be from a credible and reliable source. You must show the actual data within Excel that you used to come up with your findings/summary. </t>
  </si>
  <si>
    <t xml:space="preserve">You must show calculations used for analysis. Your final outcomes must be shared as a consice and professional summary in your workbook (i.e. charts, graphs, etc.). </t>
  </si>
  <si>
    <r>
      <t xml:space="preserve">Much of the data is not organized in a neat and professional manner. Information is not very professionally formatted (i.e. font, color, fill, style, borders, etc.). </t>
    </r>
    <r>
      <rPr>
        <b/>
        <sz val="11"/>
        <color rgb="FF000000"/>
        <rFont val="Calibri"/>
        <family val="2"/>
      </rPr>
      <t xml:space="preserve">Many words are spelled incorrectly. </t>
    </r>
    <r>
      <rPr>
        <sz val="11"/>
        <color rgb="FF000000"/>
        <rFont val="Calibri"/>
        <family val="2"/>
      </rPr>
      <t xml:space="preserve">
On the analysis tabs the print areas and page setup are </t>
    </r>
    <r>
      <rPr>
        <b/>
        <sz val="11"/>
        <color rgb="FF000000"/>
        <rFont val="Calibri"/>
        <family val="2"/>
      </rPr>
      <t xml:space="preserve">not </t>
    </r>
    <r>
      <rPr>
        <sz val="11"/>
        <color rgb="FF000000"/>
        <rFont val="Calibri"/>
        <family val="2"/>
      </rPr>
      <t>adjusted such that  one can simply press print (i.e. meeting ready) on the analysis tabs.  No footer.</t>
    </r>
  </si>
  <si>
    <t xml:space="preserve">Note: You cannot start with someone else's summary, charts or graphs, etc. You need to have raw data that you can analyze to determine your findings. </t>
  </si>
  <si>
    <t xml:space="preserve">As an example, perhaps you want to take a closer look at two college team's records over the history of their rivalery. You must show the data source, the actual data you are using to make your calculations, the calculations and summary of your findings from your calculations/analysis. Perhaps your final summary tab would include Total Win Loss records of both teams, Winningest and Losingest seasons, Averagve point spread when they played one another, ratio/odds of team A beating team B, etc. </t>
  </si>
  <si>
    <r>
      <t xml:space="preserve">Data is not organized in a neat and professional manner. Information is not professionally formatted (i.e. font, color, fill, style, borders, etc.). </t>
    </r>
    <r>
      <rPr>
        <b/>
        <sz val="11"/>
        <color rgb="FF000000"/>
        <rFont val="Calibri"/>
        <family val="2"/>
      </rPr>
      <t xml:space="preserve">Most of the words are spelled incorrectly. </t>
    </r>
    <r>
      <rPr>
        <sz val="11"/>
        <color rgb="FF000000"/>
        <rFont val="Calibri"/>
        <family val="2"/>
      </rPr>
      <t xml:space="preserve">
On the analysis tabs the print areas and page setup are </t>
    </r>
    <r>
      <rPr>
        <b/>
        <sz val="11"/>
        <color rgb="FF000000"/>
        <rFont val="Calibri"/>
        <family val="2"/>
      </rPr>
      <t>not</t>
    </r>
    <r>
      <rPr>
        <sz val="11"/>
        <color rgb="FF000000"/>
        <rFont val="Calibri"/>
        <family val="2"/>
      </rPr>
      <t xml:space="preserve"> adjusted such that  one can simply press print (i.e. meeting ready) one the analysis tabs.  No footer.</t>
    </r>
  </si>
  <si>
    <t>Excellent
10 points</t>
  </si>
  <si>
    <t>Data Source</t>
  </si>
  <si>
    <t>Yes
(1 pt)</t>
  </si>
  <si>
    <t>No
(0 pts)</t>
  </si>
  <si>
    <t>Demonstrations of Excel skills and functions</t>
  </si>
  <si>
    <t>Student correctly includes several Excel skills and functions. Including, but not limited to: absolute and releative cell references, sum funciton, min and max funciton, variance calculations, use of filter, histograms or other charts, mean or average function, median function, mode function, countif and/or count funciton, relative freqency and/or pecent frequency, vlookup function, formatting of cells (i.e. font, color, fill, style, borders, etc.). Work show knowledge, understanding, and application of Excel.
(Approx. 10 out of the 13 listed skills and functions are visible)</t>
  </si>
  <si>
    <t>Reliable source(s) sited and used</t>
  </si>
  <si>
    <t>Student showed use of the following Excel skills and functions:</t>
  </si>
  <si>
    <t>Absolute and Relative cell references</t>
  </si>
  <si>
    <t>Sum function</t>
  </si>
  <si>
    <t>Min and Max function</t>
  </si>
  <si>
    <t>Variance calculation</t>
  </si>
  <si>
    <t>Filter</t>
  </si>
  <si>
    <t>Histograms or other charts</t>
  </si>
  <si>
    <t>Mean or Average function</t>
  </si>
  <si>
    <t>Median</t>
  </si>
  <si>
    <t>Mode</t>
  </si>
  <si>
    <t>Countif and/or Count function</t>
  </si>
  <si>
    <t>Relative Frequency and/or Percent Frequency</t>
  </si>
  <si>
    <t>Vlookup function</t>
  </si>
  <si>
    <t>Formatting (color, fill, font, bold, borders, etc.)</t>
  </si>
  <si>
    <t>Summary</t>
  </si>
  <si>
    <t xml:space="preserve">Student provides a summary worksheet </t>
  </si>
  <si>
    <t>Data was clearly labeled and/or captioned</t>
  </si>
  <si>
    <t>Any assumptions were outlined within document</t>
  </si>
  <si>
    <t>Summary worksheet clearly identifies key learnings/points of the findings of their research</t>
  </si>
  <si>
    <t>Summary identifies  x amount of learnings</t>
  </si>
  <si>
    <r>
      <t>The student includes written overview, charts, graphs or other data summaries, use</t>
    </r>
    <r>
      <rPr>
        <b/>
        <sz val="11"/>
        <rFont val="Calibri"/>
        <family val="2"/>
      </rPr>
      <t xml:space="preserve"> Power BI</t>
    </r>
    <r>
      <rPr>
        <sz val="11"/>
        <color rgb="FF000000"/>
        <rFont val="Calibri"/>
        <family val="2"/>
      </rPr>
      <t>,</t>
    </r>
    <r>
      <rPr>
        <b/>
        <sz val="11"/>
        <color rgb="FF000000"/>
        <rFont val="Calibri"/>
        <family val="2"/>
      </rPr>
      <t>Tableau</t>
    </r>
    <r>
      <rPr>
        <sz val="11"/>
        <color rgb="FF000000"/>
        <rFont val="Calibri"/>
        <family val="2"/>
      </rPr>
      <t xml:space="preserve">, pivot tables/charts. Includes a descriptive, predictive, prescriptive analysis. The reader can identify a minimum of 3 key takeaways per each type of analysis (9 total takeaways)  that would have otherwise not been known without a analysis of the data. Key findings enhance what would have otherwise been simple data counts and sums. Summary included why or why not  the data collected has data integrity. </t>
    </r>
    <r>
      <rPr>
        <b/>
        <sz val="11"/>
        <color rgb="FF000000"/>
        <rFont val="Calibri"/>
        <family val="2"/>
      </rPr>
      <t>Evaluate</t>
    </r>
    <r>
      <rPr>
        <sz val="11"/>
        <color rgb="FF000000"/>
        <rFont val="Calibri"/>
        <family val="2"/>
      </rPr>
      <t xml:space="preserve"> your findings and</t>
    </r>
    <r>
      <rPr>
        <b/>
        <sz val="11"/>
        <color rgb="FF000000"/>
        <rFont val="Calibri"/>
        <family val="2"/>
      </rPr>
      <t xml:space="preserve"> make a recommendation and/or course of action</t>
    </r>
    <r>
      <rPr>
        <sz val="11"/>
        <color rgb="FF000000"/>
        <rFont val="Calibri"/>
        <family val="2"/>
      </rPr>
      <t xml:space="preserve"> from the results of your data analysis.</t>
    </r>
  </si>
  <si>
    <r>
      <t xml:space="preserve">Student correctly includes many Excel skills and functions. Including, but not limited to: absolute and relative cell references, sum function, min and max function, variance calculations, use of filter, histograms or other charts, PivotTable, mean or average function, median function, mode function, countif and/or count function, sumif, relative frequency and/or percent frequency, IF statements, Index and Match, variance calculations,  association rule(s), Vlookup function,  </t>
    </r>
    <r>
      <rPr>
        <b/>
        <sz val="11"/>
        <rFont val="Calibri"/>
        <family val="2"/>
      </rPr>
      <t>What-If-Analysis:</t>
    </r>
    <r>
      <rPr>
        <sz val="11"/>
        <color rgb="FF000000"/>
        <rFont val="Calibri"/>
        <family val="2"/>
      </rPr>
      <t xml:space="preserve"> Goal Seek, one-way or two-way data tables, Scenario Manager, Access Database, Power BI, Data Validation lists, Time Series Analysis, etc. 
Work shows knowledge, understanding, and application of Excel.
(Approx. </t>
    </r>
    <r>
      <rPr>
        <b/>
        <sz val="11"/>
        <rFont val="Calibri"/>
        <family val="2"/>
      </rPr>
      <t>15 or more</t>
    </r>
    <r>
      <rPr>
        <sz val="11"/>
        <color rgb="FF000000"/>
        <rFont val="Calibri"/>
        <family val="2"/>
      </rPr>
      <t xml:space="preserve"> of the above listed skills and functions are visible, student can also demonstrate other skills and functions that are not listed above that were learned throughout the semester)</t>
    </r>
  </si>
  <si>
    <t>Week</t>
  </si>
  <si>
    <t>Python</t>
  </si>
  <si>
    <t>Java</t>
  </si>
  <si>
    <t>C++</t>
  </si>
  <si>
    <t>Source:</t>
  </si>
  <si>
    <t>https://www.kaggle.com/datasets/nextmillionaire/programming-languages-trend-over-time</t>
  </si>
  <si>
    <t>Month</t>
  </si>
  <si>
    <t>Total</t>
  </si>
  <si>
    <t>Yia Xiong</t>
  </si>
  <si>
    <t>Min</t>
  </si>
  <si>
    <t>Average</t>
  </si>
  <si>
    <t>Max</t>
  </si>
  <si>
    <t>Over Avg</t>
  </si>
  <si>
    <t>Below Avg</t>
  </si>
  <si>
    <t>Date</t>
  </si>
  <si>
    <t>Index and Match</t>
  </si>
  <si>
    <t>% Var
Python</t>
  </si>
  <si>
    <t>% Var
Java</t>
  </si>
  <si>
    <t>% Var
C++</t>
  </si>
  <si>
    <t>Goal Seek</t>
  </si>
  <si>
    <t>Comprehensive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</si>
</sst>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409]mmmm\-yy;@"/>
  </numFmts>
  <fonts count="9" x14ac:knownFonts="1">
    <font>
      <sz val="11"/>
      <color rgb="FF000000"/>
      <name val="Calibri"/>
    </font>
    <font>
      <b/>
      <sz val="11"/>
      <color rgb="FF000000"/>
      <name val="Calibri"/>
      <family val="2"/>
    </font>
    <font>
      <b/>
      <sz val="12"/>
      <color rgb="FFFF0000"/>
      <name val="Calibri"/>
      <family val="2"/>
    </font>
    <font>
      <b/>
      <u/>
      <sz val="11"/>
      <color rgb="FF000000"/>
      <name val="Calibri"/>
      <family val="2"/>
    </font>
    <font>
      <sz val="11"/>
      <name val="Calibri"/>
      <family val="2"/>
    </font>
    <font>
      <b/>
      <sz val="11"/>
      <name val="Calibri"/>
      <family val="2"/>
    </font>
    <font>
      <sz val="11"/>
      <color rgb="FF000000"/>
      <name val="Calibri"/>
      <family val="2"/>
    </font>
    <font>
      <sz val="11"/>
      <color rgb="FF000000"/>
      <name val="Calibri"/>
    </font>
    <font>
      <sz val="8"/>
      <name val="Calibri"/>
      <family val="2"/>
    </font>
  </fonts>
  <fills count="8">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D8D8D8"/>
        <bgColor rgb="FFD8D8D8"/>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59999389629810485"/>
        <bgColor indexed="64"/>
      </patternFill>
    </fill>
  </fills>
  <borders count="3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9" fontId="7" fillId="0" borderId="0" applyFont="0" applyFill="0" applyBorder="0" applyAlignment="0" applyProtection="0"/>
  </cellStyleXfs>
  <cellXfs count="71">
    <xf numFmtId="0" fontId="0" fillId="0" borderId="0" xfId="0"/>
    <xf numFmtId="164" fontId="0" fillId="0" borderId="0" xfId="0" applyNumberFormat="1"/>
    <xf numFmtId="0" fontId="0" fillId="2" borderId="1" xfId="0" applyFill="1" applyBorder="1"/>
    <xf numFmtId="0" fontId="1" fillId="2" borderId="1" xfId="0" applyFont="1" applyFill="1" applyBorder="1"/>
    <xf numFmtId="0" fontId="2" fillId="2" borderId="1" xfId="0" applyFont="1" applyFill="1" applyBorder="1"/>
    <xf numFmtId="0" fontId="3" fillId="2" borderId="1" xfId="0" applyFont="1" applyFill="1" applyBorder="1"/>
    <xf numFmtId="0" fontId="0" fillId="2" borderId="1" xfId="0" applyFill="1" applyBorder="1" applyAlignment="1">
      <alignment vertical="top" wrapText="1"/>
    </xf>
    <xf numFmtId="0" fontId="0" fillId="2" borderId="1" xfId="0" applyFill="1" applyBorder="1" applyAlignment="1">
      <alignment horizontal="left" vertical="top" wrapText="1"/>
    </xf>
    <xf numFmtId="0" fontId="1" fillId="3" borderId="10" xfId="0" applyFont="1" applyFill="1" applyBorder="1" applyAlignment="1">
      <alignment horizontal="center" vertical="top" wrapText="1"/>
    </xf>
    <xf numFmtId="0" fontId="1" fillId="3" borderId="10" xfId="0" applyFont="1" applyFill="1" applyBorder="1" applyAlignment="1">
      <alignment horizontal="center" vertical="center" wrapText="1"/>
    </xf>
    <xf numFmtId="0" fontId="0" fillId="2" borderId="10" xfId="0" applyFill="1" applyBorder="1" applyAlignment="1">
      <alignment horizontal="left" vertical="top" wrapText="1"/>
    </xf>
    <xf numFmtId="0" fontId="0" fillId="2" borderId="1" xfId="0" applyFill="1" applyBorder="1" applyAlignment="1">
      <alignment wrapText="1"/>
    </xf>
    <xf numFmtId="0" fontId="1" fillId="4" borderId="10" xfId="0" applyFont="1" applyFill="1" applyBorder="1" applyAlignment="1">
      <alignment vertical="top"/>
    </xf>
    <xf numFmtId="0" fontId="1" fillId="4" borderId="10" xfId="0" applyFont="1" applyFill="1" applyBorder="1" applyAlignment="1">
      <alignment horizontal="center" vertical="top" wrapText="1"/>
    </xf>
    <xf numFmtId="0" fontId="0" fillId="2" borderId="10" xfId="0" applyFill="1" applyBorder="1"/>
    <xf numFmtId="0" fontId="1" fillId="4" borderId="10" xfId="0" applyFont="1" applyFill="1" applyBorder="1" applyAlignment="1">
      <alignment vertical="top" wrapText="1"/>
    </xf>
    <xf numFmtId="0" fontId="0" fillId="2" borderId="10" xfId="0" applyFill="1" applyBorder="1" applyAlignment="1">
      <alignment vertical="top" wrapText="1"/>
    </xf>
    <xf numFmtId="0" fontId="1" fillId="2" borderId="10" xfId="0" applyFont="1" applyFill="1" applyBorder="1" applyAlignment="1">
      <alignment horizontal="center" vertical="top" wrapText="1"/>
    </xf>
    <xf numFmtId="0" fontId="0" fillId="2" borderId="10" xfId="0" applyFill="1" applyBorder="1" applyAlignment="1">
      <alignment wrapText="1"/>
    </xf>
    <xf numFmtId="14" fontId="0" fillId="0" borderId="0" xfId="0" applyNumberFormat="1"/>
    <xf numFmtId="165" fontId="0" fillId="0" borderId="0" xfId="0" applyNumberFormat="1"/>
    <xf numFmtId="0" fontId="0" fillId="0" borderId="16" xfId="0" applyBorder="1"/>
    <xf numFmtId="165" fontId="0" fillId="0" borderId="16" xfId="0" applyNumberFormat="1" applyBorder="1"/>
    <xf numFmtId="165" fontId="0" fillId="0" borderId="17" xfId="0" applyNumberFormat="1" applyBorder="1"/>
    <xf numFmtId="0" fontId="0" fillId="0" borderId="17" xfId="0" applyBorder="1"/>
    <xf numFmtId="0" fontId="6" fillId="0" borderId="0" xfId="0" applyFont="1"/>
    <xf numFmtId="165" fontId="0" fillId="0" borderId="18" xfId="0" applyNumberFormat="1" applyBorder="1"/>
    <xf numFmtId="0" fontId="0" fillId="0" borderId="18" xfId="0" applyBorder="1"/>
    <xf numFmtId="0" fontId="1" fillId="0" borderId="0" xfId="0" applyFont="1"/>
    <xf numFmtId="0" fontId="1" fillId="0" borderId="16" xfId="0" applyFont="1" applyBorder="1"/>
    <xf numFmtId="1" fontId="0" fillId="0" borderId="16" xfId="0" applyNumberFormat="1" applyBorder="1"/>
    <xf numFmtId="0" fontId="1" fillId="0" borderId="23" xfId="0" applyFont="1" applyBorder="1"/>
    <xf numFmtId="0" fontId="0" fillId="0" borderId="24" xfId="0" applyBorder="1"/>
    <xf numFmtId="1" fontId="0" fillId="0" borderId="24" xfId="0" applyNumberFormat="1" applyBorder="1"/>
    <xf numFmtId="0" fontId="1" fillId="0" borderId="25" xfId="0" applyFont="1" applyBorder="1"/>
    <xf numFmtId="0" fontId="0" fillId="0" borderId="26" xfId="0" applyBorder="1"/>
    <xf numFmtId="0" fontId="0" fillId="0" borderId="27" xfId="0" applyBorder="1"/>
    <xf numFmtId="0" fontId="0" fillId="5" borderId="20" xfId="0" applyFill="1" applyBorder="1"/>
    <xf numFmtId="0" fontId="1" fillId="5" borderId="21" xfId="0" applyFont="1" applyFill="1" applyBorder="1"/>
    <xf numFmtId="0" fontId="1" fillId="5" borderId="22" xfId="0" applyFont="1" applyFill="1" applyBorder="1"/>
    <xf numFmtId="0" fontId="1" fillId="0" borderId="19" xfId="0" applyFont="1" applyBorder="1"/>
    <xf numFmtId="0" fontId="1" fillId="0" borderId="31" xfId="0" applyFont="1" applyBorder="1"/>
    <xf numFmtId="14" fontId="0" fillId="0" borderId="16" xfId="0" applyNumberFormat="1" applyBorder="1"/>
    <xf numFmtId="0" fontId="1" fillId="5" borderId="28" xfId="0" applyFont="1" applyFill="1" applyBorder="1" applyAlignment="1">
      <alignment horizontal="center" vertical="center"/>
    </xf>
    <xf numFmtId="0" fontId="1" fillId="5" borderId="29" xfId="0" applyFont="1" applyFill="1" applyBorder="1" applyAlignment="1">
      <alignment horizontal="center" vertical="center"/>
    </xf>
    <xf numFmtId="0" fontId="1" fillId="5" borderId="30" xfId="0" applyFont="1" applyFill="1" applyBorder="1" applyAlignment="1">
      <alignment horizontal="center" vertical="center"/>
    </xf>
    <xf numFmtId="9" fontId="0" fillId="0" borderId="16" xfId="1" applyFont="1" applyBorder="1"/>
    <xf numFmtId="9" fontId="0" fillId="6" borderId="16" xfId="1" applyFont="1" applyFill="1" applyBorder="1"/>
    <xf numFmtId="0" fontId="1" fillId="7" borderId="16" xfId="0" applyFont="1" applyFill="1" applyBorder="1" applyAlignment="1">
      <alignment horizontal="center" vertical="center"/>
    </xf>
    <xf numFmtId="0" fontId="1" fillId="7" borderId="16" xfId="0" applyFont="1" applyFill="1" applyBorder="1" applyAlignment="1">
      <alignment horizontal="center" vertical="center" wrapText="1"/>
    </xf>
    <xf numFmtId="1" fontId="0" fillId="6" borderId="16" xfId="0" applyNumberFormat="1" applyFill="1" applyBorder="1"/>
    <xf numFmtId="1" fontId="6" fillId="0" borderId="16" xfId="0" applyNumberFormat="1" applyFont="1" applyBorder="1"/>
    <xf numFmtId="0" fontId="1" fillId="3" borderId="11" xfId="0" applyFont="1" applyFill="1" applyBorder="1" applyAlignment="1">
      <alignment horizontal="center" vertical="center" wrapText="1"/>
    </xf>
    <xf numFmtId="0" fontId="4" fillId="0" borderId="12" xfId="0" applyFont="1" applyBorder="1"/>
    <xf numFmtId="0" fontId="4" fillId="0" borderId="13" xfId="0" applyFont="1" applyBorder="1"/>
    <xf numFmtId="0" fontId="0" fillId="2" borderId="11" xfId="0" applyFill="1" applyBorder="1" applyAlignment="1">
      <alignment horizontal="left" vertical="top" wrapText="1"/>
    </xf>
    <xf numFmtId="0" fontId="6" fillId="2" borderId="11" xfId="0" applyFont="1" applyFill="1" applyBorder="1" applyAlignment="1">
      <alignment horizontal="left" vertical="top" wrapText="1"/>
    </xf>
    <xf numFmtId="0" fontId="0" fillId="2" borderId="2" xfId="0" applyFill="1" applyBorder="1" applyAlignment="1">
      <alignment horizontal="left" vertical="top" wrapText="1"/>
    </xf>
    <xf numFmtId="0" fontId="4" fillId="0" borderId="3" xfId="0" applyFont="1" applyBorder="1"/>
    <xf numFmtId="0" fontId="4" fillId="0" borderId="4" xfId="0" applyFont="1" applyBorder="1"/>
    <xf numFmtId="0" fontId="4" fillId="0" borderId="5" xfId="0" applyFont="1" applyBorder="1"/>
    <xf numFmtId="0" fontId="0" fillId="0" borderId="0" xfId="0"/>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5" borderId="16" xfId="0" applyFont="1" applyFill="1" applyBorder="1" applyAlignment="1">
      <alignment horizontal="center"/>
    </xf>
    <xf numFmtId="0" fontId="0" fillId="3" borderId="11" xfId="0" applyFill="1" applyBorder="1" applyAlignment="1">
      <alignment horizontal="center" vertical="center" wrapText="1"/>
    </xf>
    <xf numFmtId="0" fontId="0" fillId="2" borderId="14" xfId="0" applyFill="1" applyBorder="1" applyAlignment="1">
      <alignment horizontal="left" vertical="top" wrapText="1"/>
    </xf>
    <xf numFmtId="0" fontId="4" fillId="0" borderId="15" xfId="0" applyFont="1" applyBorder="1"/>
    <xf numFmtId="0" fontId="0" fillId="2" borderId="11" xfId="0" applyFill="1" applyBorder="1" applyAlignment="1">
      <alignment horizontal="center"/>
    </xf>
  </cellXfs>
  <cellStyles count="2">
    <cellStyle name="Normal" xfId="0" builtinId="0"/>
    <cellStyle name="Percent" xfId="1" builtinId="5"/>
  </cellStyles>
  <dxfs count="7">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numFmt numFmtId="165" formatCode="[$-409]mmmm\-yy;@"/>
      <border diagonalUp="0" diagonalDown="0">
        <left style="thin">
          <color indexed="64"/>
        </left>
        <right style="thin">
          <color indexed="64"/>
        </right>
        <top style="thin">
          <color indexed="64"/>
        </top>
        <bottom/>
        <vertical/>
        <horizontal/>
      </border>
    </dxf>
    <dxf>
      <border outline="0">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rgb="FF000000"/>
        <name val="Calibri"/>
        <family val="2"/>
        <scheme val="none"/>
      </font>
      <fill>
        <patternFill patternType="solid">
          <fgColor indexed="64"/>
          <bgColor theme="9" tint="0.39997558519241921"/>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Programming Languages Trend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'Descriptive Analysis'!$B$4</c:f>
              <c:strCache>
                <c:ptCount val="1"/>
                <c:pt idx="0">
                  <c:v>Python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'Descriptive Analysis'!$A$5:$A$63</c:f>
              <c:numCache>
                <c:formatCode>[$-409]mmmm\-yy;@</c:formatCode>
                <c:ptCount val="59"/>
                <c:pt idx="0">
                  <c:v>43586</c:v>
                </c:pt>
                <c:pt idx="1">
                  <c:v>43617</c:v>
                </c:pt>
                <c:pt idx="2">
                  <c:v>43647</c:v>
                </c:pt>
                <c:pt idx="3">
                  <c:v>43678</c:v>
                </c:pt>
                <c:pt idx="4">
                  <c:v>43709</c:v>
                </c:pt>
                <c:pt idx="5">
                  <c:v>43739</c:v>
                </c:pt>
                <c:pt idx="6">
                  <c:v>43770</c:v>
                </c:pt>
                <c:pt idx="7">
                  <c:v>43800</c:v>
                </c:pt>
                <c:pt idx="8">
                  <c:v>43831</c:v>
                </c:pt>
                <c:pt idx="9">
                  <c:v>43862</c:v>
                </c:pt>
                <c:pt idx="10">
                  <c:v>43891</c:v>
                </c:pt>
                <c:pt idx="11">
                  <c:v>43922</c:v>
                </c:pt>
                <c:pt idx="12">
                  <c:v>43952</c:v>
                </c:pt>
                <c:pt idx="13">
                  <c:v>43983</c:v>
                </c:pt>
                <c:pt idx="14">
                  <c:v>44013</c:v>
                </c:pt>
                <c:pt idx="15">
                  <c:v>44044</c:v>
                </c:pt>
                <c:pt idx="16">
                  <c:v>44075</c:v>
                </c:pt>
                <c:pt idx="17">
                  <c:v>44105</c:v>
                </c:pt>
                <c:pt idx="18">
                  <c:v>44136</c:v>
                </c:pt>
                <c:pt idx="19">
                  <c:v>44166</c:v>
                </c:pt>
                <c:pt idx="20">
                  <c:v>44197</c:v>
                </c:pt>
                <c:pt idx="21">
                  <c:v>44228</c:v>
                </c:pt>
                <c:pt idx="22">
                  <c:v>44256</c:v>
                </c:pt>
                <c:pt idx="23">
                  <c:v>44287</c:v>
                </c:pt>
                <c:pt idx="24">
                  <c:v>44317</c:v>
                </c:pt>
                <c:pt idx="25">
                  <c:v>44348</c:v>
                </c:pt>
                <c:pt idx="26">
                  <c:v>44378</c:v>
                </c:pt>
                <c:pt idx="27">
                  <c:v>44409</c:v>
                </c:pt>
                <c:pt idx="28">
                  <c:v>44440</c:v>
                </c:pt>
                <c:pt idx="29">
                  <c:v>44470</c:v>
                </c:pt>
                <c:pt idx="30">
                  <c:v>44501</c:v>
                </c:pt>
                <c:pt idx="31">
                  <c:v>44531</c:v>
                </c:pt>
                <c:pt idx="32">
                  <c:v>44562</c:v>
                </c:pt>
                <c:pt idx="33">
                  <c:v>44593</c:v>
                </c:pt>
                <c:pt idx="34">
                  <c:v>44621</c:v>
                </c:pt>
                <c:pt idx="35">
                  <c:v>44652</c:v>
                </c:pt>
                <c:pt idx="36">
                  <c:v>44682</c:v>
                </c:pt>
                <c:pt idx="37">
                  <c:v>44713</c:v>
                </c:pt>
                <c:pt idx="38">
                  <c:v>44743</c:v>
                </c:pt>
                <c:pt idx="39">
                  <c:v>44774</c:v>
                </c:pt>
                <c:pt idx="40">
                  <c:v>44805</c:v>
                </c:pt>
                <c:pt idx="41">
                  <c:v>44835</c:v>
                </c:pt>
                <c:pt idx="42">
                  <c:v>44866</c:v>
                </c:pt>
                <c:pt idx="43">
                  <c:v>44896</c:v>
                </c:pt>
                <c:pt idx="44">
                  <c:v>44927</c:v>
                </c:pt>
                <c:pt idx="45">
                  <c:v>44958</c:v>
                </c:pt>
                <c:pt idx="46">
                  <c:v>44986</c:v>
                </c:pt>
                <c:pt idx="47">
                  <c:v>45017</c:v>
                </c:pt>
                <c:pt idx="48">
                  <c:v>45047</c:v>
                </c:pt>
                <c:pt idx="49">
                  <c:v>45078</c:v>
                </c:pt>
                <c:pt idx="50">
                  <c:v>45108</c:v>
                </c:pt>
                <c:pt idx="51">
                  <c:v>45139</c:v>
                </c:pt>
                <c:pt idx="52">
                  <c:v>45170</c:v>
                </c:pt>
                <c:pt idx="53">
                  <c:v>45200</c:v>
                </c:pt>
                <c:pt idx="54">
                  <c:v>45231</c:v>
                </c:pt>
                <c:pt idx="55">
                  <c:v>45261</c:v>
                </c:pt>
                <c:pt idx="56">
                  <c:v>45292</c:v>
                </c:pt>
                <c:pt idx="57">
                  <c:v>45323</c:v>
                </c:pt>
                <c:pt idx="58">
                  <c:v>45352</c:v>
                </c:pt>
              </c:numCache>
            </c:numRef>
          </c:cat>
          <c:val>
            <c:numRef>
              <c:f>'Descriptive Analysis'!$B$5:$B$63</c:f>
              <c:numCache>
                <c:formatCode>General</c:formatCode>
                <c:ptCount val="59"/>
                <c:pt idx="0">
                  <c:v>224</c:v>
                </c:pt>
                <c:pt idx="1">
                  <c:v>287</c:v>
                </c:pt>
                <c:pt idx="2">
                  <c:v>235</c:v>
                </c:pt>
                <c:pt idx="3">
                  <c:v>231</c:v>
                </c:pt>
                <c:pt idx="4">
                  <c:v>325</c:v>
                </c:pt>
                <c:pt idx="5">
                  <c:v>256</c:v>
                </c:pt>
                <c:pt idx="6">
                  <c:v>264</c:v>
                </c:pt>
                <c:pt idx="7">
                  <c:v>266</c:v>
                </c:pt>
                <c:pt idx="8">
                  <c:v>239</c:v>
                </c:pt>
                <c:pt idx="9">
                  <c:v>269</c:v>
                </c:pt>
                <c:pt idx="10">
                  <c:v>312</c:v>
                </c:pt>
                <c:pt idx="11">
                  <c:v>262</c:v>
                </c:pt>
                <c:pt idx="12">
                  <c:v>324</c:v>
                </c:pt>
                <c:pt idx="13">
                  <c:v>253</c:v>
                </c:pt>
                <c:pt idx="14">
                  <c:v>253</c:v>
                </c:pt>
                <c:pt idx="15">
                  <c:v>299</c:v>
                </c:pt>
                <c:pt idx="16">
                  <c:v>251</c:v>
                </c:pt>
                <c:pt idx="17">
                  <c:v>219</c:v>
                </c:pt>
                <c:pt idx="18">
                  <c:v>252</c:v>
                </c:pt>
                <c:pt idx="19">
                  <c:v>184</c:v>
                </c:pt>
                <c:pt idx="20">
                  <c:v>245</c:v>
                </c:pt>
                <c:pt idx="21">
                  <c:v>212</c:v>
                </c:pt>
                <c:pt idx="22">
                  <c:v>224</c:v>
                </c:pt>
                <c:pt idx="23">
                  <c:v>223</c:v>
                </c:pt>
                <c:pt idx="24">
                  <c:v>272</c:v>
                </c:pt>
                <c:pt idx="25">
                  <c:v>205</c:v>
                </c:pt>
                <c:pt idx="26">
                  <c:v>203</c:v>
                </c:pt>
                <c:pt idx="27">
                  <c:v>247</c:v>
                </c:pt>
                <c:pt idx="28">
                  <c:v>234</c:v>
                </c:pt>
                <c:pt idx="29">
                  <c:v>309</c:v>
                </c:pt>
                <c:pt idx="30">
                  <c:v>251</c:v>
                </c:pt>
                <c:pt idx="31">
                  <c:v>227</c:v>
                </c:pt>
                <c:pt idx="32">
                  <c:v>368</c:v>
                </c:pt>
                <c:pt idx="33">
                  <c:v>362</c:v>
                </c:pt>
                <c:pt idx="34">
                  <c:v>379</c:v>
                </c:pt>
                <c:pt idx="35">
                  <c:v>380</c:v>
                </c:pt>
                <c:pt idx="36">
                  <c:v>340</c:v>
                </c:pt>
                <c:pt idx="37">
                  <c:v>326</c:v>
                </c:pt>
                <c:pt idx="38">
                  <c:v>397</c:v>
                </c:pt>
                <c:pt idx="39">
                  <c:v>312</c:v>
                </c:pt>
                <c:pt idx="40">
                  <c:v>343</c:v>
                </c:pt>
                <c:pt idx="41">
                  <c:v>449</c:v>
                </c:pt>
                <c:pt idx="42">
                  <c:v>371</c:v>
                </c:pt>
                <c:pt idx="43">
                  <c:v>326</c:v>
                </c:pt>
                <c:pt idx="44">
                  <c:v>426</c:v>
                </c:pt>
                <c:pt idx="45">
                  <c:v>363</c:v>
                </c:pt>
                <c:pt idx="46">
                  <c:v>355</c:v>
                </c:pt>
                <c:pt idx="47">
                  <c:v>396</c:v>
                </c:pt>
                <c:pt idx="48">
                  <c:v>304</c:v>
                </c:pt>
                <c:pt idx="49">
                  <c:v>287</c:v>
                </c:pt>
                <c:pt idx="50">
                  <c:v>363</c:v>
                </c:pt>
                <c:pt idx="51">
                  <c:v>295</c:v>
                </c:pt>
                <c:pt idx="52">
                  <c:v>323</c:v>
                </c:pt>
                <c:pt idx="53">
                  <c:v>402</c:v>
                </c:pt>
                <c:pt idx="54">
                  <c:v>310</c:v>
                </c:pt>
                <c:pt idx="55">
                  <c:v>337</c:v>
                </c:pt>
                <c:pt idx="56">
                  <c:v>320</c:v>
                </c:pt>
                <c:pt idx="57">
                  <c:v>341</c:v>
                </c:pt>
                <c:pt idx="58">
                  <c:v>415</c:v>
                </c:pt>
              </c:numCache>
            </c:numRef>
          </c:val>
          <c:smooth val="0"/>
          <c:extLst>
            <c:ext xmlns:c16="http://schemas.microsoft.com/office/drawing/2014/chart" uri="{C3380CC4-5D6E-409C-BE32-E72D297353CC}">
              <c16:uniqueId val="{00000000-066D-42E9-8795-B37742C4335C}"/>
            </c:ext>
          </c:extLst>
        </c:ser>
        <c:ser>
          <c:idx val="1"/>
          <c:order val="1"/>
          <c:tx>
            <c:strRef>
              <c:f>'Descriptive Analysis'!$C$4</c:f>
              <c:strCache>
                <c:ptCount val="1"/>
                <c:pt idx="0">
                  <c:v>Java</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'Descriptive Analysis'!$A$5:$A$63</c:f>
              <c:numCache>
                <c:formatCode>[$-409]mmmm\-yy;@</c:formatCode>
                <c:ptCount val="59"/>
                <c:pt idx="0">
                  <c:v>43586</c:v>
                </c:pt>
                <c:pt idx="1">
                  <c:v>43617</c:v>
                </c:pt>
                <c:pt idx="2">
                  <c:v>43647</c:v>
                </c:pt>
                <c:pt idx="3">
                  <c:v>43678</c:v>
                </c:pt>
                <c:pt idx="4">
                  <c:v>43709</c:v>
                </c:pt>
                <c:pt idx="5">
                  <c:v>43739</c:v>
                </c:pt>
                <c:pt idx="6">
                  <c:v>43770</c:v>
                </c:pt>
                <c:pt idx="7">
                  <c:v>43800</c:v>
                </c:pt>
                <c:pt idx="8">
                  <c:v>43831</c:v>
                </c:pt>
                <c:pt idx="9">
                  <c:v>43862</c:v>
                </c:pt>
                <c:pt idx="10">
                  <c:v>43891</c:v>
                </c:pt>
                <c:pt idx="11">
                  <c:v>43922</c:v>
                </c:pt>
                <c:pt idx="12">
                  <c:v>43952</c:v>
                </c:pt>
                <c:pt idx="13">
                  <c:v>43983</c:v>
                </c:pt>
                <c:pt idx="14">
                  <c:v>44013</c:v>
                </c:pt>
                <c:pt idx="15">
                  <c:v>44044</c:v>
                </c:pt>
                <c:pt idx="16">
                  <c:v>44075</c:v>
                </c:pt>
                <c:pt idx="17">
                  <c:v>44105</c:v>
                </c:pt>
                <c:pt idx="18">
                  <c:v>44136</c:v>
                </c:pt>
                <c:pt idx="19">
                  <c:v>44166</c:v>
                </c:pt>
                <c:pt idx="20">
                  <c:v>44197</c:v>
                </c:pt>
                <c:pt idx="21">
                  <c:v>44228</c:v>
                </c:pt>
                <c:pt idx="22">
                  <c:v>44256</c:v>
                </c:pt>
                <c:pt idx="23">
                  <c:v>44287</c:v>
                </c:pt>
                <c:pt idx="24">
                  <c:v>44317</c:v>
                </c:pt>
                <c:pt idx="25">
                  <c:v>44348</c:v>
                </c:pt>
                <c:pt idx="26">
                  <c:v>44378</c:v>
                </c:pt>
                <c:pt idx="27">
                  <c:v>44409</c:v>
                </c:pt>
                <c:pt idx="28">
                  <c:v>44440</c:v>
                </c:pt>
                <c:pt idx="29">
                  <c:v>44470</c:v>
                </c:pt>
                <c:pt idx="30">
                  <c:v>44501</c:v>
                </c:pt>
                <c:pt idx="31">
                  <c:v>44531</c:v>
                </c:pt>
                <c:pt idx="32">
                  <c:v>44562</c:v>
                </c:pt>
                <c:pt idx="33">
                  <c:v>44593</c:v>
                </c:pt>
                <c:pt idx="34">
                  <c:v>44621</c:v>
                </c:pt>
                <c:pt idx="35">
                  <c:v>44652</c:v>
                </c:pt>
                <c:pt idx="36">
                  <c:v>44682</c:v>
                </c:pt>
                <c:pt idx="37">
                  <c:v>44713</c:v>
                </c:pt>
                <c:pt idx="38">
                  <c:v>44743</c:v>
                </c:pt>
                <c:pt idx="39">
                  <c:v>44774</c:v>
                </c:pt>
                <c:pt idx="40">
                  <c:v>44805</c:v>
                </c:pt>
                <c:pt idx="41">
                  <c:v>44835</c:v>
                </c:pt>
                <c:pt idx="42">
                  <c:v>44866</c:v>
                </c:pt>
                <c:pt idx="43">
                  <c:v>44896</c:v>
                </c:pt>
                <c:pt idx="44">
                  <c:v>44927</c:v>
                </c:pt>
                <c:pt idx="45">
                  <c:v>44958</c:v>
                </c:pt>
                <c:pt idx="46">
                  <c:v>44986</c:v>
                </c:pt>
                <c:pt idx="47">
                  <c:v>45017</c:v>
                </c:pt>
                <c:pt idx="48">
                  <c:v>45047</c:v>
                </c:pt>
                <c:pt idx="49">
                  <c:v>45078</c:v>
                </c:pt>
                <c:pt idx="50">
                  <c:v>45108</c:v>
                </c:pt>
                <c:pt idx="51">
                  <c:v>45139</c:v>
                </c:pt>
                <c:pt idx="52">
                  <c:v>45170</c:v>
                </c:pt>
                <c:pt idx="53">
                  <c:v>45200</c:v>
                </c:pt>
                <c:pt idx="54">
                  <c:v>45231</c:v>
                </c:pt>
                <c:pt idx="55">
                  <c:v>45261</c:v>
                </c:pt>
                <c:pt idx="56">
                  <c:v>45292</c:v>
                </c:pt>
                <c:pt idx="57">
                  <c:v>45323</c:v>
                </c:pt>
                <c:pt idx="58">
                  <c:v>45352</c:v>
                </c:pt>
              </c:numCache>
            </c:numRef>
          </c:cat>
          <c:val>
            <c:numRef>
              <c:f>'Descriptive Analysis'!$C$5:$C$63</c:f>
              <c:numCache>
                <c:formatCode>General</c:formatCode>
                <c:ptCount val="59"/>
                <c:pt idx="0">
                  <c:v>230</c:v>
                </c:pt>
                <c:pt idx="1">
                  <c:v>280</c:v>
                </c:pt>
                <c:pt idx="2">
                  <c:v>223</c:v>
                </c:pt>
                <c:pt idx="3">
                  <c:v>223</c:v>
                </c:pt>
                <c:pt idx="4">
                  <c:v>295</c:v>
                </c:pt>
                <c:pt idx="5">
                  <c:v>230</c:v>
                </c:pt>
                <c:pt idx="6">
                  <c:v>230</c:v>
                </c:pt>
                <c:pt idx="7">
                  <c:v>239</c:v>
                </c:pt>
                <c:pt idx="8">
                  <c:v>212</c:v>
                </c:pt>
                <c:pt idx="9">
                  <c:v>226</c:v>
                </c:pt>
                <c:pt idx="10">
                  <c:v>254</c:v>
                </c:pt>
                <c:pt idx="11">
                  <c:v>196</c:v>
                </c:pt>
                <c:pt idx="12">
                  <c:v>242</c:v>
                </c:pt>
                <c:pt idx="13">
                  <c:v>189</c:v>
                </c:pt>
                <c:pt idx="14">
                  <c:v>189</c:v>
                </c:pt>
                <c:pt idx="15">
                  <c:v>231</c:v>
                </c:pt>
                <c:pt idx="16">
                  <c:v>190</c:v>
                </c:pt>
                <c:pt idx="17">
                  <c:v>172</c:v>
                </c:pt>
                <c:pt idx="18">
                  <c:v>200</c:v>
                </c:pt>
                <c:pt idx="19">
                  <c:v>142</c:v>
                </c:pt>
                <c:pt idx="20">
                  <c:v>198</c:v>
                </c:pt>
                <c:pt idx="21">
                  <c:v>170</c:v>
                </c:pt>
                <c:pt idx="22">
                  <c:v>170</c:v>
                </c:pt>
                <c:pt idx="23">
                  <c:v>165</c:v>
                </c:pt>
                <c:pt idx="24">
                  <c:v>200</c:v>
                </c:pt>
                <c:pt idx="25">
                  <c:v>165</c:v>
                </c:pt>
                <c:pt idx="26">
                  <c:v>155</c:v>
                </c:pt>
                <c:pt idx="27">
                  <c:v>189</c:v>
                </c:pt>
                <c:pt idx="28">
                  <c:v>170</c:v>
                </c:pt>
                <c:pt idx="29">
                  <c:v>214</c:v>
                </c:pt>
                <c:pt idx="30">
                  <c:v>179</c:v>
                </c:pt>
                <c:pt idx="31">
                  <c:v>165</c:v>
                </c:pt>
                <c:pt idx="32">
                  <c:v>247</c:v>
                </c:pt>
                <c:pt idx="33">
                  <c:v>239</c:v>
                </c:pt>
                <c:pt idx="34">
                  <c:v>239</c:v>
                </c:pt>
                <c:pt idx="35">
                  <c:v>243</c:v>
                </c:pt>
                <c:pt idx="36">
                  <c:v>222</c:v>
                </c:pt>
                <c:pt idx="37">
                  <c:v>208</c:v>
                </c:pt>
                <c:pt idx="38">
                  <c:v>266</c:v>
                </c:pt>
                <c:pt idx="39">
                  <c:v>207</c:v>
                </c:pt>
                <c:pt idx="40">
                  <c:v>230</c:v>
                </c:pt>
                <c:pt idx="41">
                  <c:v>276</c:v>
                </c:pt>
                <c:pt idx="42">
                  <c:v>226</c:v>
                </c:pt>
                <c:pt idx="43">
                  <c:v>197</c:v>
                </c:pt>
                <c:pt idx="44">
                  <c:v>255</c:v>
                </c:pt>
                <c:pt idx="45">
                  <c:v>220</c:v>
                </c:pt>
                <c:pt idx="46">
                  <c:v>211</c:v>
                </c:pt>
                <c:pt idx="47">
                  <c:v>239</c:v>
                </c:pt>
                <c:pt idx="48">
                  <c:v>186</c:v>
                </c:pt>
                <c:pt idx="49">
                  <c:v>184</c:v>
                </c:pt>
                <c:pt idx="50">
                  <c:v>232</c:v>
                </c:pt>
                <c:pt idx="51">
                  <c:v>177</c:v>
                </c:pt>
                <c:pt idx="52">
                  <c:v>192</c:v>
                </c:pt>
                <c:pt idx="53">
                  <c:v>238</c:v>
                </c:pt>
                <c:pt idx="54">
                  <c:v>176</c:v>
                </c:pt>
                <c:pt idx="55">
                  <c:v>201</c:v>
                </c:pt>
                <c:pt idx="56">
                  <c:v>190</c:v>
                </c:pt>
                <c:pt idx="57">
                  <c:v>217</c:v>
                </c:pt>
                <c:pt idx="58">
                  <c:v>252</c:v>
                </c:pt>
              </c:numCache>
            </c:numRef>
          </c:val>
          <c:smooth val="0"/>
          <c:extLst>
            <c:ext xmlns:c16="http://schemas.microsoft.com/office/drawing/2014/chart" uri="{C3380CC4-5D6E-409C-BE32-E72D297353CC}">
              <c16:uniqueId val="{00000001-066D-42E9-8795-B37742C4335C}"/>
            </c:ext>
          </c:extLst>
        </c:ser>
        <c:ser>
          <c:idx val="2"/>
          <c:order val="2"/>
          <c:tx>
            <c:strRef>
              <c:f>'Descriptive Analysis'!$D$4</c:f>
              <c:strCache>
                <c:ptCount val="1"/>
                <c:pt idx="0">
                  <c:v>C++</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numRef>
              <c:f>'Descriptive Analysis'!$A$5:$A$63</c:f>
              <c:numCache>
                <c:formatCode>[$-409]mmmm\-yy;@</c:formatCode>
                <c:ptCount val="59"/>
                <c:pt idx="0">
                  <c:v>43586</c:v>
                </c:pt>
                <c:pt idx="1">
                  <c:v>43617</c:v>
                </c:pt>
                <c:pt idx="2">
                  <c:v>43647</c:v>
                </c:pt>
                <c:pt idx="3">
                  <c:v>43678</c:v>
                </c:pt>
                <c:pt idx="4">
                  <c:v>43709</c:v>
                </c:pt>
                <c:pt idx="5">
                  <c:v>43739</c:v>
                </c:pt>
                <c:pt idx="6">
                  <c:v>43770</c:v>
                </c:pt>
                <c:pt idx="7">
                  <c:v>43800</c:v>
                </c:pt>
                <c:pt idx="8">
                  <c:v>43831</c:v>
                </c:pt>
                <c:pt idx="9">
                  <c:v>43862</c:v>
                </c:pt>
                <c:pt idx="10">
                  <c:v>43891</c:v>
                </c:pt>
                <c:pt idx="11">
                  <c:v>43922</c:v>
                </c:pt>
                <c:pt idx="12">
                  <c:v>43952</c:v>
                </c:pt>
                <c:pt idx="13">
                  <c:v>43983</c:v>
                </c:pt>
                <c:pt idx="14">
                  <c:v>44013</c:v>
                </c:pt>
                <c:pt idx="15">
                  <c:v>44044</c:v>
                </c:pt>
                <c:pt idx="16">
                  <c:v>44075</c:v>
                </c:pt>
                <c:pt idx="17">
                  <c:v>44105</c:v>
                </c:pt>
                <c:pt idx="18">
                  <c:v>44136</c:v>
                </c:pt>
                <c:pt idx="19">
                  <c:v>44166</c:v>
                </c:pt>
                <c:pt idx="20">
                  <c:v>44197</c:v>
                </c:pt>
                <c:pt idx="21">
                  <c:v>44228</c:v>
                </c:pt>
                <c:pt idx="22">
                  <c:v>44256</c:v>
                </c:pt>
                <c:pt idx="23">
                  <c:v>44287</c:v>
                </c:pt>
                <c:pt idx="24">
                  <c:v>44317</c:v>
                </c:pt>
                <c:pt idx="25">
                  <c:v>44348</c:v>
                </c:pt>
                <c:pt idx="26">
                  <c:v>44378</c:v>
                </c:pt>
                <c:pt idx="27">
                  <c:v>44409</c:v>
                </c:pt>
                <c:pt idx="28">
                  <c:v>44440</c:v>
                </c:pt>
                <c:pt idx="29">
                  <c:v>44470</c:v>
                </c:pt>
                <c:pt idx="30">
                  <c:v>44501</c:v>
                </c:pt>
                <c:pt idx="31">
                  <c:v>44531</c:v>
                </c:pt>
                <c:pt idx="32">
                  <c:v>44562</c:v>
                </c:pt>
                <c:pt idx="33">
                  <c:v>44593</c:v>
                </c:pt>
                <c:pt idx="34">
                  <c:v>44621</c:v>
                </c:pt>
                <c:pt idx="35">
                  <c:v>44652</c:v>
                </c:pt>
                <c:pt idx="36">
                  <c:v>44682</c:v>
                </c:pt>
                <c:pt idx="37">
                  <c:v>44713</c:v>
                </c:pt>
                <c:pt idx="38">
                  <c:v>44743</c:v>
                </c:pt>
                <c:pt idx="39">
                  <c:v>44774</c:v>
                </c:pt>
                <c:pt idx="40">
                  <c:v>44805</c:v>
                </c:pt>
                <c:pt idx="41">
                  <c:v>44835</c:v>
                </c:pt>
                <c:pt idx="42">
                  <c:v>44866</c:v>
                </c:pt>
                <c:pt idx="43">
                  <c:v>44896</c:v>
                </c:pt>
                <c:pt idx="44">
                  <c:v>44927</c:v>
                </c:pt>
                <c:pt idx="45">
                  <c:v>44958</c:v>
                </c:pt>
                <c:pt idx="46">
                  <c:v>44986</c:v>
                </c:pt>
                <c:pt idx="47">
                  <c:v>45017</c:v>
                </c:pt>
                <c:pt idx="48">
                  <c:v>45047</c:v>
                </c:pt>
                <c:pt idx="49">
                  <c:v>45078</c:v>
                </c:pt>
                <c:pt idx="50">
                  <c:v>45108</c:v>
                </c:pt>
                <c:pt idx="51">
                  <c:v>45139</c:v>
                </c:pt>
                <c:pt idx="52">
                  <c:v>45170</c:v>
                </c:pt>
                <c:pt idx="53">
                  <c:v>45200</c:v>
                </c:pt>
                <c:pt idx="54">
                  <c:v>45231</c:v>
                </c:pt>
                <c:pt idx="55">
                  <c:v>45261</c:v>
                </c:pt>
                <c:pt idx="56">
                  <c:v>45292</c:v>
                </c:pt>
                <c:pt idx="57">
                  <c:v>45323</c:v>
                </c:pt>
                <c:pt idx="58">
                  <c:v>45352</c:v>
                </c:pt>
              </c:numCache>
            </c:numRef>
          </c:cat>
          <c:val>
            <c:numRef>
              <c:f>'Descriptive Analysis'!$D$5:$D$63</c:f>
              <c:numCache>
                <c:formatCode>General</c:formatCode>
                <c:ptCount val="59"/>
                <c:pt idx="0">
                  <c:v>69</c:v>
                </c:pt>
                <c:pt idx="1">
                  <c:v>79</c:v>
                </c:pt>
                <c:pt idx="2">
                  <c:v>65</c:v>
                </c:pt>
                <c:pt idx="3">
                  <c:v>70</c:v>
                </c:pt>
                <c:pt idx="4">
                  <c:v>104</c:v>
                </c:pt>
                <c:pt idx="5">
                  <c:v>85</c:v>
                </c:pt>
                <c:pt idx="6">
                  <c:v>85</c:v>
                </c:pt>
                <c:pt idx="7">
                  <c:v>82</c:v>
                </c:pt>
                <c:pt idx="8">
                  <c:v>71</c:v>
                </c:pt>
                <c:pt idx="9">
                  <c:v>78</c:v>
                </c:pt>
                <c:pt idx="10">
                  <c:v>92</c:v>
                </c:pt>
                <c:pt idx="11">
                  <c:v>73</c:v>
                </c:pt>
                <c:pt idx="12">
                  <c:v>90</c:v>
                </c:pt>
                <c:pt idx="13">
                  <c:v>65</c:v>
                </c:pt>
                <c:pt idx="14">
                  <c:v>62</c:v>
                </c:pt>
                <c:pt idx="15">
                  <c:v>78</c:v>
                </c:pt>
                <c:pt idx="16">
                  <c:v>72</c:v>
                </c:pt>
                <c:pt idx="17">
                  <c:v>71</c:v>
                </c:pt>
                <c:pt idx="18">
                  <c:v>81</c:v>
                </c:pt>
                <c:pt idx="19">
                  <c:v>55</c:v>
                </c:pt>
                <c:pt idx="20">
                  <c:v>73</c:v>
                </c:pt>
                <c:pt idx="21">
                  <c:v>66</c:v>
                </c:pt>
                <c:pt idx="22">
                  <c:v>72</c:v>
                </c:pt>
                <c:pt idx="23">
                  <c:v>71</c:v>
                </c:pt>
                <c:pt idx="24">
                  <c:v>85</c:v>
                </c:pt>
                <c:pt idx="25">
                  <c:v>62</c:v>
                </c:pt>
                <c:pt idx="26">
                  <c:v>54</c:v>
                </c:pt>
                <c:pt idx="27">
                  <c:v>69</c:v>
                </c:pt>
                <c:pt idx="28">
                  <c:v>70</c:v>
                </c:pt>
                <c:pt idx="29">
                  <c:v>92</c:v>
                </c:pt>
                <c:pt idx="30">
                  <c:v>78</c:v>
                </c:pt>
                <c:pt idx="31">
                  <c:v>69</c:v>
                </c:pt>
                <c:pt idx="32">
                  <c:v>108</c:v>
                </c:pt>
                <c:pt idx="33">
                  <c:v>105</c:v>
                </c:pt>
                <c:pt idx="34">
                  <c:v>116</c:v>
                </c:pt>
                <c:pt idx="35">
                  <c:v>106</c:v>
                </c:pt>
                <c:pt idx="36">
                  <c:v>103</c:v>
                </c:pt>
                <c:pt idx="37">
                  <c:v>91</c:v>
                </c:pt>
                <c:pt idx="38">
                  <c:v>105</c:v>
                </c:pt>
                <c:pt idx="39">
                  <c:v>88</c:v>
                </c:pt>
                <c:pt idx="40">
                  <c:v>107</c:v>
                </c:pt>
                <c:pt idx="41">
                  <c:v>134</c:v>
                </c:pt>
                <c:pt idx="42">
                  <c:v>111</c:v>
                </c:pt>
                <c:pt idx="43">
                  <c:v>91</c:v>
                </c:pt>
                <c:pt idx="44">
                  <c:v>107</c:v>
                </c:pt>
                <c:pt idx="45">
                  <c:v>95</c:v>
                </c:pt>
                <c:pt idx="46">
                  <c:v>90</c:v>
                </c:pt>
                <c:pt idx="47">
                  <c:v>97</c:v>
                </c:pt>
                <c:pt idx="48">
                  <c:v>72</c:v>
                </c:pt>
                <c:pt idx="49">
                  <c:v>66</c:v>
                </c:pt>
                <c:pt idx="50">
                  <c:v>81</c:v>
                </c:pt>
                <c:pt idx="51">
                  <c:v>69</c:v>
                </c:pt>
                <c:pt idx="52">
                  <c:v>82</c:v>
                </c:pt>
                <c:pt idx="53">
                  <c:v>107</c:v>
                </c:pt>
                <c:pt idx="54">
                  <c:v>80</c:v>
                </c:pt>
                <c:pt idx="55">
                  <c:v>86</c:v>
                </c:pt>
                <c:pt idx="56">
                  <c:v>76</c:v>
                </c:pt>
                <c:pt idx="57">
                  <c:v>82</c:v>
                </c:pt>
                <c:pt idx="58">
                  <c:v>99</c:v>
                </c:pt>
              </c:numCache>
            </c:numRef>
          </c:val>
          <c:smooth val="0"/>
          <c:extLst>
            <c:ext xmlns:c16="http://schemas.microsoft.com/office/drawing/2014/chart" uri="{C3380CC4-5D6E-409C-BE32-E72D297353CC}">
              <c16:uniqueId val="{00000002-066D-42E9-8795-B37742C4335C}"/>
            </c:ext>
          </c:extLst>
        </c:ser>
        <c:dLbls>
          <c:showLegendKey val="0"/>
          <c:showVal val="0"/>
          <c:showCatName val="0"/>
          <c:showSerName val="0"/>
          <c:showPercent val="0"/>
          <c:showBubbleSize val="0"/>
        </c:dLbls>
        <c:smooth val="0"/>
        <c:axId val="408476016"/>
        <c:axId val="568879776"/>
      </c:lineChart>
      <c:dateAx>
        <c:axId val="40847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879776"/>
        <c:crosses val="autoZero"/>
        <c:auto val="1"/>
        <c:lblOffset val="100"/>
        <c:baseTimeUnit val="months"/>
      </c:dateAx>
      <c:valAx>
        <c:axId val="568879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of Interest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7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'Predictive Analysis'!$B$4</c:f>
              <c:strCache>
                <c:ptCount val="1"/>
                <c:pt idx="0">
                  <c:v>Python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60"/>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1-E82F-4660-949B-6925B159F49C}"/>
              </c:ext>
            </c:extLst>
          </c:dPt>
          <c:dPt>
            <c:idx val="61"/>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2-E82F-4660-949B-6925B159F49C}"/>
              </c:ext>
            </c:extLst>
          </c:dPt>
          <c:dPt>
            <c:idx val="62"/>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3-E82F-4660-949B-6925B159F49C}"/>
              </c:ext>
            </c:extLst>
          </c:dPt>
          <c:dPt>
            <c:idx val="63"/>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E82F-4660-949B-6925B159F49C}"/>
              </c:ext>
            </c:extLst>
          </c:dPt>
          <c:dPt>
            <c:idx val="64"/>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5-E82F-4660-949B-6925B159F49C}"/>
              </c:ext>
            </c:extLst>
          </c:dPt>
          <c:dPt>
            <c:idx val="65"/>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6-E82F-4660-949B-6925B159F49C}"/>
              </c:ext>
            </c:extLst>
          </c:dPt>
          <c:dPt>
            <c:idx val="66"/>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7-E82F-4660-949B-6925B159F49C}"/>
              </c:ext>
            </c:extLst>
          </c:dPt>
          <c:dPt>
            <c:idx val="67"/>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8-E82F-4660-949B-6925B159F49C}"/>
              </c:ext>
            </c:extLst>
          </c:dPt>
          <c:cat>
            <c:numRef>
              <c:f>'Predictive Analysis'!$A$5:$A$72</c:f>
              <c:numCache>
                <c:formatCode>[$-409]mmmm\-yy;@</c:formatCode>
                <c:ptCount val="68"/>
                <c:pt idx="0">
                  <c:v>43586</c:v>
                </c:pt>
                <c:pt idx="1">
                  <c:v>43617</c:v>
                </c:pt>
                <c:pt idx="2">
                  <c:v>43647</c:v>
                </c:pt>
                <c:pt idx="3">
                  <c:v>43678</c:v>
                </c:pt>
                <c:pt idx="4">
                  <c:v>43709</c:v>
                </c:pt>
                <c:pt idx="5">
                  <c:v>43739</c:v>
                </c:pt>
                <c:pt idx="6">
                  <c:v>43770</c:v>
                </c:pt>
                <c:pt idx="7">
                  <c:v>43800</c:v>
                </c:pt>
                <c:pt idx="8">
                  <c:v>43831</c:v>
                </c:pt>
                <c:pt idx="9">
                  <c:v>43862</c:v>
                </c:pt>
                <c:pt idx="10">
                  <c:v>43891</c:v>
                </c:pt>
                <c:pt idx="11">
                  <c:v>43922</c:v>
                </c:pt>
                <c:pt idx="12">
                  <c:v>43952</c:v>
                </c:pt>
                <c:pt idx="13">
                  <c:v>43983</c:v>
                </c:pt>
                <c:pt idx="14">
                  <c:v>44013</c:v>
                </c:pt>
                <c:pt idx="15">
                  <c:v>44044</c:v>
                </c:pt>
                <c:pt idx="16">
                  <c:v>44075</c:v>
                </c:pt>
                <c:pt idx="17">
                  <c:v>44105</c:v>
                </c:pt>
                <c:pt idx="18">
                  <c:v>44136</c:v>
                </c:pt>
                <c:pt idx="19">
                  <c:v>44166</c:v>
                </c:pt>
                <c:pt idx="20">
                  <c:v>44197</c:v>
                </c:pt>
                <c:pt idx="21">
                  <c:v>44228</c:v>
                </c:pt>
                <c:pt idx="22">
                  <c:v>44256</c:v>
                </c:pt>
                <c:pt idx="23">
                  <c:v>44287</c:v>
                </c:pt>
                <c:pt idx="24">
                  <c:v>44317</c:v>
                </c:pt>
                <c:pt idx="25">
                  <c:v>44348</c:v>
                </c:pt>
                <c:pt idx="26">
                  <c:v>44378</c:v>
                </c:pt>
                <c:pt idx="27">
                  <c:v>44409</c:v>
                </c:pt>
                <c:pt idx="28">
                  <c:v>44440</c:v>
                </c:pt>
                <c:pt idx="29">
                  <c:v>44470</c:v>
                </c:pt>
                <c:pt idx="30">
                  <c:v>44501</c:v>
                </c:pt>
                <c:pt idx="31">
                  <c:v>44531</c:v>
                </c:pt>
                <c:pt idx="32">
                  <c:v>44562</c:v>
                </c:pt>
                <c:pt idx="33">
                  <c:v>44593</c:v>
                </c:pt>
                <c:pt idx="34">
                  <c:v>44621</c:v>
                </c:pt>
                <c:pt idx="35">
                  <c:v>44652</c:v>
                </c:pt>
                <c:pt idx="36">
                  <c:v>44682</c:v>
                </c:pt>
                <c:pt idx="37">
                  <c:v>44713</c:v>
                </c:pt>
                <c:pt idx="38">
                  <c:v>44743</c:v>
                </c:pt>
                <c:pt idx="39">
                  <c:v>44774</c:v>
                </c:pt>
                <c:pt idx="40">
                  <c:v>44805</c:v>
                </c:pt>
                <c:pt idx="41">
                  <c:v>44835</c:v>
                </c:pt>
                <c:pt idx="42">
                  <c:v>44866</c:v>
                </c:pt>
                <c:pt idx="43">
                  <c:v>44896</c:v>
                </c:pt>
                <c:pt idx="44">
                  <c:v>44927</c:v>
                </c:pt>
                <c:pt idx="45">
                  <c:v>44958</c:v>
                </c:pt>
                <c:pt idx="46">
                  <c:v>44986</c:v>
                </c:pt>
                <c:pt idx="47">
                  <c:v>45017</c:v>
                </c:pt>
                <c:pt idx="48">
                  <c:v>45047</c:v>
                </c:pt>
                <c:pt idx="49">
                  <c:v>45078</c:v>
                </c:pt>
                <c:pt idx="50">
                  <c:v>45108</c:v>
                </c:pt>
                <c:pt idx="51">
                  <c:v>45139</c:v>
                </c:pt>
                <c:pt idx="52">
                  <c:v>45170</c:v>
                </c:pt>
                <c:pt idx="53">
                  <c:v>45200</c:v>
                </c:pt>
                <c:pt idx="54">
                  <c:v>45231</c:v>
                </c:pt>
                <c:pt idx="55">
                  <c:v>45261</c:v>
                </c:pt>
                <c:pt idx="56">
                  <c:v>45292</c:v>
                </c:pt>
                <c:pt idx="57">
                  <c:v>45323</c:v>
                </c:pt>
                <c:pt idx="58">
                  <c:v>45352</c:v>
                </c:pt>
                <c:pt idx="59">
                  <c:v>45383</c:v>
                </c:pt>
                <c:pt idx="60">
                  <c:v>45413</c:v>
                </c:pt>
                <c:pt idx="61">
                  <c:v>45444</c:v>
                </c:pt>
                <c:pt idx="62">
                  <c:v>45474</c:v>
                </c:pt>
                <c:pt idx="63">
                  <c:v>45505</c:v>
                </c:pt>
                <c:pt idx="64">
                  <c:v>45536</c:v>
                </c:pt>
                <c:pt idx="65">
                  <c:v>45566</c:v>
                </c:pt>
                <c:pt idx="66">
                  <c:v>45597</c:v>
                </c:pt>
                <c:pt idx="67">
                  <c:v>45627</c:v>
                </c:pt>
              </c:numCache>
            </c:numRef>
          </c:cat>
          <c:val>
            <c:numRef>
              <c:f>'Predictive Analysis'!$B$5:$B$72</c:f>
              <c:numCache>
                <c:formatCode>General</c:formatCode>
                <c:ptCount val="68"/>
                <c:pt idx="0">
                  <c:v>225</c:v>
                </c:pt>
                <c:pt idx="1">
                  <c:v>293</c:v>
                </c:pt>
                <c:pt idx="2">
                  <c:v>231</c:v>
                </c:pt>
                <c:pt idx="3">
                  <c:v>252</c:v>
                </c:pt>
                <c:pt idx="4">
                  <c:v>327</c:v>
                </c:pt>
                <c:pt idx="5">
                  <c:v>260</c:v>
                </c:pt>
                <c:pt idx="6">
                  <c:v>248</c:v>
                </c:pt>
                <c:pt idx="7">
                  <c:v>259</c:v>
                </c:pt>
                <c:pt idx="8">
                  <c:v>264</c:v>
                </c:pt>
                <c:pt idx="9">
                  <c:v>256</c:v>
                </c:pt>
                <c:pt idx="10">
                  <c:v>322</c:v>
                </c:pt>
                <c:pt idx="11">
                  <c:v>260</c:v>
                </c:pt>
                <c:pt idx="12">
                  <c:v>319</c:v>
                </c:pt>
                <c:pt idx="13">
                  <c:v>253</c:v>
                </c:pt>
                <c:pt idx="14">
                  <c:v>240</c:v>
                </c:pt>
                <c:pt idx="15">
                  <c:v>315</c:v>
                </c:pt>
                <c:pt idx="16">
                  <c:v>222</c:v>
                </c:pt>
                <c:pt idx="17">
                  <c:v>205</c:v>
                </c:pt>
                <c:pt idx="18">
                  <c:v>248</c:v>
                </c:pt>
                <c:pt idx="19">
                  <c:v>180</c:v>
                </c:pt>
                <c:pt idx="20">
                  <c:v>257</c:v>
                </c:pt>
                <c:pt idx="21">
                  <c:v>227</c:v>
                </c:pt>
                <c:pt idx="22">
                  <c:v>222</c:v>
                </c:pt>
                <c:pt idx="23">
                  <c:v>216</c:v>
                </c:pt>
                <c:pt idx="24">
                  <c:v>267</c:v>
                </c:pt>
                <c:pt idx="25">
                  <c:v>202</c:v>
                </c:pt>
                <c:pt idx="26">
                  <c:v>197</c:v>
                </c:pt>
                <c:pt idx="27">
                  <c:v>274</c:v>
                </c:pt>
                <c:pt idx="28">
                  <c:v>248</c:v>
                </c:pt>
                <c:pt idx="29">
                  <c:v>309</c:v>
                </c:pt>
                <c:pt idx="30">
                  <c:v>243</c:v>
                </c:pt>
                <c:pt idx="31">
                  <c:v>261</c:v>
                </c:pt>
                <c:pt idx="32">
                  <c:v>426</c:v>
                </c:pt>
                <c:pt idx="33">
                  <c:v>369</c:v>
                </c:pt>
                <c:pt idx="34">
                  <c:v>382</c:v>
                </c:pt>
                <c:pt idx="35">
                  <c:v>361</c:v>
                </c:pt>
                <c:pt idx="36">
                  <c:v>326</c:v>
                </c:pt>
                <c:pt idx="37">
                  <c:v>321</c:v>
                </c:pt>
                <c:pt idx="38">
                  <c:v>390</c:v>
                </c:pt>
                <c:pt idx="39">
                  <c:v>333</c:v>
                </c:pt>
                <c:pt idx="40">
                  <c:v>355</c:v>
                </c:pt>
                <c:pt idx="41">
                  <c:v>460</c:v>
                </c:pt>
                <c:pt idx="42">
                  <c:v>354</c:v>
                </c:pt>
                <c:pt idx="43">
                  <c:v>304</c:v>
                </c:pt>
                <c:pt idx="44">
                  <c:v>460</c:v>
                </c:pt>
                <c:pt idx="45">
                  <c:v>357</c:v>
                </c:pt>
                <c:pt idx="46">
                  <c:v>332</c:v>
                </c:pt>
                <c:pt idx="47">
                  <c:v>381</c:v>
                </c:pt>
                <c:pt idx="48">
                  <c:v>292</c:v>
                </c:pt>
                <c:pt idx="49">
                  <c:v>290</c:v>
                </c:pt>
                <c:pt idx="50">
                  <c:v>360</c:v>
                </c:pt>
                <c:pt idx="51">
                  <c:v>320</c:v>
                </c:pt>
                <c:pt idx="52">
                  <c:v>324</c:v>
                </c:pt>
                <c:pt idx="53">
                  <c:v>390</c:v>
                </c:pt>
                <c:pt idx="54">
                  <c:v>302</c:v>
                </c:pt>
                <c:pt idx="55">
                  <c:v>345</c:v>
                </c:pt>
                <c:pt idx="56">
                  <c:v>345</c:v>
                </c:pt>
                <c:pt idx="57">
                  <c:v>340</c:v>
                </c:pt>
                <c:pt idx="58">
                  <c:v>386</c:v>
                </c:pt>
                <c:pt idx="59" formatCode="0">
                  <c:v>373.74864260780555</c:v>
                </c:pt>
                <c:pt idx="60" formatCode="0">
                  <c:v>386.12770958589078</c:v>
                </c:pt>
                <c:pt idx="61" formatCode="0">
                  <c:v>372.97567769348552</c:v>
                </c:pt>
                <c:pt idx="62" formatCode="0">
                  <c:v>385.55186638816411</c:v>
                </c:pt>
                <c:pt idx="63" formatCode="0">
                  <c:v>426.96068261055956</c:v>
                </c:pt>
                <c:pt idx="64" formatCode="0">
                  <c:v>425.77001799524339</c:v>
                </c:pt>
                <c:pt idx="65" formatCode="0">
                  <c:v>465.27947885397998</c:v>
                </c:pt>
                <c:pt idx="66" formatCode="0">
                  <c:v>418.18707346031874</c:v>
                </c:pt>
                <c:pt idx="67" formatCode="0">
                  <c:v>405.25476638821527</c:v>
                </c:pt>
              </c:numCache>
            </c:numRef>
          </c:val>
          <c:smooth val="0"/>
          <c:extLst>
            <c:ext xmlns:c16="http://schemas.microsoft.com/office/drawing/2014/chart" uri="{C3380CC4-5D6E-409C-BE32-E72D297353CC}">
              <c16:uniqueId val="{00000000-E82F-4660-949B-6925B159F49C}"/>
            </c:ext>
          </c:extLst>
        </c:ser>
        <c:dLbls>
          <c:showLegendKey val="0"/>
          <c:showVal val="0"/>
          <c:showCatName val="0"/>
          <c:showSerName val="0"/>
          <c:showPercent val="0"/>
          <c:showBubbleSize val="0"/>
        </c:dLbls>
        <c:marker val="1"/>
        <c:smooth val="0"/>
        <c:axId val="407640112"/>
        <c:axId val="407638672"/>
      </c:lineChart>
      <c:catAx>
        <c:axId val="407640112"/>
        <c:scaling>
          <c:orientation val="minMax"/>
        </c:scaling>
        <c:delete val="0"/>
        <c:axPos val="b"/>
        <c:numFmt formatCode="[$-409]m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38672"/>
        <c:crosses val="autoZero"/>
        <c:auto val="0"/>
        <c:lblAlgn val="ctr"/>
        <c:lblOffset val="100"/>
        <c:noMultiLvlLbl val="0"/>
      </c:catAx>
      <c:valAx>
        <c:axId val="40763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4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'Predictive Analysis'!$C$4</c:f>
              <c:strCache>
                <c:ptCount val="1"/>
                <c:pt idx="0">
                  <c:v>Java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59"/>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1-E377-4EEF-A158-D8A716205ABD}"/>
              </c:ext>
            </c:extLst>
          </c:dPt>
          <c:dPt>
            <c:idx val="60"/>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2-E377-4EEF-A158-D8A716205ABD}"/>
              </c:ext>
            </c:extLst>
          </c:dPt>
          <c:dPt>
            <c:idx val="61"/>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3-E377-4EEF-A158-D8A716205ABD}"/>
              </c:ext>
            </c:extLst>
          </c:dPt>
          <c:dPt>
            <c:idx val="62"/>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E377-4EEF-A158-D8A716205ABD}"/>
              </c:ext>
            </c:extLst>
          </c:dPt>
          <c:dPt>
            <c:idx val="63"/>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5-E377-4EEF-A158-D8A716205ABD}"/>
              </c:ext>
            </c:extLst>
          </c:dPt>
          <c:dPt>
            <c:idx val="64"/>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6-E377-4EEF-A158-D8A716205ABD}"/>
              </c:ext>
            </c:extLst>
          </c:dPt>
          <c:dPt>
            <c:idx val="65"/>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7-E377-4EEF-A158-D8A716205ABD}"/>
              </c:ext>
            </c:extLst>
          </c:dPt>
          <c:dPt>
            <c:idx val="66"/>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8-E377-4EEF-A158-D8A716205ABD}"/>
              </c:ext>
            </c:extLst>
          </c:dPt>
          <c:dPt>
            <c:idx val="67"/>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9-E377-4EEF-A158-D8A716205ABD}"/>
              </c:ext>
            </c:extLst>
          </c:dPt>
          <c:cat>
            <c:numRef>
              <c:f>'Predictive Analysis'!$A$5:$A$72</c:f>
              <c:numCache>
                <c:formatCode>[$-409]mmmm\-yy;@</c:formatCode>
                <c:ptCount val="68"/>
                <c:pt idx="0">
                  <c:v>43586</c:v>
                </c:pt>
                <c:pt idx="1">
                  <c:v>43617</c:v>
                </c:pt>
                <c:pt idx="2">
                  <c:v>43647</c:v>
                </c:pt>
                <c:pt idx="3">
                  <c:v>43678</c:v>
                </c:pt>
                <c:pt idx="4">
                  <c:v>43709</c:v>
                </c:pt>
                <c:pt idx="5">
                  <c:v>43739</c:v>
                </c:pt>
                <c:pt idx="6">
                  <c:v>43770</c:v>
                </c:pt>
                <c:pt idx="7">
                  <c:v>43800</c:v>
                </c:pt>
                <c:pt idx="8">
                  <c:v>43831</c:v>
                </c:pt>
                <c:pt idx="9">
                  <c:v>43862</c:v>
                </c:pt>
                <c:pt idx="10">
                  <c:v>43891</c:v>
                </c:pt>
                <c:pt idx="11">
                  <c:v>43922</c:v>
                </c:pt>
                <c:pt idx="12">
                  <c:v>43952</c:v>
                </c:pt>
                <c:pt idx="13">
                  <c:v>43983</c:v>
                </c:pt>
                <c:pt idx="14">
                  <c:v>44013</c:v>
                </c:pt>
                <c:pt idx="15">
                  <c:v>44044</c:v>
                </c:pt>
                <c:pt idx="16">
                  <c:v>44075</c:v>
                </c:pt>
                <c:pt idx="17">
                  <c:v>44105</c:v>
                </c:pt>
                <c:pt idx="18">
                  <c:v>44136</c:v>
                </c:pt>
                <c:pt idx="19">
                  <c:v>44166</c:v>
                </c:pt>
                <c:pt idx="20">
                  <c:v>44197</c:v>
                </c:pt>
                <c:pt idx="21">
                  <c:v>44228</c:v>
                </c:pt>
                <c:pt idx="22">
                  <c:v>44256</c:v>
                </c:pt>
                <c:pt idx="23">
                  <c:v>44287</c:v>
                </c:pt>
                <c:pt idx="24">
                  <c:v>44317</c:v>
                </c:pt>
                <c:pt idx="25">
                  <c:v>44348</c:v>
                </c:pt>
                <c:pt idx="26">
                  <c:v>44378</c:v>
                </c:pt>
                <c:pt idx="27">
                  <c:v>44409</c:v>
                </c:pt>
                <c:pt idx="28">
                  <c:v>44440</c:v>
                </c:pt>
                <c:pt idx="29">
                  <c:v>44470</c:v>
                </c:pt>
                <c:pt idx="30">
                  <c:v>44501</c:v>
                </c:pt>
                <c:pt idx="31">
                  <c:v>44531</c:v>
                </c:pt>
                <c:pt idx="32">
                  <c:v>44562</c:v>
                </c:pt>
                <c:pt idx="33">
                  <c:v>44593</c:v>
                </c:pt>
                <c:pt idx="34">
                  <c:v>44621</c:v>
                </c:pt>
                <c:pt idx="35">
                  <c:v>44652</c:v>
                </c:pt>
                <c:pt idx="36">
                  <c:v>44682</c:v>
                </c:pt>
                <c:pt idx="37">
                  <c:v>44713</c:v>
                </c:pt>
                <c:pt idx="38">
                  <c:v>44743</c:v>
                </c:pt>
                <c:pt idx="39">
                  <c:v>44774</c:v>
                </c:pt>
                <c:pt idx="40">
                  <c:v>44805</c:v>
                </c:pt>
                <c:pt idx="41">
                  <c:v>44835</c:v>
                </c:pt>
                <c:pt idx="42">
                  <c:v>44866</c:v>
                </c:pt>
                <c:pt idx="43">
                  <c:v>44896</c:v>
                </c:pt>
                <c:pt idx="44">
                  <c:v>44927</c:v>
                </c:pt>
                <c:pt idx="45">
                  <c:v>44958</c:v>
                </c:pt>
                <c:pt idx="46">
                  <c:v>44986</c:v>
                </c:pt>
                <c:pt idx="47">
                  <c:v>45017</c:v>
                </c:pt>
                <c:pt idx="48">
                  <c:v>45047</c:v>
                </c:pt>
                <c:pt idx="49">
                  <c:v>45078</c:v>
                </c:pt>
                <c:pt idx="50">
                  <c:v>45108</c:v>
                </c:pt>
                <c:pt idx="51">
                  <c:v>45139</c:v>
                </c:pt>
                <c:pt idx="52">
                  <c:v>45170</c:v>
                </c:pt>
                <c:pt idx="53">
                  <c:v>45200</c:v>
                </c:pt>
                <c:pt idx="54">
                  <c:v>45231</c:v>
                </c:pt>
                <c:pt idx="55">
                  <c:v>45261</c:v>
                </c:pt>
                <c:pt idx="56">
                  <c:v>45292</c:v>
                </c:pt>
                <c:pt idx="57">
                  <c:v>45323</c:v>
                </c:pt>
                <c:pt idx="58">
                  <c:v>45352</c:v>
                </c:pt>
                <c:pt idx="59">
                  <c:v>45383</c:v>
                </c:pt>
                <c:pt idx="60">
                  <c:v>45413</c:v>
                </c:pt>
                <c:pt idx="61">
                  <c:v>45444</c:v>
                </c:pt>
                <c:pt idx="62">
                  <c:v>45474</c:v>
                </c:pt>
                <c:pt idx="63">
                  <c:v>45505</c:v>
                </c:pt>
                <c:pt idx="64">
                  <c:v>45536</c:v>
                </c:pt>
                <c:pt idx="65">
                  <c:v>45566</c:v>
                </c:pt>
                <c:pt idx="66">
                  <c:v>45597</c:v>
                </c:pt>
                <c:pt idx="67">
                  <c:v>45627</c:v>
                </c:pt>
              </c:numCache>
            </c:numRef>
          </c:cat>
          <c:val>
            <c:numRef>
              <c:f>'Predictive Analysis'!$C$5:$C$72</c:f>
              <c:numCache>
                <c:formatCode>General</c:formatCode>
                <c:ptCount val="68"/>
                <c:pt idx="0">
                  <c:v>226</c:v>
                </c:pt>
                <c:pt idx="1">
                  <c:v>281</c:v>
                </c:pt>
                <c:pt idx="2">
                  <c:v>216</c:v>
                </c:pt>
                <c:pt idx="3">
                  <c:v>239</c:v>
                </c:pt>
                <c:pt idx="4">
                  <c:v>292</c:v>
                </c:pt>
                <c:pt idx="5">
                  <c:v>229</c:v>
                </c:pt>
                <c:pt idx="6">
                  <c:v>218</c:v>
                </c:pt>
                <c:pt idx="7">
                  <c:v>232</c:v>
                </c:pt>
                <c:pt idx="8">
                  <c:v>225</c:v>
                </c:pt>
                <c:pt idx="9">
                  <c:v>215</c:v>
                </c:pt>
                <c:pt idx="10">
                  <c:v>244</c:v>
                </c:pt>
                <c:pt idx="11">
                  <c:v>195</c:v>
                </c:pt>
                <c:pt idx="12">
                  <c:v>236</c:v>
                </c:pt>
                <c:pt idx="13">
                  <c:v>191</c:v>
                </c:pt>
                <c:pt idx="14">
                  <c:v>183</c:v>
                </c:pt>
                <c:pt idx="15">
                  <c:v>239</c:v>
                </c:pt>
                <c:pt idx="16">
                  <c:v>178</c:v>
                </c:pt>
                <c:pt idx="17">
                  <c:v>158</c:v>
                </c:pt>
                <c:pt idx="18">
                  <c:v>195</c:v>
                </c:pt>
                <c:pt idx="19">
                  <c:v>144</c:v>
                </c:pt>
                <c:pt idx="20">
                  <c:v>205</c:v>
                </c:pt>
                <c:pt idx="21">
                  <c:v>176</c:v>
                </c:pt>
                <c:pt idx="22">
                  <c:v>166</c:v>
                </c:pt>
                <c:pt idx="23">
                  <c:v>158</c:v>
                </c:pt>
                <c:pt idx="24">
                  <c:v>209</c:v>
                </c:pt>
                <c:pt idx="25">
                  <c:v>154</c:v>
                </c:pt>
                <c:pt idx="26">
                  <c:v>151</c:v>
                </c:pt>
                <c:pt idx="27">
                  <c:v>204</c:v>
                </c:pt>
                <c:pt idx="28">
                  <c:v>173</c:v>
                </c:pt>
                <c:pt idx="29">
                  <c:v>216</c:v>
                </c:pt>
                <c:pt idx="30">
                  <c:v>180</c:v>
                </c:pt>
                <c:pt idx="31">
                  <c:v>177</c:v>
                </c:pt>
                <c:pt idx="32">
                  <c:v>281</c:v>
                </c:pt>
                <c:pt idx="33">
                  <c:v>240</c:v>
                </c:pt>
                <c:pt idx="34">
                  <c:v>242</c:v>
                </c:pt>
                <c:pt idx="35">
                  <c:v>231</c:v>
                </c:pt>
                <c:pt idx="36">
                  <c:v>208</c:v>
                </c:pt>
                <c:pt idx="37">
                  <c:v>210</c:v>
                </c:pt>
                <c:pt idx="38">
                  <c:v>265</c:v>
                </c:pt>
                <c:pt idx="39">
                  <c:v>223</c:v>
                </c:pt>
                <c:pt idx="40">
                  <c:v>224</c:v>
                </c:pt>
                <c:pt idx="41">
                  <c:v>281</c:v>
                </c:pt>
                <c:pt idx="42">
                  <c:v>210</c:v>
                </c:pt>
                <c:pt idx="43">
                  <c:v>190</c:v>
                </c:pt>
                <c:pt idx="44">
                  <c:v>272</c:v>
                </c:pt>
                <c:pt idx="45">
                  <c:v>213</c:v>
                </c:pt>
                <c:pt idx="46">
                  <c:v>199</c:v>
                </c:pt>
                <c:pt idx="47">
                  <c:v>233</c:v>
                </c:pt>
                <c:pt idx="48">
                  <c:v>183</c:v>
                </c:pt>
                <c:pt idx="49">
                  <c:v>185</c:v>
                </c:pt>
                <c:pt idx="50">
                  <c:v>224</c:v>
                </c:pt>
                <c:pt idx="51">
                  <c:v>191</c:v>
                </c:pt>
                <c:pt idx="52">
                  <c:v>193</c:v>
                </c:pt>
                <c:pt idx="53">
                  <c:v>224</c:v>
                </c:pt>
                <c:pt idx="54">
                  <c:v>176</c:v>
                </c:pt>
                <c:pt idx="55">
                  <c:v>206</c:v>
                </c:pt>
                <c:pt idx="56">
                  <c:v>218</c:v>
                </c:pt>
                <c:pt idx="57">
                  <c:v>206</c:v>
                </c:pt>
                <c:pt idx="58">
                  <c:v>233</c:v>
                </c:pt>
                <c:pt idx="59" formatCode="0">
                  <c:v>225.79955921650338</c:v>
                </c:pt>
                <c:pt idx="60" formatCode="0">
                  <c:v>238.15541531110478</c:v>
                </c:pt>
                <c:pt idx="61" formatCode="0">
                  <c:v>229.10890645351856</c:v>
                </c:pt>
                <c:pt idx="62" formatCode="0">
                  <c:v>237.35836259676074</c:v>
                </c:pt>
                <c:pt idx="63" formatCode="0">
                  <c:v>259.08490303381922</c:v>
                </c:pt>
                <c:pt idx="64" formatCode="0">
                  <c:v>250.25124374424462</c:v>
                </c:pt>
                <c:pt idx="65" formatCode="0">
                  <c:v>267.0445028781063</c:v>
                </c:pt>
                <c:pt idx="66" formatCode="0">
                  <c:v>243.1451340118943</c:v>
                </c:pt>
                <c:pt idx="67" formatCode="0">
                  <c:v>236.39695717340942</c:v>
                </c:pt>
              </c:numCache>
            </c:numRef>
          </c:val>
          <c:smooth val="0"/>
          <c:extLst>
            <c:ext xmlns:c16="http://schemas.microsoft.com/office/drawing/2014/chart" uri="{C3380CC4-5D6E-409C-BE32-E72D297353CC}">
              <c16:uniqueId val="{00000000-E377-4EEF-A158-D8A716205ABD}"/>
            </c:ext>
          </c:extLst>
        </c:ser>
        <c:dLbls>
          <c:showLegendKey val="0"/>
          <c:showVal val="0"/>
          <c:showCatName val="0"/>
          <c:showSerName val="0"/>
          <c:showPercent val="0"/>
          <c:showBubbleSize val="0"/>
        </c:dLbls>
        <c:marker val="1"/>
        <c:smooth val="0"/>
        <c:axId val="407637232"/>
        <c:axId val="407638192"/>
      </c:lineChart>
      <c:catAx>
        <c:axId val="407637232"/>
        <c:scaling>
          <c:orientation val="minMax"/>
        </c:scaling>
        <c:delete val="0"/>
        <c:axPos val="b"/>
        <c:numFmt formatCode="[$-409]m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38192"/>
        <c:crosses val="autoZero"/>
        <c:auto val="0"/>
        <c:lblAlgn val="ctr"/>
        <c:lblOffset val="100"/>
        <c:noMultiLvlLbl val="0"/>
      </c:catAx>
      <c:valAx>
        <c:axId val="40763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63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'Predictive Analysis'!$D$4</c:f>
              <c:strCache>
                <c:ptCount val="1"/>
                <c:pt idx="0">
                  <c:v>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59"/>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1-AB50-4460-BDA8-B14485072B24}"/>
              </c:ext>
            </c:extLst>
          </c:dPt>
          <c:dPt>
            <c:idx val="60"/>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2-AB50-4460-BDA8-B14485072B24}"/>
              </c:ext>
            </c:extLst>
          </c:dPt>
          <c:dPt>
            <c:idx val="61"/>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3-AB50-4460-BDA8-B14485072B24}"/>
              </c:ext>
            </c:extLst>
          </c:dPt>
          <c:dPt>
            <c:idx val="62"/>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AB50-4460-BDA8-B14485072B24}"/>
              </c:ext>
            </c:extLst>
          </c:dPt>
          <c:dPt>
            <c:idx val="63"/>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5-AB50-4460-BDA8-B14485072B24}"/>
              </c:ext>
            </c:extLst>
          </c:dPt>
          <c:dPt>
            <c:idx val="64"/>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6-AB50-4460-BDA8-B14485072B24}"/>
              </c:ext>
            </c:extLst>
          </c:dPt>
          <c:dPt>
            <c:idx val="65"/>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7-AB50-4460-BDA8-B14485072B24}"/>
              </c:ext>
            </c:extLst>
          </c:dPt>
          <c:dPt>
            <c:idx val="66"/>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8-AB50-4460-BDA8-B14485072B24}"/>
              </c:ext>
            </c:extLst>
          </c:dPt>
          <c:dPt>
            <c:idx val="67"/>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9-AB50-4460-BDA8-B14485072B24}"/>
              </c:ext>
            </c:extLst>
          </c:dPt>
          <c:cat>
            <c:numRef>
              <c:f>'Predictive Analysis'!$A$5:$A$72</c:f>
              <c:numCache>
                <c:formatCode>[$-409]mmmm\-yy;@</c:formatCode>
                <c:ptCount val="68"/>
                <c:pt idx="0">
                  <c:v>43586</c:v>
                </c:pt>
                <c:pt idx="1">
                  <c:v>43617</c:v>
                </c:pt>
                <c:pt idx="2">
                  <c:v>43647</c:v>
                </c:pt>
                <c:pt idx="3">
                  <c:v>43678</c:v>
                </c:pt>
                <c:pt idx="4">
                  <c:v>43709</c:v>
                </c:pt>
                <c:pt idx="5">
                  <c:v>43739</c:v>
                </c:pt>
                <c:pt idx="6">
                  <c:v>43770</c:v>
                </c:pt>
                <c:pt idx="7">
                  <c:v>43800</c:v>
                </c:pt>
                <c:pt idx="8">
                  <c:v>43831</c:v>
                </c:pt>
                <c:pt idx="9">
                  <c:v>43862</c:v>
                </c:pt>
                <c:pt idx="10">
                  <c:v>43891</c:v>
                </c:pt>
                <c:pt idx="11">
                  <c:v>43922</c:v>
                </c:pt>
                <c:pt idx="12">
                  <c:v>43952</c:v>
                </c:pt>
                <c:pt idx="13">
                  <c:v>43983</c:v>
                </c:pt>
                <c:pt idx="14">
                  <c:v>44013</c:v>
                </c:pt>
                <c:pt idx="15">
                  <c:v>44044</c:v>
                </c:pt>
                <c:pt idx="16">
                  <c:v>44075</c:v>
                </c:pt>
                <c:pt idx="17">
                  <c:v>44105</c:v>
                </c:pt>
                <c:pt idx="18">
                  <c:v>44136</c:v>
                </c:pt>
                <c:pt idx="19">
                  <c:v>44166</c:v>
                </c:pt>
                <c:pt idx="20">
                  <c:v>44197</c:v>
                </c:pt>
                <c:pt idx="21">
                  <c:v>44228</c:v>
                </c:pt>
                <c:pt idx="22">
                  <c:v>44256</c:v>
                </c:pt>
                <c:pt idx="23">
                  <c:v>44287</c:v>
                </c:pt>
                <c:pt idx="24">
                  <c:v>44317</c:v>
                </c:pt>
                <c:pt idx="25">
                  <c:v>44348</c:v>
                </c:pt>
                <c:pt idx="26">
                  <c:v>44378</c:v>
                </c:pt>
                <c:pt idx="27">
                  <c:v>44409</c:v>
                </c:pt>
                <c:pt idx="28">
                  <c:v>44440</c:v>
                </c:pt>
                <c:pt idx="29">
                  <c:v>44470</c:v>
                </c:pt>
                <c:pt idx="30">
                  <c:v>44501</c:v>
                </c:pt>
                <c:pt idx="31">
                  <c:v>44531</c:v>
                </c:pt>
                <c:pt idx="32">
                  <c:v>44562</c:v>
                </c:pt>
                <c:pt idx="33">
                  <c:v>44593</c:v>
                </c:pt>
                <c:pt idx="34">
                  <c:v>44621</c:v>
                </c:pt>
                <c:pt idx="35">
                  <c:v>44652</c:v>
                </c:pt>
                <c:pt idx="36">
                  <c:v>44682</c:v>
                </c:pt>
                <c:pt idx="37">
                  <c:v>44713</c:v>
                </c:pt>
                <c:pt idx="38">
                  <c:v>44743</c:v>
                </c:pt>
                <c:pt idx="39">
                  <c:v>44774</c:v>
                </c:pt>
                <c:pt idx="40">
                  <c:v>44805</c:v>
                </c:pt>
                <c:pt idx="41">
                  <c:v>44835</c:v>
                </c:pt>
                <c:pt idx="42">
                  <c:v>44866</c:v>
                </c:pt>
                <c:pt idx="43">
                  <c:v>44896</c:v>
                </c:pt>
                <c:pt idx="44">
                  <c:v>44927</c:v>
                </c:pt>
                <c:pt idx="45">
                  <c:v>44958</c:v>
                </c:pt>
                <c:pt idx="46">
                  <c:v>44986</c:v>
                </c:pt>
                <c:pt idx="47">
                  <c:v>45017</c:v>
                </c:pt>
                <c:pt idx="48">
                  <c:v>45047</c:v>
                </c:pt>
                <c:pt idx="49">
                  <c:v>45078</c:v>
                </c:pt>
                <c:pt idx="50">
                  <c:v>45108</c:v>
                </c:pt>
                <c:pt idx="51">
                  <c:v>45139</c:v>
                </c:pt>
                <c:pt idx="52">
                  <c:v>45170</c:v>
                </c:pt>
                <c:pt idx="53">
                  <c:v>45200</c:v>
                </c:pt>
                <c:pt idx="54">
                  <c:v>45231</c:v>
                </c:pt>
                <c:pt idx="55">
                  <c:v>45261</c:v>
                </c:pt>
                <c:pt idx="56">
                  <c:v>45292</c:v>
                </c:pt>
                <c:pt idx="57">
                  <c:v>45323</c:v>
                </c:pt>
                <c:pt idx="58">
                  <c:v>45352</c:v>
                </c:pt>
                <c:pt idx="59">
                  <c:v>45383</c:v>
                </c:pt>
                <c:pt idx="60">
                  <c:v>45413</c:v>
                </c:pt>
                <c:pt idx="61">
                  <c:v>45444</c:v>
                </c:pt>
                <c:pt idx="62">
                  <c:v>45474</c:v>
                </c:pt>
                <c:pt idx="63">
                  <c:v>45505</c:v>
                </c:pt>
                <c:pt idx="64">
                  <c:v>45536</c:v>
                </c:pt>
                <c:pt idx="65">
                  <c:v>45566</c:v>
                </c:pt>
                <c:pt idx="66">
                  <c:v>45597</c:v>
                </c:pt>
                <c:pt idx="67">
                  <c:v>45627</c:v>
                </c:pt>
              </c:numCache>
            </c:numRef>
          </c:cat>
          <c:val>
            <c:numRef>
              <c:f>'Predictive Analysis'!$D$5:$D$72</c:f>
              <c:numCache>
                <c:formatCode>General</c:formatCode>
                <c:ptCount val="68"/>
                <c:pt idx="0">
                  <c:v>64</c:v>
                </c:pt>
                <c:pt idx="1">
                  <c:v>81</c:v>
                </c:pt>
                <c:pt idx="2">
                  <c:v>67</c:v>
                </c:pt>
                <c:pt idx="3">
                  <c:v>81</c:v>
                </c:pt>
                <c:pt idx="4">
                  <c:v>106</c:v>
                </c:pt>
                <c:pt idx="5">
                  <c:v>86</c:v>
                </c:pt>
                <c:pt idx="6">
                  <c:v>77</c:v>
                </c:pt>
                <c:pt idx="7">
                  <c:v>78</c:v>
                </c:pt>
                <c:pt idx="8">
                  <c:v>75</c:v>
                </c:pt>
                <c:pt idx="9">
                  <c:v>77</c:v>
                </c:pt>
                <c:pt idx="10">
                  <c:v>91</c:v>
                </c:pt>
                <c:pt idx="11">
                  <c:v>73</c:v>
                </c:pt>
                <c:pt idx="12">
                  <c:v>84</c:v>
                </c:pt>
                <c:pt idx="13">
                  <c:v>63</c:v>
                </c:pt>
                <c:pt idx="14">
                  <c:v>60</c:v>
                </c:pt>
                <c:pt idx="15">
                  <c:v>87</c:v>
                </c:pt>
                <c:pt idx="16">
                  <c:v>72</c:v>
                </c:pt>
                <c:pt idx="17">
                  <c:v>67</c:v>
                </c:pt>
                <c:pt idx="18">
                  <c:v>74</c:v>
                </c:pt>
                <c:pt idx="19">
                  <c:v>55</c:v>
                </c:pt>
                <c:pt idx="20">
                  <c:v>78</c:v>
                </c:pt>
                <c:pt idx="21">
                  <c:v>73</c:v>
                </c:pt>
                <c:pt idx="22">
                  <c:v>71</c:v>
                </c:pt>
                <c:pt idx="23">
                  <c:v>68</c:v>
                </c:pt>
                <c:pt idx="24">
                  <c:v>82</c:v>
                </c:pt>
                <c:pt idx="25">
                  <c:v>54</c:v>
                </c:pt>
                <c:pt idx="26">
                  <c:v>54</c:v>
                </c:pt>
                <c:pt idx="27">
                  <c:v>81</c:v>
                </c:pt>
                <c:pt idx="28">
                  <c:v>75</c:v>
                </c:pt>
                <c:pt idx="29">
                  <c:v>94</c:v>
                </c:pt>
                <c:pt idx="30">
                  <c:v>74</c:v>
                </c:pt>
                <c:pt idx="31">
                  <c:v>76</c:v>
                </c:pt>
                <c:pt idx="32">
                  <c:v>124</c:v>
                </c:pt>
                <c:pt idx="33">
                  <c:v>114</c:v>
                </c:pt>
                <c:pt idx="34">
                  <c:v>109</c:v>
                </c:pt>
                <c:pt idx="35">
                  <c:v>104</c:v>
                </c:pt>
                <c:pt idx="36">
                  <c:v>92</c:v>
                </c:pt>
                <c:pt idx="37">
                  <c:v>85</c:v>
                </c:pt>
                <c:pt idx="38">
                  <c:v>108</c:v>
                </c:pt>
                <c:pt idx="39">
                  <c:v>102</c:v>
                </c:pt>
                <c:pt idx="40">
                  <c:v>109</c:v>
                </c:pt>
                <c:pt idx="41">
                  <c:v>137</c:v>
                </c:pt>
                <c:pt idx="42">
                  <c:v>99</c:v>
                </c:pt>
                <c:pt idx="43">
                  <c:v>80</c:v>
                </c:pt>
                <c:pt idx="44">
                  <c:v>116</c:v>
                </c:pt>
                <c:pt idx="45">
                  <c:v>92</c:v>
                </c:pt>
                <c:pt idx="46">
                  <c:v>83</c:v>
                </c:pt>
                <c:pt idx="47">
                  <c:v>90</c:v>
                </c:pt>
                <c:pt idx="48">
                  <c:v>68</c:v>
                </c:pt>
                <c:pt idx="49">
                  <c:v>65</c:v>
                </c:pt>
                <c:pt idx="50">
                  <c:v>83</c:v>
                </c:pt>
                <c:pt idx="51">
                  <c:v>79</c:v>
                </c:pt>
                <c:pt idx="52">
                  <c:v>85</c:v>
                </c:pt>
                <c:pt idx="53">
                  <c:v>102</c:v>
                </c:pt>
                <c:pt idx="54">
                  <c:v>78</c:v>
                </c:pt>
                <c:pt idx="55">
                  <c:v>84</c:v>
                </c:pt>
                <c:pt idx="56">
                  <c:v>82</c:v>
                </c:pt>
                <c:pt idx="57">
                  <c:v>82</c:v>
                </c:pt>
                <c:pt idx="58">
                  <c:v>92</c:v>
                </c:pt>
                <c:pt idx="59" formatCode="0">
                  <c:v>87.363431629218908</c:v>
                </c:pt>
                <c:pt idx="60" formatCode="0">
                  <c:v>87.292191656596202</c:v>
                </c:pt>
                <c:pt idx="61" formatCode="0">
                  <c:v>79.504977129979196</c:v>
                </c:pt>
                <c:pt idx="62" formatCode="0">
                  <c:v>84.705441545759328</c:v>
                </c:pt>
                <c:pt idx="63" formatCode="0">
                  <c:v>102.58179477634023</c:v>
                </c:pt>
                <c:pt idx="64" formatCode="0">
                  <c:v>106.82316066541691</c:v>
                </c:pt>
                <c:pt idx="65" formatCode="0">
                  <c:v>116.48190527269705</c:v>
                </c:pt>
                <c:pt idx="66" formatCode="0">
                  <c:v>99.577913993705053</c:v>
                </c:pt>
                <c:pt idx="67" formatCode="0">
                  <c:v>92.97114182265274</c:v>
                </c:pt>
              </c:numCache>
            </c:numRef>
          </c:val>
          <c:smooth val="0"/>
          <c:extLst>
            <c:ext xmlns:c16="http://schemas.microsoft.com/office/drawing/2014/chart" uri="{C3380CC4-5D6E-409C-BE32-E72D297353CC}">
              <c16:uniqueId val="{00000000-AB50-4460-BDA8-B14485072B24}"/>
            </c:ext>
          </c:extLst>
        </c:ser>
        <c:dLbls>
          <c:showLegendKey val="0"/>
          <c:showVal val="0"/>
          <c:showCatName val="0"/>
          <c:showSerName val="0"/>
          <c:showPercent val="0"/>
          <c:showBubbleSize val="0"/>
        </c:dLbls>
        <c:marker val="1"/>
        <c:smooth val="0"/>
        <c:axId val="917677152"/>
        <c:axId val="917676672"/>
      </c:lineChart>
      <c:catAx>
        <c:axId val="917677152"/>
        <c:scaling>
          <c:orientation val="minMax"/>
        </c:scaling>
        <c:delete val="0"/>
        <c:axPos val="b"/>
        <c:numFmt formatCode="[$-409]m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76672"/>
        <c:crosses val="autoZero"/>
        <c:auto val="0"/>
        <c:lblAlgn val="ctr"/>
        <c:lblOffset val="100"/>
        <c:noMultiLvlLbl val="0"/>
      </c:catAx>
      <c:valAx>
        <c:axId val="91767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7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9525</xdr:rowOff>
    </xdr:from>
    <xdr:to>
      <xdr:col>14</xdr:col>
      <xdr:colOff>9525</xdr:colOff>
      <xdr:row>12</xdr:row>
      <xdr:rowOff>47625</xdr:rowOff>
    </xdr:to>
    <xdr:sp macro="" textlink="">
      <xdr:nvSpPr>
        <xdr:cNvPr id="2" name="TextBox 1">
          <a:extLst>
            <a:ext uri="{FF2B5EF4-FFF2-40B4-BE49-F238E27FC236}">
              <a16:creationId xmlns:a16="http://schemas.microsoft.com/office/drawing/2014/main" id="{39924E14-1E61-12E1-8123-BF47BB2340EF}"/>
            </a:ext>
          </a:extLst>
        </xdr:cNvPr>
        <xdr:cNvSpPr txBox="1"/>
      </xdr:nvSpPr>
      <xdr:spPr>
        <a:xfrm>
          <a:off x="3352800" y="771525"/>
          <a:ext cx="5495925"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cleaned up the data a bit. I removed the first month</a:t>
          </a:r>
          <a:r>
            <a:rPr lang="en-US" sz="1100" baseline="0"/>
            <a:t> and last month from the raw data because they did not have data for all of their weeks.</a:t>
          </a:r>
        </a:p>
        <a:p>
          <a:endParaRPr lang="en-US" sz="1100" baseline="0"/>
        </a:p>
        <a:p>
          <a:r>
            <a:rPr lang="en-US" sz="1100" baseline="0"/>
            <a:t>I took the data and totaled the numbers for each month.</a:t>
          </a:r>
        </a:p>
        <a:p>
          <a:endParaRPr lang="en-US" sz="1100" baseline="0"/>
        </a:p>
        <a:p>
          <a:r>
            <a:rPr lang="en-US" sz="1100" baseline="0"/>
            <a:t>This data is the number of average weekly search interests for these three programming languages, but now months becuase I cleaned it up so I can use it for the different analysis.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18</xdr:row>
      <xdr:rowOff>90488</xdr:rowOff>
    </xdr:from>
    <xdr:to>
      <xdr:col>10</xdr:col>
      <xdr:colOff>504825</xdr:colOff>
      <xdr:row>37</xdr:row>
      <xdr:rowOff>152401</xdr:rowOff>
    </xdr:to>
    <xdr:graphicFrame macro="">
      <xdr:nvGraphicFramePr>
        <xdr:cNvPr id="2" name="Chart 1">
          <a:extLst>
            <a:ext uri="{FF2B5EF4-FFF2-40B4-BE49-F238E27FC236}">
              <a16:creationId xmlns:a16="http://schemas.microsoft.com/office/drawing/2014/main" id="{0D5D99EF-D1B6-CE48-81E1-67A271692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38099</xdr:colOff>
      <xdr:row>17</xdr:row>
      <xdr:rowOff>66675</xdr:rowOff>
    </xdr:from>
    <xdr:to>
      <xdr:col>16</xdr:col>
      <xdr:colOff>514350</xdr:colOff>
      <xdr:row>36</xdr:row>
      <xdr:rowOff>66675</xdr:rowOff>
    </xdr:to>
    <xdr:sp macro="" textlink="">
      <xdr:nvSpPr>
        <xdr:cNvPr id="7" name="TextBox 6">
          <a:extLst>
            <a:ext uri="{FF2B5EF4-FFF2-40B4-BE49-F238E27FC236}">
              <a16:creationId xmlns:a16="http://schemas.microsoft.com/office/drawing/2014/main" id="{8413518D-51CD-D5FB-1CB4-B6C6D4BE7D75}"/>
            </a:ext>
          </a:extLst>
        </xdr:cNvPr>
        <xdr:cNvSpPr txBox="1"/>
      </xdr:nvSpPr>
      <xdr:spPr>
        <a:xfrm>
          <a:off x="7715249" y="3190875"/>
          <a:ext cx="3581401"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Key Findings:</a:t>
          </a:r>
        </a:p>
        <a:p>
          <a:endParaRPr lang="en-US" sz="1100"/>
        </a:p>
        <a:p>
          <a:r>
            <a:rPr lang="en-US" sz="1100"/>
            <a:t>1. Python continues</a:t>
          </a:r>
          <a:r>
            <a:rPr lang="en-US" sz="1100" baseline="0"/>
            <a:t> to see an increase interest over time. From the little research I've done, it seems Python is an easier language to start off with compared to the other two.</a:t>
          </a:r>
        </a:p>
        <a:p>
          <a:endParaRPr lang="en-US" sz="1100" baseline="0"/>
        </a:p>
        <a:p>
          <a:r>
            <a:rPr lang="en-US" sz="1100" baseline="0"/>
            <a:t>2. In late 2020 through 2021 we can see a dip in all the interests for all the languages. It seems COVID has a big effect on a lot of things during this period.</a:t>
          </a:r>
        </a:p>
        <a:p>
          <a:endParaRPr lang="en-US" sz="1100" baseline="0"/>
        </a:p>
        <a:p>
          <a:r>
            <a:rPr lang="en-US" sz="1100" baseline="0"/>
            <a:t>3. I created trendlines for all the languages. Python has a steady increase with Java slighting trending down and C++ seeing a slight increase over the years.</a:t>
          </a:r>
        </a:p>
        <a:p>
          <a:endParaRPr lang="en-US" sz="1100" baseline="0"/>
        </a:p>
        <a:p>
          <a:r>
            <a:rPr lang="en-US" sz="1100" baseline="0"/>
            <a:t>Overall it doesn't seem like learning how to code is going anywhere soon. Before digging through the data and seeing the charts, I thought AI would have an effect on learning to code. However, it seems AI can only still do so much and if anything used as another tool to help.</a:t>
          </a:r>
          <a:endParaRPr lang="en-US" sz="1100"/>
        </a:p>
      </xdr:txBody>
    </xdr:sp>
    <xdr:clientData/>
  </xdr:twoCellAnchor>
  <xdr:twoCellAnchor>
    <xdr:from>
      <xdr:col>11</xdr:col>
      <xdr:colOff>57149</xdr:colOff>
      <xdr:row>3</xdr:row>
      <xdr:rowOff>0</xdr:rowOff>
    </xdr:from>
    <xdr:to>
      <xdr:col>16</xdr:col>
      <xdr:colOff>476250</xdr:colOff>
      <xdr:row>16</xdr:row>
      <xdr:rowOff>114300</xdr:rowOff>
    </xdr:to>
    <xdr:sp macro="" textlink="">
      <xdr:nvSpPr>
        <xdr:cNvPr id="8" name="TextBox 7">
          <a:extLst>
            <a:ext uri="{FF2B5EF4-FFF2-40B4-BE49-F238E27FC236}">
              <a16:creationId xmlns:a16="http://schemas.microsoft.com/office/drawing/2014/main" id="{B27C70F1-E32D-0E47-30AE-37AE67969B8B}"/>
            </a:ext>
          </a:extLst>
        </xdr:cNvPr>
        <xdr:cNvSpPr txBox="1"/>
      </xdr:nvSpPr>
      <xdr:spPr>
        <a:xfrm>
          <a:off x="7734299" y="571500"/>
          <a:ext cx="3524251" cy="2486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descriptive analysis I created</a:t>
          </a:r>
          <a:r>
            <a:rPr lang="en-US" sz="1100" baseline="0"/>
            <a:t> a table with the months and the amount of interests for each programming language. I also created a quick MIN, Average, and Max. The table has headers and also gives you an option to sort by or filter the data required.</a:t>
          </a:r>
        </a:p>
        <a:p>
          <a:endParaRPr lang="en-US" sz="1100" baseline="0"/>
        </a:p>
        <a:p>
          <a:r>
            <a:rPr lang="en-US" sz="1100" baseline="0"/>
            <a:t>Based off the average I also used a COUNTIF function to see how many of these searches were above or below the average.</a:t>
          </a:r>
        </a:p>
        <a:p>
          <a:endParaRPr lang="en-US" sz="1100" baseline="0"/>
        </a:p>
        <a:p>
          <a:r>
            <a:rPr lang="en-US" sz="1100" baseline="0"/>
            <a:t>I also used data validation with an Index and Match. There is a dropdown for the date, and once the date is selected, it'll show the values for each of the programming languages.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342900</xdr:colOff>
      <xdr:row>3</xdr:row>
      <xdr:rowOff>109537</xdr:rowOff>
    </xdr:from>
    <xdr:to>
      <xdr:col>19</xdr:col>
      <xdr:colOff>666750</xdr:colOff>
      <xdr:row>17</xdr:row>
      <xdr:rowOff>119062</xdr:rowOff>
    </xdr:to>
    <xdr:graphicFrame macro="">
      <xdr:nvGraphicFramePr>
        <xdr:cNvPr id="4" name="Chart 3">
          <a:extLst>
            <a:ext uri="{FF2B5EF4-FFF2-40B4-BE49-F238E27FC236}">
              <a16:creationId xmlns:a16="http://schemas.microsoft.com/office/drawing/2014/main" id="{BB69DCD6-CD96-1D8B-1010-5B26A271B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18</xdr:row>
      <xdr:rowOff>157162</xdr:rowOff>
    </xdr:from>
    <xdr:to>
      <xdr:col>19</xdr:col>
      <xdr:colOff>590550</xdr:colOff>
      <xdr:row>34</xdr:row>
      <xdr:rowOff>4762</xdr:rowOff>
    </xdr:to>
    <xdr:graphicFrame macro="">
      <xdr:nvGraphicFramePr>
        <xdr:cNvPr id="5" name="Chart 4">
          <a:extLst>
            <a:ext uri="{FF2B5EF4-FFF2-40B4-BE49-F238E27FC236}">
              <a16:creationId xmlns:a16="http://schemas.microsoft.com/office/drawing/2014/main" id="{D1F692CB-C7AB-3C97-107D-BCE188AC1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314323</xdr:colOff>
      <xdr:row>35</xdr:row>
      <xdr:rowOff>90486</xdr:rowOff>
    </xdr:from>
    <xdr:to>
      <xdr:col>19</xdr:col>
      <xdr:colOff>628650</xdr:colOff>
      <xdr:row>50</xdr:row>
      <xdr:rowOff>76200</xdr:rowOff>
    </xdr:to>
    <xdr:graphicFrame macro="">
      <xdr:nvGraphicFramePr>
        <xdr:cNvPr id="6" name="Chart 5">
          <a:extLst>
            <a:ext uri="{FF2B5EF4-FFF2-40B4-BE49-F238E27FC236}">
              <a16:creationId xmlns:a16="http://schemas.microsoft.com/office/drawing/2014/main" id="{2F0B543B-FFF5-8507-B2BB-601D4F9BB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20</xdr:col>
      <xdr:colOff>114300</xdr:colOff>
      <xdr:row>8</xdr:row>
      <xdr:rowOff>123825</xdr:rowOff>
    </xdr:from>
    <xdr:ext cx="184731" cy="264560"/>
    <xdr:sp macro="" textlink="">
      <xdr:nvSpPr>
        <xdr:cNvPr id="7" name="TextBox 6">
          <a:extLst>
            <a:ext uri="{FF2B5EF4-FFF2-40B4-BE49-F238E27FC236}">
              <a16:creationId xmlns:a16="http://schemas.microsoft.com/office/drawing/2014/main" id="{C20264E8-1644-F0FC-93DA-E1276A7FB235}"/>
            </a:ext>
          </a:extLst>
        </xdr:cNvPr>
        <xdr:cNvSpPr txBox="1"/>
      </xdr:nvSpPr>
      <xdr:spPr>
        <a:xfrm>
          <a:off x="12449175" y="1771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352425</xdr:colOff>
      <xdr:row>51</xdr:row>
      <xdr:rowOff>171450</xdr:rowOff>
    </xdr:from>
    <xdr:to>
      <xdr:col>15</xdr:col>
      <xdr:colOff>571500</xdr:colOff>
      <xdr:row>62</xdr:row>
      <xdr:rowOff>9525</xdr:rowOff>
    </xdr:to>
    <xdr:sp macro="" textlink="">
      <xdr:nvSpPr>
        <xdr:cNvPr id="8" name="TextBox 7">
          <a:extLst>
            <a:ext uri="{FF2B5EF4-FFF2-40B4-BE49-F238E27FC236}">
              <a16:creationId xmlns:a16="http://schemas.microsoft.com/office/drawing/2014/main" id="{4046248D-2344-7655-16F7-ABDBA7F21931}"/>
            </a:ext>
          </a:extLst>
        </xdr:cNvPr>
        <xdr:cNvSpPr txBox="1"/>
      </xdr:nvSpPr>
      <xdr:spPr>
        <a:xfrm>
          <a:off x="4752975" y="9601200"/>
          <a:ext cx="4867275"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my predictive</a:t>
          </a:r>
          <a:r>
            <a:rPr lang="en-US" sz="1100" baseline="0"/>
            <a:t> analysis I created a % variance, predictive forecast, and a line chart for each one of the programming languages. </a:t>
          </a:r>
        </a:p>
        <a:p>
          <a:endParaRPr lang="en-US" sz="1100" baseline="0"/>
        </a:p>
        <a:p>
          <a:r>
            <a:rPr lang="en-US" sz="1100" baseline="0"/>
            <a:t>By going through and creating a % variance, we are able to go through and create a forecast for the rest of the year. Based off the numbers and charts it doesn't look like Python is slowing down anytime soon. Java doesn't seem to be making any big moves and C++ is still slowing increasing.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571500</xdr:colOff>
      <xdr:row>19</xdr:row>
      <xdr:rowOff>171450</xdr:rowOff>
    </xdr:from>
    <xdr:to>
      <xdr:col>16</xdr:col>
      <xdr:colOff>19050</xdr:colOff>
      <xdr:row>34</xdr:row>
      <xdr:rowOff>38100</xdr:rowOff>
    </xdr:to>
    <xdr:sp macro="" textlink="">
      <xdr:nvSpPr>
        <xdr:cNvPr id="2" name="TextBox 1">
          <a:extLst>
            <a:ext uri="{FF2B5EF4-FFF2-40B4-BE49-F238E27FC236}">
              <a16:creationId xmlns:a16="http://schemas.microsoft.com/office/drawing/2014/main" id="{57CDD9E8-B797-90C6-B219-100C465D0C55}"/>
            </a:ext>
          </a:extLst>
        </xdr:cNvPr>
        <xdr:cNvSpPr txBox="1"/>
      </xdr:nvSpPr>
      <xdr:spPr>
        <a:xfrm>
          <a:off x="4972050" y="3810000"/>
          <a:ext cx="4752975"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my prescriptive analysis,</a:t>
          </a:r>
          <a:r>
            <a:rPr lang="en-US" sz="1100" baseline="0"/>
            <a:t> I created a goal seek for each one of the programming languages to see what the average monthly interest would be required to increase their averages.</a:t>
          </a:r>
        </a:p>
        <a:p>
          <a:endParaRPr lang="en-US" sz="1100" baseline="0"/>
        </a:p>
        <a:p>
          <a:r>
            <a:rPr lang="en-US" sz="1100" baseline="0"/>
            <a:t>Since goal seek only worked with one cell I was unable to have it determine numbers for the rest of the year. However I included an extra cell at the bottom in the average and used this for my goal seek and then divided by nine for the remaining nine months. You can see the average needed for the rest of the year to reach the new goals in the mini tables above.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20</xdr:col>
      <xdr:colOff>9524</xdr:colOff>
      <xdr:row>38</xdr:row>
      <xdr:rowOff>187288</xdr:rowOff>
    </xdr:to>
    <xdr:pic>
      <xdr:nvPicPr>
        <xdr:cNvPr id="3" name="Picture 2">
          <a:extLst>
            <a:ext uri="{FF2B5EF4-FFF2-40B4-BE49-F238E27FC236}">
              <a16:creationId xmlns:a16="http://schemas.microsoft.com/office/drawing/2014/main" id="{2D1B357A-86DF-91A1-D6B6-A503360DF2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71500"/>
          <a:ext cx="12201524" cy="6854788"/>
        </a:xfrm>
        <a:prstGeom prst="rect">
          <a:avLst/>
        </a:prstGeom>
      </xdr:spPr>
    </xdr:pic>
    <xdr:clientData/>
  </xdr:twoCellAnchor>
  <xdr:twoCellAnchor>
    <xdr:from>
      <xdr:col>2</xdr:col>
      <xdr:colOff>9525</xdr:colOff>
      <xdr:row>39</xdr:row>
      <xdr:rowOff>171450</xdr:rowOff>
    </xdr:from>
    <xdr:to>
      <xdr:col>11</xdr:col>
      <xdr:colOff>9525</xdr:colOff>
      <xdr:row>48</xdr:row>
      <xdr:rowOff>0</xdr:rowOff>
    </xdr:to>
    <xdr:sp macro="" textlink="">
      <xdr:nvSpPr>
        <xdr:cNvPr id="4" name="TextBox 3">
          <a:extLst>
            <a:ext uri="{FF2B5EF4-FFF2-40B4-BE49-F238E27FC236}">
              <a16:creationId xmlns:a16="http://schemas.microsoft.com/office/drawing/2014/main" id="{9A699559-B691-FA20-67C7-A2C93DD12FDD}"/>
            </a:ext>
          </a:extLst>
        </xdr:cNvPr>
        <xdr:cNvSpPr txBox="1"/>
      </xdr:nvSpPr>
      <xdr:spPr>
        <a:xfrm>
          <a:off x="1228725" y="7600950"/>
          <a:ext cx="54864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a dashboard I created in Power BI Desktop. It's great to see all the different charts that can be created in this software.</a:t>
          </a:r>
          <a:r>
            <a:rPr lang="en-US" sz="1100" baseline="0"/>
            <a:t> Although not an expert in Power BI yet, I do hope to get more experience and have this as a tool to use in the real world.</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62A4AF-8BAC-4F23-80EF-56AEDE4B86E0}" name="Table2" displayName="Table2" ref="A4:D64" totalsRowShown="0" headerRowDxfId="6" headerRowBorderDxfId="5" tableBorderDxfId="4">
  <autoFilter ref="A4:D64" xr:uid="{1562A4AF-8BAC-4F23-80EF-56AEDE4B86E0}"/>
  <tableColumns count="4">
    <tableColumn id="1" xr3:uid="{DF6813B0-FA22-4E9B-82E7-DB5A392A4130}" name="Month" dataDxfId="3"/>
    <tableColumn id="2" xr3:uid="{D1D69A04-4FA0-460F-B880-FEEE89E8EECF}" name="Python" dataDxfId="2"/>
    <tableColumn id="3" xr3:uid="{E92E048F-DCF1-41DD-A525-EB15405397D5}" name="Java" dataDxfId="1"/>
    <tableColumn id="4" xr3:uid="{9E12253D-7EA6-44ED-8CA5-B91C0618FAA6}" name="C++"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tabSelected="1" zoomScaleNormal="100" workbookViewId="0"/>
  </sheetViews>
  <sheetFormatPr defaultColWidth="14.42578125" defaultRowHeight="15" customHeight="1" x14ac:dyDescent="0.25"/>
  <cols>
    <col min="1" max="1" width="3.42578125" customWidth="1"/>
    <col min="2" max="2" width="19.42578125" customWidth="1"/>
    <col min="3" max="5" width="45.7109375" customWidth="1"/>
    <col min="6" max="6" width="46.42578125" customWidth="1"/>
    <col min="7" max="7" width="45.7109375" customWidth="1"/>
    <col min="8" max="26" width="9.140625" customWidth="1"/>
  </cols>
  <sheetData>
    <row r="1" spans="1:26" ht="14.25" customHeight="1" x14ac:dyDescent="0.25">
      <c r="A1" s="2"/>
      <c r="B1" s="3" t="s">
        <v>0</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2"/>
      <c r="B2" s="4" t="s">
        <v>1</v>
      </c>
      <c r="C2" s="4"/>
      <c r="D2" s="2"/>
      <c r="E2" s="2"/>
      <c r="F2" s="2"/>
      <c r="G2" s="2"/>
      <c r="H2" s="2"/>
      <c r="I2" s="2"/>
      <c r="J2" s="2"/>
      <c r="K2" s="2"/>
      <c r="L2" s="2"/>
      <c r="M2" s="2"/>
      <c r="N2" s="2"/>
      <c r="O2" s="2"/>
      <c r="P2" s="2"/>
      <c r="Q2" s="2"/>
      <c r="R2" s="2"/>
      <c r="S2" s="2"/>
      <c r="T2" s="2"/>
      <c r="U2" s="2"/>
      <c r="V2" s="2"/>
      <c r="W2" s="2"/>
      <c r="X2" s="2"/>
      <c r="Y2" s="2"/>
      <c r="Z2" s="2"/>
    </row>
    <row r="3" spans="1:26" ht="14.25" customHeight="1" x14ac:dyDescent="0.25">
      <c r="A3" s="2"/>
      <c r="B3" s="5" t="s">
        <v>2</v>
      </c>
      <c r="C3" s="2"/>
      <c r="D3" s="2"/>
      <c r="E3" s="2"/>
      <c r="F3" s="2"/>
      <c r="G3" s="2"/>
      <c r="H3" s="2"/>
      <c r="I3" s="2"/>
      <c r="J3" s="2"/>
      <c r="K3" s="2"/>
      <c r="L3" s="2"/>
      <c r="M3" s="2"/>
      <c r="N3" s="2"/>
      <c r="O3" s="2"/>
      <c r="P3" s="2"/>
      <c r="Q3" s="2"/>
      <c r="R3" s="2"/>
      <c r="S3" s="2"/>
      <c r="T3" s="2"/>
      <c r="U3" s="2"/>
      <c r="V3" s="2"/>
      <c r="W3" s="2"/>
      <c r="X3" s="2"/>
      <c r="Y3" s="2"/>
      <c r="Z3" s="2"/>
    </row>
    <row r="4" spans="1:26" ht="15" customHeight="1" x14ac:dyDescent="0.25">
      <c r="A4" s="2"/>
      <c r="B4" s="57" t="s">
        <v>3</v>
      </c>
      <c r="C4" s="58"/>
      <c r="D4" s="58"/>
      <c r="E4" s="58"/>
      <c r="F4" s="58"/>
      <c r="G4" s="59"/>
      <c r="H4" s="6"/>
      <c r="I4" s="6"/>
      <c r="J4" s="6"/>
      <c r="K4" s="2"/>
      <c r="L4" s="2"/>
      <c r="M4" s="2"/>
      <c r="N4" s="2"/>
      <c r="O4" s="2"/>
      <c r="P4" s="2"/>
      <c r="Q4" s="2"/>
      <c r="R4" s="2"/>
      <c r="S4" s="2"/>
      <c r="T4" s="2"/>
      <c r="U4" s="2"/>
      <c r="V4" s="2"/>
      <c r="W4" s="2"/>
      <c r="X4" s="2"/>
      <c r="Y4" s="2"/>
      <c r="Z4" s="2"/>
    </row>
    <row r="5" spans="1:26" ht="14.25" customHeight="1" x14ac:dyDescent="0.25">
      <c r="A5" s="2"/>
      <c r="B5" s="60"/>
      <c r="C5" s="61"/>
      <c r="D5" s="61"/>
      <c r="E5" s="61"/>
      <c r="F5" s="61"/>
      <c r="G5" s="62"/>
      <c r="H5" s="6"/>
      <c r="I5" s="6"/>
      <c r="J5" s="6"/>
      <c r="K5" s="2"/>
      <c r="L5" s="2"/>
      <c r="M5" s="2"/>
      <c r="N5" s="2"/>
      <c r="O5" s="2"/>
      <c r="P5" s="2"/>
      <c r="Q5" s="2"/>
      <c r="R5" s="2"/>
      <c r="S5" s="2"/>
      <c r="T5" s="2"/>
      <c r="U5" s="2"/>
      <c r="V5" s="2"/>
      <c r="W5" s="2"/>
      <c r="X5" s="2"/>
      <c r="Y5" s="2"/>
      <c r="Z5" s="2"/>
    </row>
    <row r="6" spans="1:26" ht="14.25" customHeight="1" x14ac:dyDescent="0.25">
      <c r="A6" s="2"/>
      <c r="B6" s="60"/>
      <c r="C6" s="61"/>
      <c r="D6" s="61"/>
      <c r="E6" s="61"/>
      <c r="F6" s="61"/>
      <c r="G6" s="62"/>
      <c r="H6" s="6"/>
      <c r="I6" s="6"/>
      <c r="J6" s="6"/>
      <c r="K6" s="2"/>
      <c r="L6" s="2"/>
      <c r="M6" s="2"/>
      <c r="N6" s="2"/>
      <c r="O6" s="2"/>
      <c r="P6" s="2"/>
      <c r="Q6" s="2"/>
      <c r="R6" s="2"/>
      <c r="S6" s="2"/>
      <c r="T6" s="2"/>
      <c r="U6" s="2"/>
      <c r="V6" s="2"/>
      <c r="W6" s="2"/>
      <c r="X6" s="2"/>
      <c r="Y6" s="2"/>
      <c r="Z6" s="2"/>
    </row>
    <row r="7" spans="1:26" ht="14.25" customHeight="1" x14ac:dyDescent="0.25">
      <c r="A7" s="2"/>
      <c r="B7" s="63"/>
      <c r="C7" s="64"/>
      <c r="D7" s="64"/>
      <c r="E7" s="64"/>
      <c r="F7" s="64"/>
      <c r="G7" s="65"/>
      <c r="H7" s="6"/>
      <c r="I7" s="6"/>
      <c r="J7" s="6"/>
      <c r="K7" s="2"/>
      <c r="L7" s="2"/>
      <c r="M7" s="2"/>
      <c r="N7" s="2"/>
      <c r="O7" s="2"/>
      <c r="P7" s="2"/>
      <c r="Q7" s="2"/>
      <c r="R7" s="2"/>
      <c r="S7" s="2"/>
      <c r="T7" s="2"/>
      <c r="U7" s="2"/>
      <c r="V7" s="2"/>
      <c r="W7" s="2"/>
      <c r="X7" s="2"/>
      <c r="Y7" s="2"/>
      <c r="Z7" s="2"/>
    </row>
    <row r="8" spans="1:26" ht="15" customHeight="1" x14ac:dyDescent="0.25">
      <c r="A8" s="2"/>
      <c r="B8" s="57" t="s">
        <v>4</v>
      </c>
      <c r="C8" s="58"/>
      <c r="D8" s="58"/>
      <c r="E8" s="58"/>
      <c r="F8" s="58"/>
      <c r="G8" s="59"/>
      <c r="H8" s="6"/>
      <c r="I8" s="6"/>
      <c r="J8" s="6"/>
      <c r="K8" s="2"/>
      <c r="L8" s="2"/>
      <c r="M8" s="2"/>
      <c r="N8" s="2"/>
      <c r="O8" s="2"/>
      <c r="P8" s="2"/>
      <c r="Q8" s="2"/>
      <c r="R8" s="2"/>
      <c r="S8" s="2"/>
      <c r="T8" s="2"/>
      <c r="U8" s="2"/>
      <c r="V8" s="2"/>
      <c r="W8" s="2"/>
      <c r="X8" s="2"/>
      <c r="Y8" s="2"/>
      <c r="Z8" s="2"/>
    </row>
    <row r="9" spans="1:26" ht="14.25" customHeight="1" x14ac:dyDescent="0.25">
      <c r="A9" s="2"/>
      <c r="B9" s="60"/>
      <c r="C9" s="61"/>
      <c r="D9" s="61"/>
      <c r="E9" s="61"/>
      <c r="F9" s="61"/>
      <c r="G9" s="62"/>
      <c r="H9" s="6"/>
      <c r="I9" s="6"/>
      <c r="J9" s="6"/>
      <c r="K9" s="2"/>
      <c r="L9" s="2"/>
      <c r="M9" s="2"/>
      <c r="N9" s="2"/>
      <c r="O9" s="2"/>
      <c r="P9" s="2"/>
      <c r="Q9" s="2"/>
      <c r="R9" s="2"/>
      <c r="S9" s="2"/>
      <c r="T9" s="2"/>
      <c r="U9" s="2"/>
      <c r="V9" s="2"/>
      <c r="W9" s="2"/>
      <c r="X9" s="2"/>
      <c r="Y9" s="2"/>
      <c r="Z9" s="2"/>
    </row>
    <row r="10" spans="1:26" ht="14.25" customHeight="1" x14ac:dyDescent="0.25">
      <c r="A10" s="2"/>
      <c r="B10" s="60"/>
      <c r="C10" s="61"/>
      <c r="D10" s="61"/>
      <c r="E10" s="61"/>
      <c r="F10" s="61"/>
      <c r="G10" s="62"/>
      <c r="H10" s="6"/>
      <c r="I10" s="6"/>
      <c r="J10" s="6"/>
      <c r="K10" s="2"/>
      <c r="L10" s="2"/>
      <c r="M10" s="2"/>
      <c r="N10" s="2"/>
      <c r="O10" s="2"/>
      <c r="P10" s="2"/>
      <c r="Q10" s="2"/>
      <c r="R10" s="2"/>
      <c r="S10" s="2"/>
      <c r="T10" s="2"/>
      <c r="U10" s="2"/>
      <c r="V10" s="2"/>
      <c r="W10" s="2"/>
      <c r="X10" s="2"/>
      <c r="Y10" s="2"/>
      <c r="Z10" s="2"/>
    </row>
    <row r="11" spans="1:26" ht="9" customHeight="1" x14ac:dyDescent="0.25">
      <c r="A11" s="2"/>
      <c r="B11" s="63"/>
      <c r="C11" s="64"/>
      <c r="D11" s="64"/>
      <c r="E11" s="64"/>
      <c r="F11" s="64"/>
      <c r="G11" s="65"/>
      <c r="H11" s="6"/>
      <c r="I11" s="6"/>
      <c r="J11" s="6"/>
      <c r="K11" s="2"/>
      <c r="L11" s="2"/>
      <c r="M11" s="2"/>
      <c r="N11" s="2"/>
      <c r="O11" s="2"/>
      <c r="P11" s="2"/>
      <c r="Q11" s="2"/>
      <c r="R11" s="2"/>
      <c r="S11" s="2"/>
      <c r="T11" s="2"/>
      <c r="U11" s="2"/>
      <c r="V11" s="2"/>
      <c r="W11" s="2"/>
      <c r="X11" s="2"/>
      <c r="Y11" s="2"/>
      <c r="Z11" s="2"/>
    </row>
    <row r="12" spans="1:26" ht="2.25" customHeight="1" x14ac:dyDescent="0.25">
      <c r="A12" s="2"/>
      <c r="B12" s="7"/>
      <c r="C12" s="7"/>
      <c r="D12" s="7"/>
      <c r="E12" s="7"/>
      <c r="F12" s="7"/>
      <c r="G12" s="7"/>
      <c r="H12" s="6"/>
      <c r="I12" s="6"/>
      <c r="J12" s="6"/>
      <c r="K12" s="2"/>
      <c r="L12" s="2"/>
      <c r="M12" s="2"/>
      <c r="N12" s="2"/>
      <c r="O12" s="2"/>
      <c r="P12" s="2"/>
      <c r="Q12" s="2"/>
      <c r="R12" s="2"/>
      <c r="S12" s="2"/>
      <c r="T12" s="2"/>
      <c r="U12" s="2"/>
      <c r="V12" s="2"/>
      <c r="W12" s="2"/>
      <c r="X12" s="2"/>
      <c r="Y12" s="2"/>
      <c r="Z12" s="2"/>
    </row>
    <row r="13" spans="1:26" ht="14.25" customHeight="1" x14ac:dyDescent="0.25">
      <c r="A13" s="2"/>
      <c r="B13" s="2"/>
      <c r="C13" s="8" t="s">
        <v>5</v>
      </c>
      <c r="D13" s="8" t="s">
        <v>6</v>
      </c>
      <c r="E13" s="8" t="s">
        <v>7</v>
      </c>
      <c r="F13" s="8" t="s">
        <v>8</v>
      </c>
      <c r="G13" s="8" t="s">
        <v>9</v>
      </c>
      <c r="H13" s="2"/>
      <c r="I13" s="2"/>
      <c r="J13" s="2"/>
      <c r="K13" s="2"/>
      <c r="L13" s="2"/>
      <c r="M13" s="2"/>
      <c r="N13" s="2"/>
      <c r="O13" s="2"/>
      <c r="P13" s="2"/>
      <c r="Q13" s="2"/>
      <c r="R13" s="2"/>
      <c r="S13" s="2"/>
      <c r="T13" s="2"/>
      <c r="U13" s="2"/>
      <c r="V13" s="2"/>
      <c r="W13" s="2"/>
      <c r="X13" s="2"/>
      <c r="Y13" s="2"/>
      <c r="Z13" s="2"/>
    </row>
    <row r="14" spans="1:26" ht="15" customHeight="1" x14ac:dyDescent="0.25">
      <c r="A14" s="2"/>
      <c r="B14" s="52" t="s">
        <v>10</v>
      </c>
      <c r="C14" s="56" t="s">
        <v>66</v>
      </c>
      <c r="D14" s="55" t="s">
        <v>11</v>
      </c>
      <c r="E14" s="55" t="s">
        <v>12</v>
      </c>
      <c r="F14" s="55" t="s">
        <v>13</v>
      </c>
      <c r="G14" s="55" t="s">
        <v>14</v>
      </c>
      <c r="H14" s="2"/>
      <c r="I14" s="2"/>
      <c r="J14" s="2"/>
      <c r="K14" s="2"/>
      <c r="L14" s="2"/>
      <c r="M14" s="2"/>
      <c r="N14" s="2"/>
      <c r="O14" s="2"/>
      <c r="P14" s="2"/>
      <c r="Q14" s="2"/>
      <c r="R14" s="2"/>
      <c r="S14" s="2"/>
      <c r="T14" s="2"/>
      <c r="U14" s="2"/>
      <c r="V14" s="2"/>
      <c r="W14" s="2"/>
      <c r="X14" s="2"/>
      <c r="Y14" s="2"/>
      <c r="Z14" s="2"/>
    </row>
    <row r="15" spans="1:26" ht="14.25" customHeight="1" x14ac:dyDescent="0.25">
      <c r="A15" s="2"/>
      <c r="B15" s="53"/>
      <c r="C15" s="53"/>
      <c r="D15" s="53"/>
      <c r="E15" s="53"/>
      <c r="F15" s="53"/>
      <c r="G15" s="53"/>
      <c r="H15" s="2"/>
      <c r="I15" s="2"/>
      <c r="J15" s="2"/>
      <c r="K15" s="2"/>
      <c r="L15" s="2"/>
      <c r="M15" s="2"/>
      <c r="N15" s="2"/>
      <c r="O15" s="2"/>
      <c r="P15" s="2"/>
      <c r="Q15" s="2"/>
      <c r="R15" s="2"/>
      <c r="S15" s="2"/>
      <c r="T15" s="2"/>
      <c r="U15" s="2"/>
      <c r="V15" s="2"/>
      <c r="W15" s="2"/>
      <c r="X15" s="2"/>
      <c r="Y15" s="2"/>
      <c r="Z15" s="2"/>
    </row>
    <row r="16" spans="1:26" ht="279" customHeight="1" x14ac:dyDescent="0.25">
      <c r="A16" s="2"/>
      <c r="B16" s="54"/>
      <c r="C16" s="54"/>
      <c r="D16" s="54"/>
      <c r="E16" s="54"/>
      <c r="F16" s="54"/>
      <c r="G16" s="54"/>
      <c r="H16" s="2"/>
      <c r="I16" s="2"/>
      <c r="J16" s="2"/>
      <c r="K16" s="2"/>
      <c r="L16" s="2"/>
      <c r="M16" s="2"/>
      <c r="N16" s="2"/>
      <c r="O16" s="2"/>
      <c r="P16" s="2"/>
      <c r="Q16" s="2"/>
      <c r="R16" s="2"/>
      <c r="S16" s="2"/>
      <c r="T16" s="2"/>
      <c r="U16" s="2"/>
      <c r="V16" s="2"/>
      <c r="W16" s="2"/>
      <c r="X16" s="2"/>
      <c r="Y16" s="2"/>
      <c r="Z16" s="2"/>
    </row>
    <row r="17" spans="1:26" ht="133.5" customHeight="1" x14ac:dyDescent="0.25">
      <c r="A17" s="2"/>
      <c r="B17" s="9" t="s">
        <v>15</v>
      </c>
      <c r="C17" s="10" t="s">
        <v>16</v>
      </c>
      <c r="D17" s="10" t="s">
        <v>17</v>
      </c>
      <c r="E17" s="10" t="s">
        <v>18</v>
      </c>
      <c r="F17" s="10" t="s">
        <v>19</v>
      </c>
      <c r="G17" s="10" t="s">
        <v>20</v>
      </c>
      <c r="H17" s="2"/>
      <c r="I17" s="2"/>
      <c r="J17" s="2"/>
      <c r="K17" s="2"/>
      <c r="L17" s="2"/>
      <c r="M17" s="2"/>
      <c r="N17" s="2"/>
      <c r="O17" s="2"/>
      <c r="P17" s="2"/>
      <c r="Q17" s="2"/>
      <c r="R17" s="2"/>
      <c r="S17" s="2"/>
      <c r="T17" s="2"/>
      <c r="U17" s="2"/>
      <c r="V17" s="2"/>
      <c r="W17" s="2"/>
      <c r="X17" s="2"/>
      <c r="Y17" s="2"/>
      <c r="Z17" s="2"/>
    </row>
    <row r="18" spans="1:26" ht="15" customHeight="1" x14ac:dyDescent="0.25">
      <c r="A18" s="2"/>
      <c r="B18" s="52" t="s">
        <v>21</v>
      </c>
      <c r="C18" s="56" t="s">
        <v>65</v>
      </c>
      <c r="D18" s="55" t="s">
        <v>22</v>
      </c>
      <c r="E18" s="55" t="s">
        <v>23</v>
      </c>
      <c r="F18" s="55" t="s">
        <v>24</v>
      </c>
      <c r="G18" s="55" t="s">
        <v>25</v>
      </c>
      <c r="H18" s="2"/>
      <c r="I18" s="2"/>
      <c r="J18" s="2"/>
      <c r="K18" s="2"/>
      <c r="L18" s="2"/>
      <c r="M18" s="2"/>
      <c r="N18" s="2"/>
      <c r="O18" s="2"/>
      <c r="P18" s="2"/>
      <c r="Q18" s="2"/>
      <c r="R18" s="2"/>
      <c r="S18" s="2"/>
      <c r="T18" s="2"/>
      <c r="U18" s="2"/>
      <c r="V18" s="2"/>
      <c r="W18" s="2"/>
      <c r="X18" s="2"/>
      <c r="Y18" s="2"/>
      <c r="Z18" s="2"/>
    </row>
    <row r="19" spans="1:26" ht="165.75" customHeight="1" x14ac:dyDescent="0.25">
      <c r="A19" s="2"/>
      <c r="B19" s="53"/>
      <c r="C19" s="53"/>
      <c r="D19" s="53"/>
      <c r="E19" s="53"/>
      <c r="F19" s="53"/>
      <c r="G19" s="53"/>
      <c r="H19" s="2"/>
      <c r="I19" s="2"/>
      <c r="J19" s="2"/>
      <c r="K19" s="2"/>
      <c r="L19" s="2"/>
      <c r="M19" s="2"/>
      <c r="N19" s="2"/>
      <c r="O19" s="2"/>
      <c r="P19" s="2"/>
      <c r="Q19" s="2"/>
      <c r="R19" s="2"/>
      <c r="S19" s="2"/>
      <c r="T19" s="2"/>
      <c r="U19" s="2"/>
      <c r="V19" s="2"/>
      <c r="W19" s="2"/>
      <c r="X19" s="2"/>
      <c r="Y19" s="2"/>
      <c r="Z19" s="2"/>
    </row>
    <row r="20" spans="1:26" ht="40.5" customHeight="1" x14ac:dyDescent="0.25">
      <c r="A20" s="2"/>
      <c r="B20" s="54"/>
      <c r="C20" s="54"/>
      <c r="D20" s="54"/>
      <c r="E20" s="54"/>
      <c r="F20" s="54"/>
      <c r="G20" s="54"/>
      <c r="H20" s="2"/>
      <c r="I20" s="2"/>
      <c r="J20" s="2"/>
      <c r="K20" s="2"/>
      <c r="L20" s="2"/>
      <c r="M20" s="2"/>
      <c r="N20" s="2"/>
      <c r="O20" s="2"/>
      <c r="P20" s="2"/>
      <c r="Q20" s="2"/>
      <c r="R20" s="2"/>
      <c r="S20" s="2"/>
      <c r="T20" s="2"/>
      <c r="U20" s="2"/>
      <c r="V20" s="2"/>
      <c r="W20" s="2"/>
      <c r="X20" s="2"/>
      <c r="Y20" s="2"/>
      <c r="Z20" s="2"/>
    </row>
    <row r="21" spans="1:26" ht="15" customHeight="1" x14ac:dyDescent="0.25">
      <c r="A21" s="2"/>
      <c r="B21" s="52" t="s">
        <v>26</v>
      </c>
      <c r="C21" s="55" t="s">
        <v>27</v>
      </c>
      <c r="D21" s="55" t="s">
        <v>28</v>
      </c>
      <c r="E21" s="55" t="s">
        <v>29</v>
      </c>
      <c r="F21" s="55" t="s">
        <v>34</v>
      </c>
      <c r="G21" s="55" t="s">
        <v>37</v>
      </c>
      <c r="H21" s="2"/>
      <c r="I21" s="2"/>
      <c r="J21" s="2"/>
      <c r="K21" s="2"/>
      <c r="L21" s="2"/>
      <c r="M21" s="2"/>
      <c r="N21" s="2"/>
      <c r="O21" s="2"/>
      <c r="P21" s="2"/>
      <c r="Q21" s="2"/>
      <c r="R21" s="2"/>
      <c r="S21" s="2"/>
      <c r="T21" s="2"/>
      <c r="U21" s="2"/>
      <c r="V21" s="2"/>
      <c r="W21" s="2"/>
      <c r="X21" s="2"/>
      <c r="Y21" s="2"/>
      <c r="Z21" s="2"/>
    </row>
    <row r="22" spans="1:26" ht="14.25" customHeight="1" x14ac:dyDescent="0.25">
      <c r="A22" s="2"/>
      <c r="B22" s="53"/>
      <c r="C22" s="53"/>
      <c r="D22" s="53"/>
      <c r="E22" s="53"/>
      <c r="F22" s="53"/>
      <c r="G22" s="53"/>
      <c r="H22" s="2"/>
      <c r="I22" s="2"/>
      <c r="J22" s="2"/>
      <c r="K22" s="2"/>
      <c r="L22" s="2"/>
      <c r="M22" s="2"/>
      <c r="N22" s="2"/>
      <c r="O22" s="2"/>
      <c r="P22" s="2"/>
      <c r="Q22" s="2"/>
      <c r="R22" s="2"/>
      <c r="S22" s="2"/>
      <c r="T22" s="2"/>
      <c r="U22" s="2"/>
      <c r="V22" s="2"/>
      <c r="W22" s="2"/>
      <c r="X22" s="2"/>
      <c r="Y22" s="2"/>
      <c r="Z22" s="2"/>
    </row>
    <row r="23" spans="1:26" ht="129" customHeight="1" x14ac:dyDescent="0.25">
      <c r="A23" s="2"/>
      <c r="B23" s="54"/>
      <c r="C23" s="54"/>
      <c r="D23" s="54"/>
      <c r="E23" s="54"/>
      <c r="F23" s="54"/>
      <c r="G23" s="54"/>
      <c r="H23" s="2"/>
      <c r="I23" s="2"/>
      <c r="J23" s="2"/>
      <c r="K23" s="2"/>
      <c r="L23" s="2"/>
      <c r="M23" s="2"/>
      <c r="N23" s="2"/>
      <c r="O23" s="2"/>
      <c r="P23" s="2"/>
      <c r="Q23" s="2"/>
      <c r="R23" s="2"/>
      <c r="S23" s="2"/>
      <c r="T23" s="2"/>
      <c r="U23" s="2"/>
      <c r="V23" s="2"/>
      <c r="W23" s="2"/>
      <c r="X23" s="2"/>
      <c r="Y23" s="2"/>
      <c r="Z23" s="2"/>
    </row>
    <row r="24" spans="1:26" ht="14.2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0">
    <mergeCell ref="B4:G7"/>
    <mergeCell ref="B8:G11"/>
    <mergeCell ref="D18:D20"/>
    <mergeCell ref="E18:E20"/>
    <mergeCell ref="F14:F16"/>
    <mergeCell ref="G14:G16"/>
    <mergeCell ref="E21:E23"/>
    <mergeCell ref="D21:D23"/>
    <mergeCell ref="E14:E16"/>
    <mergeCell ref="C18:C20"/>
    <mergeCell ref="G18:G20"/>
    <mergeCell ref="F21:F23"/>
    <mergeCell ref="G21:G23"/>
    <mergeCell ref="F18:F20"/>
    <mergeCell ref="C14:C16"/>
    <mergeCell ref="B21:B23"/>
    <mergeCell ref="C21:C23"/>
    <mergeCell ref="B14:B16"/>
    <mergeCell ref="B18:B20"/>
    <mergeCell ref="D14:D16"/>
  </mergeCells>
  <pageMargins left="0.25" right="0.25" top="0.75" bottom="0.75" header="0" footer="0"/>
  <pageSetup scale="5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workbookViewId="0">
      <selection activeCell="M64" sqref="M64"/>
    </sheetView>
  </sheetViews>
  <sheetFormatPr defaultColWidth="14.42578125" defaultRowHeight="15" customHeight="1" x14ac:dyDescent="0.25"/>
  <cols>
    <col min="1" max="1" width="12.7109375" customWidth="1"/>
    <col min="2" max="3" width="10.42578125" customWidth="1"/>
    <col min="4" max="4" width="14" customWidth="1"/>
    <col min="5" max="5" width="8.7109375" customWidth="1"/>
    <col min="6" max="6" width="13.7109375" bestFit="1" customWidth="1"/>
    <col min="7" max="7" width="11" customWidth="1"/>
    <col min="8" max="26" width="8.7109375" customWidth="1"/>
  </cols>
  <sheetData>
    <row r="1" spans="1:4" ht="14.25" customHeight="1" x14ac:dyDescent="0.25">
      <c r="A1" t="s">
        <v>67</v>
      </c>
      <c r="B1" t="s">
        <v>68</v>
      </c>
      <c r="C1" t="s">
        <v>69</v>
      </c>
      <c r="D1" t="s">
        <v>70</v>
      </c>
    </row>
    <row r="2" spans="1:4" ht="14.25" customHeight="1" x14ac:dyDescent="0.25">
      <c r="A2" s="19">
        <v>43576</v>
      </c>
      <c r="B2">
        <v>55</v>
      </c>
      <c r="C2">
        <v>55</v>
      </c>
      <c r="D2">
        <v>18</v>
      </c>
    </row>
    <row r="3" spans="1:4" ht="14.25" customHeight="1" x14ac:dyDescent="0.25">
      <c r="A3" s="19">
        <v>43583</v>
      </c>
      <c r="B3">
        <v>52</v>
      </c>
      <c r="C3">
        <v>50</v>
      </c>
      <c r="D3">
        <v>16</v>
      </c>
    </row>
    <row r="4" spans="1:4" ht="14.25" customHeight="1" x14ac:dyDescent="0.25">
      <c r="A4" s="19">
        <v>43590</v>
      </c>
      <c r="B4">
        <v>56</v>
      </c>
      <c r="C4">
        <v>56</v>
      </c>
      <c r="D4">
        <v>17</v>
      </c>
    </row>
    <row r="5" spans="1:4" ht="14.25" customHeight="1" x14ac:dyDescent="0.25">
      <c r="A5" s="19">
        <v>43597</v>
      </c>
      <c r="B5">
        <v>56</v>
      </c>
      <c r="C5">
        <v>61</v>
      </c>
      <c r="D5">
        <v>18</v>
      </c>
    </row>
    <row r="6" spans="1:4" ht="14.25" customHeight="1" x14ac:dyDescent="0.25">
      <c r="A6" s="19">
        <v>43604</v>
      </c>
      <c r="B6">
        <v>57</v>
      </c>
      <c r="C6">
        <v>56</v>
      </c>
      <c r="D6">
        <v>17</v>
      </c>
    </row>
    <row r="7" spans="1:4" ht="14.25" customHeight="1" x14ac:dyDescent="0.25">
      <c r="A7" s="19">
        <v>43611</v>
      </c>
      <c r="B7">
        <v>55</v>
      </c>
      <c r="C7">
        <v>57</v>
      </c>
      <c r="D7">
        <v>17</v>
      </c>
    </row>
    <row r="8" spans="1:4" ht="14.25" customHeight="1" x14ac:dyDescent="0.25">
      <c r="A8" s="19">
        <v>43618</v>
      </c>
      <c r="B8">
        <v>54</v>
      </c>
      <c r="C8">
        <v>58</v>
      </c>
      <c r="D8">
        <v>15</v>
      </c>
    </row>
    <row r="9" spans="1:4" ht="14.25" customHeight="1" x14ac:dyDescent="0.25">
      <c r="A9" s="19">
        <v>43625</v>
      </c>
      <c r="B9">
        <v>58</v>
      </c>
      <c r="C9">
        <v>55</v>
      </c>
      <c r="D9">
        <v>16</v>
      </c>
    </row>
    <row r="10" spans="1:4" ht="14.25" customHeight="1" x14ac:dyDescent="0.25">
      <c r="A10" s="19">
        <v>43632</v>
      </c>
      <c r="B10">
        <v>58</v>
      </c>
      <c r="C10">
        <v>56</v>
      </c>
      <c r="D10">
        <v>16</v>
      </c>
    </row>
    <row r="11" spans="1:4" ht="14.25" customHeight="1" x14ac:dyDescent="0.25">
      <c r="A11" s="19">
        <v>43639</v>
      </c>
      <c r="B11">
        <v>60</v>
      </c>
      <c r="C11">
        <v>57</v>
      </c>
      <c r="D11">
        <v>16</v>
      </c>
    </row>
    <row r="12" spans="1:4" ht="14.25" customHeight="1" x14ac:dyDescent="0.25">
      <c r="A12" s="19">
        <v>43646</v>
      </c>
      <c r="B12">
        <v>57</v>
      </c>
      <c r="C12">
        <v>54</v>
      </c>
      <c r="D12">
        <v>16</v>
      </c>
    </row>
    <row r="13" spans="1:4" ht="14.25" customHeight="1" x14ac:dyDescent="0.25">
      <c r="A13" s="19">
        <v>43653</v>
      </c>
      <c r="B13">
        <v>60</v>
      </c>
      <c r="C13">
        <v>58</v>
      </c>
      <c r="D13">
        <v>17</v>
      </c>
    </row>
    <row r="14" spans="1:4" ht="14.25" customHeight="1" x14ac:dyDescent="0.25">
      <c r="A14" s="19">
        <v>43660</v>
      </c>
      <c r="B14">
        <v>60</v>
      </c>
      <c r="C14">
        <v>57</v>
      </c>
      <c r="D14">
        <v>17</v>
      </c>
    </row>
    <row r="15" spans="1:4" ht="14.25" customHeight="1" x14ac:dyDescent="0.25">
      <c r="A15" s="19">
        <v>43667</v>
      </c>
      <c r="B15">
        <v>56</v>
      </c>
      <c r="C15">
        <v>55</v>
      </c>
      <c r="D15">
        <v>15</v>
      </c>
    </row>
    <row r="16" spans="1:4" ht="14.25" customHeight="1" x14ac:dyDescent="0.25">
      <c r="A16" s="19">
        <v>43674</v>
      </c>
      <c r="B16">
        <v>59</v>
      </c>
      <c r="C16">
        <v>53</v>
      </c>
      <c r="D16">
        <v>16</v>
      </c>
    </row>
    <row r="17" spans="1:4" ht="14.25" customHeight="1" x14ac:dyDescent="0.25">
      <c r="A17" s="19">
        <v>43681</v>
      </c>
      <c r="B17">
        <v>57</v>
      </c>
      <c r="C17">
        <v>54</v>
      </c>
      <c r="D17">
        <v>16</v>
      </c>
    </row>
    <row r="18" spans="1:4" ht="14.25" customHeight="1" x14ac:dyDescent="0.25">
      <c r="A18" s="19">
        <v>43688</v>
      </c>
      <c r="B18">
        <v>54</v>
      </c>
      <c r="C18">
        <v>51</v>
      </c>
      <c r="D18">
        <v>16</v>
      </c>
    </row>
    <row r="19" spans="1:4" ht="14.25" customHeight="1" x14ac:dyDescent="0.25">
      <c r="A19" s="19">
        <v>43695</v>
      </c>
      <c r="B19">
        <v>61</v>
      </c>
      <c r="C19">
        <v>58</v>
      </c>
      <c r="D19">
        <v>19</v>
      </c>
    </row>
    <row r="20" spans="1:4" ht="14.25" customHeight="1" x14ac:dyDescent="0.25">
      <c r="A20" s="19">
        <v>43702</v>
      </c>
      <c r="B20">
        <v>59</v>
      </c>
      <c r="C20">
        <v>60</v>
      </c>
      <c r="D20">
        <v>19</v>
      </c>
    </row>
    <row r="21" spans="1:4" ht="14.25" customHeight="1" x14ac:dyDescent="0.25">
      <c r="A21" s="19">
        <v>43709</v>
      </c>
      <c r="B21">
        <v>62</v>
      </c>
      <c r="C21">
        <v>57</v>
      </c>
      <c r="D21">
        <v>19</v>
      </c>
    </row>
    <row r="22" spans="1:4" ht="14.25" customHeight="1" x14ac:dyDescent="0.25">
      <c r="A22" s="19">
        <v>43716</v>
      </c>
      <c r="B22">
        <v>64</v>
      </c>
      <c r="C22">
        <v>58</v>
      </c>
      <c r="D22">
        <v>21</v>
      </c>
    </row>
    <row r="23" spans="1:4" ht="14.25" customHeight="1" x14ac:dyDescent="0.25">
      <c r="A23" s="19">
        <v>43723</v>
      </c>
      <c r="B23">
        <v>67</v>
      </c>
      <c r="C23">
        <v>64</v>
      </c>
      <c r="D23">
        <v>22</v>
      </c>
    </row>
    <row r="24" spans="1:4" ht="14.25" customHeight="1" x14ac:dyDescent="0.25">
      <c r="A24" s="19">
        <v>43730</v>
      </c>
      <c r="B24">
        <v>65</v>
      </c>
      <c r="C24">
        <v>61</v>
      </c>
      <c r="D24">
        <v>22</v>
      </c>
    </row>
    <row r="25" spans="1:4" ht="14.25" customHeight="1" x14ac:dyDescent="0.25">
      <c r="A25" s="19">
        <v>43737</v>
      </c>
      <c r="B25">
        <v>67</v>
      </c>
      <c r="C25">
        <v>55</v>
      </c>
      <c r="D25">
        <v>20</v>
      </c>
    </row>
    <row r="26" spans="1:4" ht="14.25" customHeight="1" x14ac:dyDescent="0.25">
      <c r="A26" s="19">
        <v>43744</v>
      </c>
      <c r="B26">
        <v>64</v>
      </c>
      <c r="C26">
        <v>58</v>
      </c>
      <c r="D26">
        <v>21</v>
      </c>
    </row>
    <row r="27" spans="1:4" ht="14.25" customHeight="1" x14ac:dyDescent="0.25">
      <c r="A27" s="19">
        <v>43751</v>
      </c>
      <c r="B27">
        <v>68</v>
      </c>
      <c r="C27">
        <v>60</v>
      </c>
      <c r="D27">
        <v>22</v>
      </c>
    </row>
    <row r="28" spans="1:4" ht="14.25" customHeight="1" x14ac:dyDescent="0.25">
      <c r="A28" s="19">
        <v>43758</v>
      </c>
      <c r="B28">
        <v>63</v>
      </c>
      <c r="C28">
        <v>58</v>
      </c>
      <c r="D28">
        <v>21</v>
      </c>
    </row>
    <row r="29" spans="1:4" ht="14.25" customHeight="1" x14ac:dyDescent="0.25">
      <c r="A29" s="19">
        <v>43765</v>
      </c>
      <c r="B29">
        <v>61</v>
      </c>
      <c r="C29">
        <v>54</v>
      </c>
      <c r="D29">
        <v>21</v>
      </c>
    </row>
    <row r="30" spans="1:4" ht="14.25" customHeight="1" x14ac:dyDescent="0.25">
      <c r="A30" s="19">
        <v>43772</v>
      </c>
      <c r="B30">
        <v>64</v>
      </c>
      <c r="C30">
        <v>58</v>
      </c>
      <c r="D30">
        <v>21</v>
      </c>
    </row>
    <row r="31" spans="1:4" ht="14.25" customHeight="1" x14ac:dyDescent="0.25">
      <c r="A31" s="19">
        <v>43779</v>
      </c>
      <c r="B31">
        <v>66</v>
      </c>
      <c r="C31">
        <v>57</v>
      </c>
      <c r="D31">
        <v>22</v>
      </c>
    </row>
    <row r="32" spans="1:4" ht="14.25" customHeight="1" x14ac:dyDescent="0.25">
      <c r="A32" s="19">
        <v>43786</v>
      </c>
      <c r="B32">
        <v>69</v>
      </c>
      <c r="C32">
        <v>60</v>
      </c>
      <c r="D32">
        <v>22</v>
      </c>
    </row>
    <row r="33" spans="1:4" ht="14.25" customHeight="1" x14ac:dyDescent="0.25">
      <c r="A33" s="19">
        <v>43793</v>
      </c>
      <c r="B33">
        <v>65</v>
      </c>
      <c r="C33">
        <v>55</v>
      </c>
      <c r="D33">
        <v>20</v>
      </c>
    </row>
    <row r="34" spans="1:4" ht="14.25" customHeight="1" x14ac:dyDescent="0.25">
      <c r="A34" s="19">
        <v>43800</v>
      </c>
      <c r="B34">
        <v>63</v>
      </c>
      <c r="C34">
        <v>59</v>
      </c>
      <c r="D34">
        <v>20</v>
      </c>
    </row>
    <row r="35" spans="1:4" ht="14.25" customHeight="1" x14ac:dyDescent="0.25">
      <c r="A35" s="19">
        <v>43807</v>
      </c>
      <c r="B35">
        <v>60</v>
      </c>
      <c r="C35">
        <v>53</v>
      </c>
      <c r="D35">
        <v>19</v>
      </c>
    </row>
    <row r="36" spans="1:4" ht="14.25" customHeight="1" x14ac:dyDescent="0.25">
      <c r="A36" s="19">
        <v>43814</v>
      </c>
      <c r="B36">
        <v>60</v>
      </c>
      <c r="C36">
        <v>51</v>
      </c>
      <c r="D36">
        <v>18</v>
      </c>
    </row>
    <row r="37" spans="1:4" ht="14.25" customHeight="1" x14ac:dyDescent="0.25">
      <c r="A37" s="19">
        <v>43821</v>
      </c>
      <c r="B37">
        <v>42</v>
      </c>
      <c r="C37">
        <v>39</v>
      </c>
      <c r="D37">
        <v>13</v>
      </c>
    </row>
    <row r="38" spans="1:4" ht="14.25" customHeight="1" x14ac:dyDescent="0.25">
      <c r="A38" s="19">
        <v>43828</v>
      </c>
      <c r="B38">
        <v>41</v>
      </c>
      <c r="C38">
        <v>37</v>
      </c>
      <c r="D38">
        <v>12</v>
      </c>
    </row>
    <row r="39" spans="1:4" ht="14.25" customHeight="1" x14ac:dyDescent="0.25">
      <c r="A39" s="19">
        <v>43835</v>
      </c>
      <c r="B39">
        <v>57</v>
      </c>
      <c r="C39">
        <v>50</v>
      </c>
      <c r="D39">
        <v>17</v>
      </c>
    </row>
    <row r="40" spans="1:4" ht="14.25" customHeight="1" x14ac:dyDescent="0.25">
      <c r="A40" s="19">
        <v>43842</v>
      </c>
      <c r="B40">
        <v>59</v>
      </c>
      <c r="C40">
        <v>53</v>
      </c>
      <c r="D40">
        <v>18</v>
      </c>
    </row>
    <row r="41" spans="1:4" ht="14.25" customHeight="1" x14ac:dyDescent="0.25">
      <c r="A41" s="19">
        <v>43849</v>
      </c>
      <c r="B41">
        <v>60</v>
      </c>
      <c r="C41">
        <v>53</v>
      </c>
      <c r="D41">
        <v>18</v>
      </c>
    </row>
    <row r="42" spans="1:4" ht="14.25" customHeight="1" x14ac:dyDescent="0.25">
      <c r="A42" s="19">
        <v>43856</v>
      </c>
      <c r="B42">
        <v>63</v>
      </c>
      <c r="C42">
        <v>56</v>
      </c>
      <c r="D42">
        <v>18</v>
      </c>
    </row>
    <row r="43" spans="1:4" ht="14.25" customHeight="1" x14ac:dyDescent="0.25">
      <c r="A43" s="19">
        <v>43863</v>
      </c>
      <c r="B43">
        <v>62</v>
      </c>
      <c r="C43">
        <v>55</v>
      </c>
      <c r="D43">
        <v>17</v>
      </c>
    </row>
    <row r="44" spans="1:4" ht="14.25" customHeight="1" x14ac:dyDescent="0.25">
      <c r="A44" s="19">
        <v>43870</v>
      </c>
      <c r="B44">
        <v>68</v>
      </c>
      <c r="C44">
        <v>55</v>
      </c>
      <c r="D44">
        <v>20</v>
      </c>
    </row>
    <row r="45" spans="1:4" ht="14.25" customHeight="1" x14ac:dyDescent="0.25">
      <c r="A45" s="19">
        <v>43877</v>
      </c>
      <c r="B45">
        <v>71</v>
      </c>
      <c r="C45">
        <v>59</v>
      </c>
      <c r="D45">
        <v>20</v>
      </c>
    </row>
    <row r="46" spans="1:4" ht="14.25" customHeight="1" x14ac:dyDescent="0.25">
      <c r="A46" s="19">
        <v>43884</v>
      </c>
      <c r="B46">
        <v>68</v>
      </c>
      <c r="C46">
        <v>57</v>
      </c>
      <c r="D46">
        <v>21</v>
      </c>
    </row>
    <row r="47" spans="1:4" ht="14.25" customHeight="1" x14ac:dyDescent="0.25">
      <c r="A47" s="19">
        <v>43891</v>
      </c>
      <c r="B47">
        <v>67</v>
      </c>
      <c r="C47">
        <v>58</v>
      </c>
      <c r="D47">
        <v>20</v>
      </c>
    </row>
    <row r="48" spans="1:4" ht="14.25" customHeight="1" x14ac:dyDescent="0.25">
      <c r="A48" s="19">
        <v>43898</v>
      </c>
      <c r="B48">
        <v>62</v>
      </c>
      <c r="C48">
        <v>52</v>
      </c>
      <c r="D48">
        <v>19</v>
      </c>
    </row>
    <row r="49" spans="1:6" ht="14.25" customHeight="1" x14ac:dyDescent="0.25">
      <c r="A49" s="19">
        <v>43905</v>
      </c>
      <c r="B49">
        <v>59</v>
      </c>
      <c r="C49">
        <v>48</v>
      </c>
      <c r="D49">
        <v>17</v>
      </c>
    </row>
    <row r="50" spans="1:6" ht="14.25" customHeight="1" x14ac:dyDescent="0.25">
      <c r="A50" s="19">
        <v>43912</v>
      </c>
      <c r="B50">
        <v>60</v>
      </c>
      <c r="C50">
        <v>47</v>
      </c>
      <c r="D50">
        <v>18</v>
      </c>
    </row>
    <row r="51" spans="1:6" ht="14.25" customHeight="1" x14ac:dyDescent="0.25">
      <c r="A51" s="19">
        <v>43919</v>
      </c>
      <c r="B51">
        <v>64</v>
      </c>
      <c r="C51">
        <v>49</v>
      </c>
      <c r="D51">
        <v>18</v>
      </c>
    </row>
    <row r="52" spans="1:6" ht="14.25" customHeight="1" x14ac:dyDescent="0.25">
      <c r="A52" s="19">
        <v>43926</v>
      </c>
      <c r="B52">
        <v>65</v>
      </c>
      <c r="C52">
        <v>48</v>
      </c>
      <c r="D52">
        <v>18</v>
      </c>
    </row>
    <row r="53" spans="1:6" ht="14.25" customHeight="1" x14ac:dyDescent="0.25">
      <c r="A53" s="19">
        <v>43933</v>
      </c>
      <c r="B53">
        <v>67</v>
      </c>
      <c r="C53">
        <v>49</v>
      </c>
      <c r="D53">
        <v>18</v>
      </c>
    </row>
    <row r="54" spans="1:6" ht="14.25" customHeight="1" x14ac:dyDescent="0.25">
      <c r="A54" s="19">
        <v>43940</v>
      </c>
      <c r="B54">
        <v>66</v>
      </c>
      <c r="C54">
        <v>51</v>
      </c>
      <c r="D54">
        <v>19</v>
      </c>
    </row>
    <row r="55" spans="1:6" ht="14.25" customHeight="1" x14ac:dyDescent="0.25">
      <c r="A55" s="19">
        <v>43947</v>
      </c>
      <c r="B55">
        <v>64</v>
      </c>
      <c r="C55">
        <v>48</v>
      </c>
      <c r="D55">
        <v>18</v>
      </c>
    </row>
    <row r="56" spans="1:6" ht="14.25" customHeight="1" x14ac:dyDescent="0.25">
      <c r="A56" s="19">
        <v>43954</v>
      </c>
      <c r="B56">
        <v>66</v>
      </c>
      <c r="C56">
        <v>49</v>
      </c>
      <c r="D56">
        <v>19</v>
      </c>
    </row>
    <row r="57" spans="1:6" ht="14.25" customHeight="1" x14ac:dyDescent="0.25">
      <c r="A57" s="19">
        <v>43961</v>
      </c>
      <c r="B57">
        <v>65</v>
      </c>
      <c r="C57">
        <v>50</v>
      </c>
      <c r="D57">
        <v>18</v>
      </c>
    </row>
    <row r="58" spans="1:6" ht="14.25" customHeight="1" x14ac:dyDescent="0.25">
      <c r="A58" s="19">
        <v>43968</v>
      </c>
      <c r="B58">
        <v>65</v>
      </c>
      <c r="C58">
        <v>48</v>
      </c>
      <c r="D58">
        <v>18</v>
      </c>
    </row>
    <row r="59" spans="1:6" ht="14.25" customHeight="1" x14ac:dyDescent="0.25">
      <c r="A59" s="19">
        <v>43975</v>
      </c>
      <c r="B59">
        <v>63</v>
      </c>
      <c r="C59">
        <v>46</v>
      </c>
      <c r="D59">
        <v>17</v>
      </c>
    </row>
    <row r="60" spans="1:6" ht="14.25" customHeight="1" x14ac:dyDescent="0.25">
      <c r="A60" s="19">
        <v>43982</v>
      </c>
      <c r="B60">
        <v>65</v>
      </c>
      <c r="C60">
        <v>49</v>
      </c>
      <c r="D60">
        <v>18</v>
      </c>
    </row>
    <row r="61" spans="1:6" ht="14.25" customHeight="1" x14ac:dyDescent="0.25">
      <c r="A61" s="19">
        <v>43989</v>
      </c>
      <c r="B61">
        <v>62</v>
      </c>
      <c r="C61">
        <v>47</v>
      </c>
      <c r="D61">
        <v>17</v>
      </c>
      <c r="F61" s="20"/>
    </row>
    <row r="62" spans="1:6" ht="14.25" customHeight="1" x14ac:dyDescent="0.25">
      <c r="A62" s="19">
        <v>43996</v>
      </c>
      <c r="B62">
        <v>64</v>
      </c>
      <c r="C62">
        <v>47</v>
      </c>
      <c r="D62">
        <v>16</v>
      </c>
    </row>
    <row r="63" spans="1:6" ht="14.25" customHeight="1" x14ac:dyDescent="0.25">
      <c r="A63" s="19">
        <v>44003</v>
      </c>
      <c r="B63">
        <v>65</v>
      </c>
      <c r="C63">
        <v>47</v>
      </c>
      <c r="D63">
        <v>16</v>
      </c>
    </row>
    <row r="64" spans="1:6" ht="14.25" customHeight="1" x14ac:dyDescent="0.25">
      <c r="A64" s="19">
        <v>44010</v>
      </c>
      <c r="B64">
        <v>62</v>
      </c>
      <c r="C64">
        <v>48</v>
      </c>
      <c r="D64">
        <v>16</v>
      </c>
    </row>
    <row r="65" spans="1:4" ht="14.25" customHeight="1" x14ac:dyDescent="0.25">
      <c r="A65" s="19">
        <v>44017</v>
      </c>
      <c r="B65">
        <v>63</v>
      </c>
      <c r="C65">
        <v>48</v>
      </c>
      <c r="D65">
        <v>16</v>
      </c>
    </row>
    <row r="66" spans="1:4" ht="14.25" customHeight="1" x14ac:dyDescent="0.25">
      <c r="A66" s="19">
        <v>44024</v>
      </c>
      <c r="B66">
        <v>65</v>
      </c>
      <c r="C66">
        <v>48</v>
      </c>
      <c r="D66">
        <v>16</v>
      </c>
    </row>
    <row r="67" spans="1:4" ht="14.25" customHeight="1" x14ac:dyDescent="0.25">
      <c r="A67" s="19">
        <v>44031</v>
      </c>
      <c r="B67">
        <v>63</v>
      </c>
      <c r="C67">
        <v>47</v>
      </c>
      <c r="D67">
        <v>15</v>
      </c>
    </row>
    <row r="68" spans="1:4" ht="14.25" customHeight="1" x14ac:dyDescent="0.25">
      <c r="A68" s="19">
        <v>44038</v>
      </c>
      <c r="B68">
        <v>62</v>
      </c>
      <c r="C68">
        <v>46</v>
      </c>
      <c r="D68">
        <v>15</v>
      </c>
    </row>
    <row r="69" spans="1:4" ht="14.25" customHeight="1" x14ac:dyDescent="0.25">
      <c r="A69" s="19">
        <v>44045</v>
      </c>
      <c r="B69">
        <v>60</v>
      </c>
      <c r="C69">
        <v>48</v>
      </c>
      <c r="D69">
        <v>15</v>
      </c>
    </row>
    <row r="70" spans="1:4" ht="14.25" customHeight="1" x14ac:dyDescent="0.25">
      <c r="A70" s="19">
        <v>44052</v>
      </c>
      <c r="B70">
        <v>59</v>
      </c>
      <c r="C70">
        <v>44</v>
      </c>
      <c r="D70">
        <v>15</v>
      </c>
    </row>
    <row r="71" spans="1:4" ht="14.25" customHeight="1" x14ac:dyDescent="0.25">
      <c r="A71" s="19">
        <v>44059</v>
      </c>
      <c r="B71">
        <v>59</v>
      </c>
      <c r="C71">
        <v>45</v>
      </c>
      <c r="D71">
        <v>15</v>
      </c>
    </row>
    <row r="72" spans="1:4" ht="14.25" customHeight="1" x14ac:dyDescent="0.25">
      <c r="A72" s="19">
        <v>44066</v>
      </c>
      <c r="B72">
        <v>61</v>
      </c>
      <c r="C72">
        <v>46</v>
      </c>
      <c r="D72">
        <v>16</v>
      </c>
    </row>
    <row r="73" spans="1:4" ht="14.25" customHeight="1" x14ac:dyDescent="0.25">
      <c r="A73" s="19">
        <v>44073</v>
      </c>
      <c r="B73">
        <v>60</v>
      </c>
      <c r="C73">
        <v>48</v>
      </c>
      <c r="D73">
        <v>17</v>
      </c>
    </row>
    <row r="74" spans="1:4" ht="14.25" customHeight="1" x14ac:dyDescent="0.25">
      <c r="A74" s="19">
        <v>44080</v>
      </c>
      <c r="B74">
        <v>68</v>
      </c>
      <c r="C74">
        <v>47</v>
      </c>
      <c r="D74">
        <v>18</v>
      </c>
    </row>
    <row r="75" spans="1:4" ht="14.25" customHeight="1" x14ac:dyDescent="0.25">
      <c r="A75" s="19">
        <v>44087</v>
      </c>
      <c r="B75">
        <v>63</v>
      </c>
      <c r="C75">
        <v>50</v>
      </c>
      <c r="D75">
        <v>18</v>
      </c>
    </row>
    <row r="76" spans="1:4" ht="14.25" customHeight="1" x14ac:dyDescent="0.25">
      <c r="A76" s="19">
        <v>44094</v>
      </c>
      <c r="B76">
        <v>63</v>
      </c>
      <c r="C76">
        <v>48</v>
      </c>
      <c r="D76">
        <v>18</v>
      </c>
    </row>
    <row r="77" spans="1:4" ht="14.25" customHeight="1" x14ac:dyDescent="0.25">
      <c r="A77" s="19">
        <v>44101</v>
      </c>
      <c r="B77">
        <v>57</v>
      </c>
      <c r="C77">
        <v>45</v>
      </c>
      <c r="D77">
        <v>18</v>
      </c>
    </row>
    <row r="78" spans="1:4" ht="14.25" customHeight="1" x14ac:dyDescent="0.25">
      <c r="A78" s="19">
        <v>44108</v>
      </c>
      <c r="B78">
        <v>61</v>
      </c>
      <c r="C78">
        <v>46</v>
      </c>
      <c r="D78">
        <v>19</v>
      </c>
    </row>
    <row r="79" spans="1:4" ht="14.25" customHeight="1" x14ac:dyDescent="0.25">
      <c r="A79" s="19">
        <v>44115</v>
      </c>
      <c r="B79">
        <v>51</v>
      </c>
      <c r="C79">
        <v>43</v>
      </c>
      <c r="D79">
        <v>17</v>
      </c>
    </row>
    <row r="80" spans="1:4" ht="14.25" customHeight="1" x14ac:dyDescent="0.25">
      <c r="A80" s="19">
        <v>44122</v>
      </c>
      <c r="B80">
        <v>53</v>
      </c>
      <c r="C80">
        <v>44</v>
      </c>
      <c r="D80">
        <v>18</v>
      </c>
    </row>
    <row r="81" spans="1:4" ht="14.25" customHeight="1" x14ac:dyDescent="0.25">
      <c r="A81" s="19">
        <v>44129</v>
      </c>
      <c r="B81">
        <v>54</v>
      </c>
      <c r="C81">
        <v>39</v>
      </c>
      <c r="D81">
        <v>17</v>
      </c>
    </row>
    <row r="82" spans="1:4" ht="14.25" customHeight="1" x14ac:dyDescent="0.25">
      <c r="A82" s="19">
        <v>44136</v>
      </c>
      <c r="B82">
        <v>47</v>
      </c>
      <c r="C82">
        <v>37</v>
      </c>
      <c r="D82">
        <v>16</v>
      </c>
    </row>
    <row r="83" spans="1:4" ht="14.25" customHeight="1" x14ac:dyDescent="0.25">
      <c r="A83" s="19">
        <v>44143</v>
      </c>
      <c r="B83">
        <v>51</v>
      </c>
      <c r="C83">
        <v>40</v>
      </c>
      <c r="D83">
        <v>17</v>
      </c>
    </row>
    <row r="84" spans="1:4" ht="14.25" customHeight="1" x14ac:dyDescent="0.25">
      <c r="A84" s="19">
        <v>44150</v>
      </c>
      <c r="B84">
        <v>53</v>
      </c>
      <c r="C84">
        <v>42</v>
      </c>
      <c r="D84">
        <v>17</v>
      </c>
    </row>
    <row r="85" spans="1:4" ht="14.25" customHeight="1" x14ac:dyDescent="0.25">
      <c r="A85" s="19">
        <v>44157</v>
      </c>
      <c r="B85">
        <v>49</v>
      </c>
      <c r="C85">
        <v>40</v>
      </c>
      <c r="D85">
        <v>16</v>
      </c>
    </row>
    <row r="86" spans="1:4" ht="14.25" customHeight="1" x14ac:dyDescent="0.25">
      <c r="A86" s="19">
        <v>44164</v>
      </c>
      <c r="B86">
        <v>52</v>
      </c>
      <c r="C86">
        <v>41</v>
      </c>
      <c r="D86">
        <v>15</v>
      </c>
    </row>
    <row r="87" spans="1:4" ht="14.25" customHeight="1" x14ac:dyDescent="0.25">
      <c r="A87" s="19">
        <v>44171</v>
      </c>
      <c r="B87">
        <v>54</v>
      </c>
      <c r="C87">
        <v>41</v>
      </c>
      <c r="D87">
        <v>16</v>
      </c>
    </row>
    <row r="88" spans="1:4" ht="14.25" customHeight="1" x14ac:dyDescent="0.25">
      <c r="A88" s="19">
        <v>44178</v>
      </c>
      <c r="B88">
        <v>51</v>
      </c>
      <c r="C88">
        <v>39</v>
      </c>
      <c r="D88">
        <v>15</v>
      </c>
    </row>
    <row r="89" spans="1:4" ht="14.25" customHeight="1" x14ac:dyDescent="0.25">
      <c r="A89" s="19">
        <v>44185</v>
      </c>
      <c r="B89">
        <v>42</v>
      </c>
      <c r="C89">
        <v>34</v>
      </c>
      <c r="D89">
        <v>12</v>
      </c>
    </row>
    <row r="90" spans="1:4" ht="14.25" customHeight="1" x14ac:dyDescent="0.25">
      <c r="A90" s="19">
        <v>44192</v>
      </c>
      <c r="B90">
        <v>37</v>
      </c>
      <c r="C90">
        <v>28</v>
      </c>
      <c r="D90">
        <v>12</v>
      </c>
    </row>
    <row r="91" spans="1:4" ht="14.25" customHeight="1" x14ac:dyDescent="0.25">
      <c r="A91" s="19">
        <v>44199</v>
      </c>
      <c r="B91">
        <v>44</v>
      </c>
      <c r="C91">
        <v>36</v>
      </c>
      <c r="D91">
        <v>12</v>
      </c>
    </row>
    <row r="92" spans="1:4" ht="14.25" customHeight="1" x14ac:dyDescent="0.25">
      <c r="A92" s="19">
        <v>44206</v>
      </c>
      <c r="B92">
        <v>48</v>
      </c>
      <c r="C92">
        <v>39</v>
      </c>
      <c r="D92">
        <v>15</v>
      </c>
    </row>
    <row r="93" spans="1:4" ht="14.25" customHeight="1" x14ac:dyDescent="0.25">
      <c r="A93" s="19">
        <v>44213</v>
      </c>
      <c r="B93">
        <v>51</v>
      </c>
      <c r="C93">
        <v>41</v>
      </c>
      <c r="D93">
        <v>16</v>
      </c>
    </row>
    <row r="94" spans="1:4" ht="14.25" customHeight="1" x14ac:dyDescent="0.25">
      <c r="A94" s="19">
        <v>44220</v>
      </c>
      <c r="B94">
        <v>50</v>
      </c>
      <c r="C94">
        <v>42</v>
      </c>
      <c r="D94">
        <v>15</v>
      </c>
    </row>
    <row r="95" spans="1:4" ht="14.25" customHeight="1" x14ac:dyDescent="0.25">
      <c r="A95" s="19">
        <v>44227</v>
      </c>
      <c r="B95">
        <v>52</v>
      </c>
      <c r="C95">
        <v>40</v>
      </c>
      <c r="D95">
        <v>15</v>
      </c>
    </row>
    <row r="96" spans="1:4" ht="14.25" customHeight="1" x14ac:dyDescent="0.25">
      <c r="A96" s="19">
        <v>44234</v>
      </c>
      <c r="B96">
        <v>51</v>
      </c>
      <c r="C96">
        <v>40</v>
      </c>
      <c r="D96">
        <v>15</v>
      </c>
    </row>
    <row r="97" spans="1:4" ht="14.25" customHeight="1" x14ac:dyDescent="0.25">
      <c r="A97" s="19">
        <v>44241</v>
      </c>
      <c r="B97">
        <v>51</v>
      </c>
      <c r="C97">
        <v>41</v>
      </c>
      <c r="D97">
        <v>15</v>
      </c>
    </row>
    <row r="98" spans="1:4" ht="14.25" customHeight="1" x14ac:dyDescent="0.25">
      <c r="A98" s="19">
        <v>44248</v>
      </c>
      <c r="B98">
        <v>53</v>
      </c>
      <c r="C98">
        <v>42</v>
      </c>
      <c r="D98">
        <v>18</v>
      </c>
    </row>
    <row r="99" spans="1:4" ht="14.25" customHeight="1" x14ac:dyDescent="0.25">
      <c r="A99" s="19">
        <v>44255</v>
      </c>
      <c r="B99">
        <v>57</v>
      </c>
      <c r="C99">
        <v>47</v>
      </c>
      <c r="D99">
        <v>18</v>
      </c>
    </row>
    <row r="100" spans="1:4" ht="14.25" customHeight="1" x14ac:dyDescent="0.25">
      <c r="A100" s="19">
        <v>44262</v>
      </c>
      <c r="B100">
        <v>55</v>
      </c>
      <c r="C100">
        <v>44</v>
      </c>
      <c r="D100">
        <v>18</v>
      </c>
    </row>
    <row r="101" spans="1:4" ht="14.25" customHeight="1" x14ac:dyDescent="0.25">
      <c r="A101" s="19">
        <v>44269</v>
      </c>
      <c r="B101">
        <v>57</v>
      </c>
      <c r="C101">
        <v>44</v>
      </c>
      <c r="D101">
        <v>19</v>
      </c>
    </row>
    <row r="102" spans="1:4" ht="14.25" customHeight="1" x14ac:dyDescent="0.25">
      <c r="A102" s="19">
        <v>44276</v>
      </c>
      <c r="B102">
        <v>58</v>
      </c>
      <c r="C102">
        <v>41</v>
      </c>
      <c r="D102">
        <v>18</v>
      </c>
    </row>
    <row r="103" spans="1:4" ht="14.25" customHeight="1" x14ac:dyDescent="0.25">
      <c r="A103" s="19">
        <v>44283</v>
      </c>
      <c r="B103">
        <v>54</v>
      </c>
      <c r="C103">
        <v>41</v>
      </c>
      <c r="D103">
        <v>17</v>
      </c>
    </row>
    <row r="104" spans="1:4" ht="14.25" customHeight="1" x14ac:dyDescent="0.25">
      <c r="A104" s="19">
        <v>44290</v>
      </c>
      <c r="B104">
        <v>55</v>
      </c>
      <c r="C104">
        <v>41</v>
      </c>
      <c r="D104">
        <v>18</v>
      </c>
    </row>
    <row r="105" spans="1:4" ht="14.25" customHeight="1" x14ac:dyDescent="0.25">
      <c r="A105" s="19">
        <v>44297</v>
      </c>
      <c r="B105">
        <v>54</v>
      </c>
      <c r="C105">
        <v>43</v>
      </c>
      <c r="D105">
        <v>18</v>
      </c>
    </row>
    <row r="106" spans="1:4" ht="14.25" customHeight="1" x14ac:dyDescent="0.25">
      <c r="A106" s="19">
        <v>44304</v>
      </c>
      <c r="B106">
        <v>59</v>
      </c>
      <c r="C106">
        <v>41</v>
      </c>
      <c r="D106">
        <v>18</v>
      </c>
    </row>
    <row r="107" spans="1:4" ht="14.25" customHeight="1" x14ac:dyDescent="0.25">
      <c r="A107" s="19">
        <v>44311</v>
      </c>
      <c r="B107">
        <v>55</v>
      </c>
      <c r="C107">
        <v>40</v>
      </c>
      <c r="D107">
        <v>17</v>
      </c>
    </row>
    <row r="108" spans="1:4" ht="14.25" customHeight="1" x14ac:dyDescent="0.25">
      <c r="A108" s="19">
        <v>44318</v>
      </c>
      <c r="B108">
        <v>51</v>
      </c>
      <c r="C108">
        <v>39</v>
      </c>
      <c r="D108">
        <v>17</v>
      </c>
    </row>
    <row r="109" spans="1:4" ht="14.25" customHeight="1" x14ac:dyDescent="0.25">
      <c r="A109" s="19">
        <v>44325</v>
      </c>
      <c r="B109">
        <v>53</v>
      </c>
      <c r="C109">
        <v>39</v>
      </c>
      <c r="D109">
        <v>16</v>
      </c>
    </row>
    <row r="110" spans="1:4" ht="14.25" customHeight="1" x14ac:dyDescent="0.25">
      <c r="A110" s="19">
        <v>44332</v>
      </c>
      <c r="B110">
        <v>57</v>
      </c>
      <c r="C110">
        <v>40</v>
      </c>
      <c r="D110">
        <v>18</v>
      </c>
    </row>
    <row r="111" spans="1:4" ht="14.25" customHeight="1" x14ac:dyDescent="0.25">
      <c r="A111" s="19">
        <v>44339</v>
      </c>
      <c r="B111">
        <v>56</v>
      </c>
      <c r="C111">
        <v>41</v>
      </c>
      <c r="D111">
        <v>17</v>
      </c>
    </row>
    <row r="112" spans="1:4" ht="14.25" customHeight="1" x14ac:dyDescent="0.25">
      <c r="A112" s="19">
        <v>44346</v>
      </c>
      <c r="B112">
        <v>55</v>
      </c>
      <c r="C112">
        <v>41</v>
      </c>
      <c r="D112">
        <v>17</v>
      </c>
    </row>
    <row r="113" spans="1:4" ht="14.25" customHeight="1" x14ac:dyDescent="0.25">
      <c r="A113" s="19">
        <v>44353</v>
      </c>
      <c r="B113">
        <v>52</v>
      </c>
      <c r="C113">
        <v>44</v>
      </c>
      <c r="D113">
        <v>17</v>
      </c>
    </row>
    <row r="114" spans="1:4" ht="14.25" customHeight="1" x14ac:dyDescent="0.25">
      <c r="A114" s="19">
        <v>44360</v>
      </c>
      <c r="B114">
        <v>50</v>
      </c>
      <c r="C114">
        <v>40</v>
      </c>
      <c r="D114">
        <v>16</v>
      </c>
    </row>
    <row r="115" spans="1:4" ht="14.25" customHeight="1" x14ac:dyDescent="0.25">
      <c r="A115" s="19">
        <v>44367</v>
      </c>
      <c r="B115">
        <v>54</v>
      </c>
      <c r="C115">
        <v>43</v>
      </c>
      <c r="D115">
        <v>15</v>
      </c>
    </row>
    <row r="116" spans="1:4" ht="14.25" customHeight="1" x14ac:dyDescent="0.25">
      <c r="A116" s="19">
        <v>44374</v>
      </c>
      <c r="B116">
        <v>49</v>
      </c>
      <c r="C116">
        <v>38</v>
      </c>
      <c r="D116">
        <v>14</v>
      </c>
    </row>
    <row r="117" spans="1:4" ht="14.25" customHeight="1" x14ac:dyDescent="0.25">
      <c r="A117" s="19">
        <v>44381</v>
      </c>
      <c r="B117">
        <v>51</v>
      </c>
      <c r="C117">
        <v>38</v>
      </c>
      <c r="D117">
        <v>14</v>
      </c>
    </row>
    <row r="118" spans="1:4" ht="14.25" customHeight="1" x14ac:dyDescent="0.25">
      <c r="A118" s="19">
        <v>44388</v>
      </c>
      <c r="B118">
        <v>51</v>
      </c>
      <c r="C118">
        <v>40</v>
      </c>
      <c r="D118">
        <v>14</v>
      </c>
    </row>
    <row r="119" spans="1:4" ht="14.25" customHeight="1" x14ac:dyDescent="0.25">
      <c r="A119" s="19">
        <v>44395</v>
      </c>
      <c r="B119">
        <v>51</v>
      </c>
      <c r="C119">
        <v>38</v>
      </c>
      <c r="D119">
        <v>12</v>
      </c>
    </row>
    <row r="120" spans="1:4" ht="14.25" customHeight="1" x14ac:dyDescent="0.25">
      <c r="A120" s="19">
        <v>44402</v>
      </c>
      <c r="B120">
        <v>50</v>
      </c>
      <c r="C120">
        <v>39</v>
      </c>
      <c r="D120">
        <v>14</v>
      </c>
    </row>
    <row r="121" spans="1:4" ht="14.25" customHeight="1" x14ac:dyDescent="0.25">
      <c r="A121" s="19">
        <v>44409</v>
      </c>
      <c r="B121">
        <v>51</v>
      </c>
      <c r="C121">
        <v>37</v>
      </c>
      <c r="D121">
        <v>14</v>
      </c>
    </row>
    <row r="122" spans="1:4" ht="14.25" customHeight="1" x14ac:dyDescent="0.25">
      <c r="A122" s="19">
        <v>44416</v>
      </c>
      <c r="B122">
        <v>48</v>
      </c>
      <c r="C122">
        <v>37</v>
      </c>
      <c r="D122">
        <v>13</v>
      </c>
    </row>
    <row r="123" spans="1:4" ht="14.25" customHeight="1" x14ac:dyDescent="0.25">
      <c r="A123" s="19">
        <v>44423</v>
      </c>
      <c r="B123">
        <v>48</v>
      </c>
      <c r="C123">
        <v>38</v>
      </c>
      <c r="D123">
        <v>13</v>
      </c>
    </row>
    <row r="124" spans="1:4" ht="14.25" customHeight="1" x14ac:dyDescent="0.25">
      <c r="A124" s="19">
        <v>44430</v>
      </c>
      <c r="B124">
        <v>49</v>
      </c>
      <c r="C124">
        <v>37</v>
      </c>
      <c r="D124">
        <v>14</v>
      </c>
    </row>
    <row r="125" spans="1:4" ht="14.25" customHeight="1" x14ac:dyDescent="0.25">
      <c r="A125" s="19">
        <v>44437</v>
      </c>
      <c r="B125">
        <v>51</v>
      </c>
      <c r="C125">
        <v>40</v>
      </c>
      <c r="D125">
        <v>15</v>
      </c>
    </row>
    <row r="126" spans="1:4" ht="14.25" customHeight="1" x14ac:dyDescent="0.25">
      <c r="A126" s="19">
        <v>44444</v>
      </c>
      <c r="B126">
        <v>53</v>
      </c>
      <c r="C126">
        <v>40</v>
      </c>
      <c r="D126">
        <v>17</v>
      </c>
    </row>
    <row r="127" spans="1:4" ht="14.25" customHeight="1" x14ac:dyDescent="0.25">
      <c r="A127" s="19">
        <v>44451</v>
      </c>
      <c r="B127">
        <v>60</v>
      </c>
      <c r="C127">
        <v>44</v>
      </c>
      <c r="D127">
        <v>18</v>
      </c>
    </row>
    <row r="128" spans="1:4" ht="14.25" customHeight="1" x14ac:dyDescent="0.25">
      <c r="A128" s="19">
        <v>44458</v>
      </c>
      <c r="B128">
        <v>61</v>
      </c>
      <c r="C128">
        <v>43</v>
      </c>
      <c r="D128">
        <v>17</v>
      </c>
    </row>
    <row r="129" spans="1:4" ht="14.25" customHeight="1" x14ac:dyDescent="0.25">
      <c r="A129" s="19">
        <v>44465</v>
      </c>
      <c r="B129">
        <v>60</v>
      </c>
      <c r="C129">
        <v>43</v>
      </c>
      <c r="D129">
        <v>18</v>
      </c>
    </row>
    <row r="130" spans="1:4" ht="14.25" customHeight="1" x14ac:dyDescent="0.25">
      <c r="A130" s="19">
        <v>44472</v>
      </c>
      <c r="B130">
        <v>61</v>
      </c>
      <c r="C130">
        <v>43</v>
      </c>
      <c r="D130">
        <v>19</v>
      </c>
    </row>
    <row r="131" spans="1:4" ht="14.25" customHeight="1" x14ac:dyDescent="0.25">
      <c r="A131" s="19">
        <v>44479</v>
      </c>
      <c r="B131">
        <v>63</v>
      </c>
      <c r="C131">
        <v>43</v>
      </c>
      <c r="D131">
        <v>18</v>
      </c>
    </row>
    <row r="132" spans="1:4" ht="14.25" customHeight="1" x14ac:dyDescent="0.25">
      <c r="A132" s="19">
        <v>44486</v>
      </c>
      <c r="B132">
        <v>64</v>
      </c>
      <c r="C132">
        <v>44</v>
      </c>
      <c r="D132">
        <v>20</v>
      </c>
    </row>
    <row r="133" spans="1:4" ht="14.25" customHeight="1" x14ac:dyDescent="0.25">
      <c r="A133" s="19">
        <v>44493</v>
      </c>
      <c r="B133">
        <v>62</v>
      </c>
      <c r="C133">
        <v>45</v>
      </c>
      <c r="D133">
        <v>18</v>
      </c>
    </row>
    <row r="134" spans="1:4" ht="14.25" customHeight="1" x14ac:dyDescent="0.25">
      <c r="A134" s="19">
        <v>44500</v>
      </c>
      <c r="B134">
        <v>59</v>
      </c>
      <c r="C134">
        <v>39</v>
      </c>
      <c r="D134">
        <v>17</v>
      </c>
    </row>
    <row r="135" spans="1:4" ht="14.25" customHeight="1" x14ac:dyDescent="0.25">
      <c r="A135" s="19">
        <v>44507</v>
      </c>
      <c r="B135">
        <v>63</v>
      </c>
      <c r="C135">
        <v>43</v>
      </c>
      <c r="D135">
        <v>20</v>
      </c>
    </row>
    <row r="136" spans="1:4" ht="14.25" customHeight="1" x14ac:dyDescent="0.25">
      <c r="A136" s="19">
        <v>44514</v>
      </c>
      <c r="B136">
        <v>65</v>
      </c>
      <c r="C136">
        <v>45</v>
      </c>
      <c r="D136">
        <v>20</v>
      </c>
    </row>
    <row r="137" spans="1:4" ht="14.25" customHeight="1" x14ac:dyDescent="0.25">
      <c r="A137" s="19">
        <v>44521</v>
      </c>
      <c r="B137">
        <v>60</v>
      </c>
      <c r="C137">
        <v>44</v>
      </c>
      <c r="D137">
        <v>19</v>
      </c>
    </row>
    <row r="138" spans="1:4" ht="14.25" customHeight="1" x14ac:dyDescent="0.25">
      <c r="A138" s="19">
        <v>44528</v>
      </c>
      <c r="B138">
        <v>63</v>
      </c>
      <c r="C138">
        <v>47</v>
      </c>
      <c r="D138">
        <v>19</v>
      </c>
    </row>
    <row r="139" spans="1:4" ht="14.25" customHeight="1" x14ac:dyDescent="0.25">
      <c r="A139" s="19">
        <v>44535</v>
      </c>
      <c r="B139">
        <v>63</v>
      </c>
      <c r="C139">
        <v>45</v>
      </c>
      <c r="D139">
        <v>20</v>
      </c>
    </row>
    <row r="140" spans="1:4" ht="14.25" customHeight="1" x14ac:dyDescent="0.25">
      <c r="A140" s="19">
        <v>44542</v>
      </c>
      <c r="B140">
        <v>60</v>
      </c>
      <c r="C140">
        <v>47</v>
      </c>
      <c r="D140">
        <v>18</v>
      </c>
    </row>
    <row r="141" spans="1:4" ht="14.25" customHeight="1" x14ac:dyDescent="0.25">
      <c r="A141" s="19">
        <v>44549</v>
      </c>
      <c r="B141">
        <v>57</v>
      </c>
      <c r="C141">
        <v>41</v>
      </c>
      <c r="D141">
        <v>17</v>
      </c>
    </row>
    <row r="142" spans="1:4" ht="14.25" customHeight="1" x14ac:dyDescent="0.25">
      <c r="A142" s="19">
        <v>44556</v>
      </c>
      <c r="B142">
        <v>47</v>
      </c>
      <c r="C142">
        <v>32</v>
      </c>
      <c r="D142">
        <v>14</v>
      </c>
    </row>
    <row r="143" spans="1:4" ht="14.25" customHeight="1" x14ac:dyDescent="0.25">
      <c r="A143" s="19">
        <v>44563</v>
      </c>
      <c r="B143">
        <v>69</v>
      </c>
      <c r="C143">
        <v>47</v>
      </c>
      <c r="D143">
        <v>20</v>
      </c>
    </row>
    <row r="144" spans="1:4" ht="14.25" customHeight="1" x14ac:dyDescent="0.25">
      <c r="A144" s="19">
        <v>44570</v>
      </c>
      <c r="B144">
        <v>75</v>
      </c>
      <c r="C144">
        <v>49</v>
      </c>
      <c r="D144">
        <v>21</v>
      </c>
    </row>
    <row r="145" spans="1:4" ht="14.25" customHeight="1" x14ac:dyDescent="0.25">
      <c r="A145" s="19">
        <v>44577</v>
      </c>
      <c r="B145">
        <v>70</v>
      </c>
      <c r="C145">
        <v>49</v>
      </c>
      <c r="D145">
        <v>21</v>
      </c>
    </row>
    <row r="146" spans="1:4" ht="14.25" customHeight="1" x14ac:dyDescent="0.25">
      <c r="A146" s="19">
        <v>44584</v>
      </c>
      <c r="B146">
        <v>78</v>
      </c>
      <c r="C146">
        <v>50</v>
      </c>
      <c r="D146">
        <v>24</v>
      </c>
    </row>
    <row r="147" spans="1:4" ht="14.25" customHeight="1" x14ac:dyDescent="0.25">
      <c r="A147" s="19">
        <v>44591</v>
      </c>
      <c r="B147">
        <v>76</v>
      </c>
      <c r="C147">
        <v>52</v>
      </c>
      <c r="D147">
        <v>22</v>
      </c>
    </row>
    <row r="148" spans="1:4" ht="14.25" customHeight="1" x14ac:dyDescent="0.25">
      <c r="A148" s="19">
        <v>44598</v>
      </c>
      <c r="B148">
        <v>86</v>
      </c>
      <c r="C148">
        <v>58</v>
      </c>
      <c r="D148">
        <v>25</v>
      </c>
    </row>
    <row r="149" spans="1:4" ht="14.25" customHeight="1" x14ac:dyDescent="0.25">
      <c r="A149" s="19">
        <v>44605</v>
      </c>
      <c r="B149">
        <v>97</v>
      </c>
      <c r="C149">
        <v>61</v>
      </c>
      <c r="D149">
        <v>27</v>
      </c>
    </row>
    <row r="150" spans="1:4" ht="14.25" customHeight="1" x14ac:dyDescent="0.25">
      <c r="A150" s="19">
        <v>44612</v>
      </c>
      <c r="B150">
        <v>89</v>
      </c>
      <c r="C150">
        <v>60</v>
      </c>
      <c r="D150">
        <v>26</v>
      </c>
    </row>
    <row r="151" spans="1:4" ht="14.25" customHeight="1" x14ac:dyDescent="0.25">
      <c r="A151" s="19">
        <v>44619</v>
      </c>
      <c r="B151">
        <v>90</v>
      </c>
      <c r="C151">
        <v>60</v>
      </c>
      <c r="D151">
        <v>27</v>
      </c>
    </row>
    <row r="152" spans="1:4" ht="14.25" customHeight="1" x14ac:dyDescent="0.25">
      <c r="A152" s="19">
        <v>44626</v>
      </c>
      <c r="B152">
        <v>93</v>
      </c>
      <c r="C152">
        <v>61</v>
      </c>
      <c r="D152">
        <v>29</v>
      </c>
    </row>
    <row r="153" spans="1:4" ht="14.25" customHeight="1" x14ac:dyDescent="0.25">
      <c r="A153" s="19">
        <v>44633</v>
      </c>
      <c r="B153">
        <v>87</v>
      </c>
      <c r="C153">
        <v>59</v>
      </c>
      <c r="D153">
        <v>28</v>
      </c>
    </row>
    <row r="154" spans="1:4" ht="14.25" customHeight="1" x14ac:dyDescent="0.25">
      <c r="A154" s="19">
        <v>44640</v>
      </c>
      <c r="B154">
        <v>99</v>
      </c>
      <c r="C154">
        <v>60</v>
      </c>
      <c r="D154">
        <v>30</v>
      </c>
    </row>
    <row r="155" spans="1:4" ht="14.25" customHeight="1" x14ac:dyDescent="0.25">
      <c r="A155" s="19">
        <v>44647</v>
      </c>
      <c r="B155">
        <v>100</v>
      </c>
      <c r="C155">
        <v>59</v>
      </c>
      <c r="D155">
        <v>29</v>
      </c>
    </row>
    <row r="156" spans="1:4" ht="14.25" customHeight="1" x14ac:dyDescent="0.25">
      <c r="A156" s="19">
        <v>44654</v>
      </c>
      <c r="B156">
        <v>97</v>
      </c>
      <c r="C156">
        <v>66</v>
      </c>
      <c r="D156">
        <v>28</v>
      </c>
    </row>
    <row r="157" spans="1:4" ht="14.25" customHeight="1" x14ac:dyDescent="0.25">
      <c r="A157" s="19">
        <v>44661</v>
      </c>
      <c r="B157">
        <v>91</v>
      </c>
      <c r="C157">
        <v>57</v>
      </c>
      <c r="D157">
        <v>25</v>
      </c>
    </row>
    <row r="158" spans="1:4" ht="14.25" customHeight="1" x14ac:dyDescent="0.25">
      <c r="A158" s="19">
        <v>44668</v>
      </c>
      <c r="B158">
        <v>94</v>
      </c>
      <c r="C158">
        <v>60</v>
      </c>
      <c r="D158">
        <v>27</v>
      </c>
    </row>
    <row r="159" spans="1:4" ht="14.25" customHeight="1" x14ac:dyDescent="0.25">
      <c r="A159" s="19">
        <v>44675</v>
      </c>
      <c r="B159">
        <v>98</v>
      </c>
      <c r="C159">
        <v>60</v>
      </c>
      <c r="D159">
        <v>26</v>
      </c>
    </row>
    <row r="160" spans="1:4" ht="14.25" customHeight="1" x14ac:dyDescent="0.25">
      <c r="A160" s="19">
        <v>44682</v>
      </c>
      <c r="B160">
        <v>89</v>
      </c>
      <c r="C160">
        <v>56</v>
      </c>
      <c r="D160">
        <v>24</v>
      </c>
    </row>
    <row r="161" spans="1:4" ht="14.25" customHeight="1" x14ac:dyDescent="0.25">
      <c r="A161" s="19">
        <v>44689</v>
      </c>
      <c r="B161">
        <v>93</v>
      </c>
      <c r="C161">
        <v>58</v>
      </c>
      <c r="D161">
        <v>27</v>
      </c>
    </row>
    <row r="162" spans="1:4" ht="14.25" customHeight="1" x14ac:dyDescent="0.25">
      <c r="A162" s="19">
        <v>44696</v>
      </c>
      <c r="B162">
        <v>81</v>
      </c>
      <c r="C162">
        <v>57</v>
      </c>
      <c r="D162">
        <v>27</v>
      </c>
    </row>
    <row r="163" spans="1:4" ht="14.25" customHeight="1" x14ac:dyDescent="0.25">
      <c r="A163" s="19">
        <v>44703</v>
      </c>
      <c r="B163">
        <v>86</v>
      </c>
      <c r="C163">
        <v>55</v>
      </c>
      <c r="D163">
        <v>26</v>
      </c>
    </row>
    <row r="164" spans="1:4" ht="14.25" customHeight="1" x14ac:dyDescent="0.25">
      <c r="A164" s="19">
        <v>44710</v>
      </c>
      <c r="B164">
        <v>80</v>
      </c>
      <c r="C164">
        <v>52</v>
      </c>
      <c r="D164">
        <v>23</v>
      </c>
    </row>
    <row r="165" spans="1:4" ht="14.25" customHeight="1" x14ac:dyDescent="0.25">
      <c r="A165" s="19">
        <v>44717</v>
      </c>
      <c r="B165">
        <v>79</v>
      </c>
      <c r="C165">
        <v>51</v>
      </c>
      <c r="D165">
        <v>23</v>
      </c>
    </row>
    <row r="166" spans="1:4" ht="14.25" customHeight="1" x14ac:dyDescent="0.25">
      <c r="A166" s="19">
        <v>44724</v>
      </c>
      <c r="B166">
        <v>81</v>
      </c>
      <c r="C166">
        <v>52</v>
      </c>
      <c r="D166">
        <v>24</v>
      </c>
    </row>
    <row r="167" spans="1:4" ht="14.25" customHeight="1" x14ac:dyDescent="0.25">
      <c r="A167" s="19">
        <v>44731</v>
      </c>
      <c r="B167">
        <v>86</v>
      </c>
      <c r="C167">
        <v>53</v>
      </c>
      <c r="D167">
        <v>22</v>
      </c>
    </row>
    <row r="168" spans="1:4" ht="14.25" customHeight="1" x14ac:dyDescent="0.25">
      <c r="A168" s="19">
        <v>44738</v>
      </c>
      <c r="B168">
        <v>80</v>
      </c>
      <c r="C168">
        <v>52</v>
      </c>
      <c r="D168">
        <v>22</v>
      </c>
    </row>
    <row r="169" spans="1:4" ht="14.25" customHeight="1" x14ac:dyDescent="0.25">
      <c r="A169" s="19">
        <v>44745</v>
      </c>
      <c r="B169">
        <v>82</v>
      </c>
      <c r="C169">
        <v>50</v>
      </c>
      <c r="D169">
        <v>21</v>
      </c>
    </row>
    <row r="170" spans="1:4" ht="14.25" customHeight="1" x14ac:dyDescent="0.25">
      <c r="A170" s="19">
        <v>44752</v>
      </c>
      <c r="B170">
        <v>81</v>
      </c>
      <c r="C170">
        <v>53</v>
      </c>
      <c r="D170">
        <v>21</v>
      </c>
    </row>
    <row r="171" spans="1:4" ht="14.25" customHeight="1" x14ac:dyDescent="0.25">
      <c r="A171" s="19">
        <v>44759</v>
      </c>
      <c r="B171">
        <v>78</v>
      </c>
      <c r="C171">
        <v>55</v>
      </c>
      <c r="D171">
        <v>21</v>
      </c>
    </row>
    <row r="172" spans="1:4" ht="14.25" customHeight="1" x14ac:dyDescent="0.25">
      <c r="A172" s="19">
        <v>44766</v>
      </c>
      <c r="B172">
        <v>78</v>
      </c>
      <c r="C172">
        <v>55</v>
      </c>
      <c r="D172">
        <v>21</v>
      </c>
    </row>
    <row r="173" spans="1:4" ht="14.25" customHeight="1" x14ac:dyDescent="0.25">
      <c r="A173" s="19">
        <v>44773</v>
      </c>
      <c r="B173">
        <v>78</v>
      </c>
      <c r="C173">
        <v>53</v>
      </c>
      <c r="D173">
        <v>21</v>
      </c>
    </row>
    <row r="174" spans="1:4" ht="14.25" customHeight="1" x14ac:dyDescent="0.25">
      <c r="A174" s="19">
        <v>44780</v>
      </c>
      <c r="B174">
        <v>75</v>
      </c>
      <c r="C174">
        <v>51</v>
      </c>
      <c r="D174">
        <v>21</v>
      </c>
    </row>
    <row r="175" spans="1:4" ht="14.25" customHeight="1" x14ac:dyDescent="0.25">
      <c r="A175" s="19">
        <v>44787</v>
      </c>
      <c r="B175">
        <v>77</v>
      </c>
      <c r="C175">
        <v>50</v>
      </c>
      <c r="D175">
        <v>21</v>
      </c>
    </row>
    <row r="176" spans="1:4" ht="14.25" customHeight="1" x14ac:dyDescent="0.25">
      <c r="A176" s="19">
        <v>44794</v>
      </c>
      <c r="B176">
        <v>82</v>
      </c>
      <c r="C176">
        <v>56</v>
      </c>
      <c r="D176">
        <v>24</v>
      </c>
    </row>
    <row r="177" spans="1:4" ht="14.25" customHeight="1" x14ac:dyDescent="0.25">
      <c r="A177" s="19">
        <v>44801</v>
      </c>
      <c r="B177">
        <v>78</v>
      </c>
      <c r="C177">
        <v>50</v>
      </c>
      <c r="D177">
        <v>22</v>
      </c>
    </row>
    <row r="178" spans="1:4" ht="14.25" customHeight="1" x14ac:dyDescent="0.25">
      <c r="A178" s="19">
        <v>44808</v>
      </c>
      <c r="B178">
        <v>80</v>
      </c>
      <c r="C178">
        <v>53</v>
      </c>
      <c r="D178">
        <v>25</v>
      </c>
    </row>
    <row r="179" spans="1:4" ht="14.25" customHeight="1" x14ac:dyDescent="0.25">
      <c r="A179" s="19">
        <v>44815</v>
      </c>
      <c r="B179">
        <v>82</v>
      </c>
      <c r="C179">
        <v>60</v>
      </c>
      <c r="D179">
        <v>27</v>
      </c>
    </row>
    <row r="180" spans="1:4" ht="14.25" customHeight="1" x14ac:dyDescent="0.25">
      <c r="A180" s="19">
        <v>44822</v>
      </c>
      <c r="B180">
        <v>93</v>
      </c>
      <c r="C180">
        <v>60</v>
      </c>
      <c r="D180">
        <v>28</v>
      </c>
    </row>
    <row r="181" spans="1:4" ht="14.25" customHeight="1" x14ac:dyDescent="0.25">
      <c r="A181" s="19">
        <v>44829</v>
      </c>
      <c r="B181">
        <v>88</v>
      </c>
      <c r="C181">
        <v>57</v>
      </c>
      <c r="D181">
        <v>27</v>
      </c>
    </row>
    <row r="182" spans="1:4" ht="14.25" customHeight="1" x14ac:dyDescent="0.25">
      <c r="A182" s="19">
        <v>44836</v>
      </c>
      <c r="B182">
        <v>85</v>
      </c>
      <c r="C182">
        <v>52</v>
      </c>
      <c r="D182">
        <v>24</v>
      </c>
    </row>
    <row r="183" spans="1:4" ht="14.25" customHeight="1" x14ac:dyDescent="0.25">
      <c r="A183" s="19">
        <v>44843</v>
      </c>
      <c r="B183">
        <v>90</v>
      </c>
      <c r="C183">
        <v>55</v>
      </c>
      <c r="D183">
        <v>29</v>
      </c>
    </row>
    <row r="184" spans="1:4" ht="14.25" customHeight="1" x14ac:dyDescent="0.25">
      <c r="A184" s="19">
        <v>44850</v>
      </c>
      <c r="B184">
        <v>92</v>
      </c>
      <c r="C184">
        <v>60</v>
      </c>
      <c r="D184">
        <v>29</v>
      </c>
    </row>
    <row r="185" spans="1:4" ht="14.25" customHeight="1" x14ac:dyDescent="0.25">
      <c r="A185" s="19">
        <v>44857</v>
      </c>
      <c r="B185">
        <v>93</v>
      </c>
      <c r="C185">
        <v>53</v>
      </c>
      <c r="D185">
        <v>26</v>
      </c>
    </row>
    <row r="186" spans="1:4" ht="14.25" customHeight="1" x14ac:dyDescent="0.25">
      <c r="A186" s="19">
        <v>44864</v>
      </c>
      <c r="B186">
        <v>89</v>
      </c>
      <c r="C186">
        <v>56</v>
      </c>
      <c r="D186">
        <v>26</v>
      </c>
    </row>
    <row r="187" spans="1:4" ht="14.25" customHeight="1" x14ac:dyDescent="0.25">
      <c r="A187" s="19">
        <v>44871</v>
      </c>
      <c r="B187">
        <v>95</v>
      </c>
      <c r="C187">
        <v>57</v>
      </c>
      <c r="D187">
        <v>28</v>
      </c>
    </row>
    <row r="188" spans="1:4" ht="14.25" customHeight="1" x14ac:dyDescent="0.25">
      <c r="A188" s="19">
        <v>44878</v>
      </c>
      <c r="B188">
        <v>97</v>
      </c>
      <c r="C188">
        <v>61</v>
      </c>
      <c r="D188">
        <v>31</v>
      </c>
    </row>
    <row r="189" spans="1:4" ht="14.25" customHeight="1" x14ac:dyDescent="0.25">
      <c r="A189" s="19">
        <v>44885</v>
      </c>
      <c r="B189">
        <v>86</v>
      </c>
      <c r="C189">
        <v>54</v>
      </c>
      <c r="D189">
        <v>26</v>
      </c>
    </row>
    <row r="190" spans="1:4" ht="14.25" customHeight="1" x14ac:dyDescent="0.25">
      <c r="A190" s="19">
        <v>44892</v>
      </c>
      <c r="B190">
        <v>93</v>
      </c>
      <c r="C190">
        <v>54</v>
      </c>
      <c r="D190">
        <v>26</v>
      </c>
    </row>
    <row r="191" spans="1:4" ht="14.25" customHeight="1" x14ac:dyDescent="0.25">
      <c r="A191" s="19">
        <v>44899</v>
      </c>
      <c r="B191">
        <v>89</v>
      </c>
      <c r="C191">
        <v>53</v>
      </c>
      <c r="D191">
        <v>27</v>
      </c>
    </row>
    <row r="192" spans="1:4" ht="14.25" customHeight="1" x14ac:dyDescent="0.25">
      <c r="A192" s="19">
        <v>44906</v>
      </c>
      <c r="B192">
        <v>92</v>
      </c>
      <c r="C192">
        <v>54</v>
      </c>
      <c r="D192">
        <v>25</v>
      </c>
    </row>
    <row r="193" spans="1:4" ht="14.25" customHeight="1" x14ac:dyDescent="0.25">
      <c r="A193" s="19">
        <v>44913</v>
      </c>
      <c r="B193">
        <v>80</v>
      </c>
      <c r="C193">
        <v>49</v>
      </c>
      <c r="D193">
        <v>21</v>
      </c>
    </row>
    <row r="194" spans="1:4" ht="14.25" customHeight="1" x14ac:dyDescent="0.25">
      <c r="A194" s="19">
        <v>44920</v>
      </c>
      <c r="B194">
        <v>65</v>
      </c>
      <c r="C194">
        <v>41</v>
      </c>
      <c r="D194">
        <v>18</v>
      </c>
    </row>
    <row r="195" spans="1:4" ht="14.25" customHeight="1" x14ac:dyDescent="0.25">
      <c r="A195" s="19">
        <v>44927</v>
      </c>
      <c r="B195">
        <v>73</v>
      </c>
      <c r="C195">
        <v>47</v>
      </c>
      <c r="D195">
        <v>19</v>
      </c>
    </row>
    <row r="196" spans="1:4" ht="14.25" customHeight="1" x14ac:dyDescent="0.25">
      <c r="A196" s="19">
        <v>44934</v>
      </c>
      <c r="B196">
        <v>82</v>
      </c>
      <c r="C196">
        <v>49</v>
      </c>
      <c r="D196">
        <v>21</v>
      </c>
    </row>
    <row r="197" spans="1:4" ht="14.25" customHeight="1" x14ac:dyDescent="0.25">
      <c r="A197" s="19">
        <v>44941</v>
      </c>
      <c r="B197">
        <v>84</v>
      </c>
      <c r="C197">
        <v>53</v>
      </c>
      <c r="D197">
        <v>22</v>
      </c>
    </row>
    <row r="198" spans="1:4" ht="14.25" customHeight="1" x14ac:dyDescent="0.25">
      <c r="A198" s="19">
        <v>44948</v>
      </c>
      <c r="B198">
        <v>94</v>
      </c>
      <c r="C198">
        <v>50</v>
      </c>
      <c r="D198">
        <v>22</v>
      </c>
    </row>
    <row r="199" spans="1:4" ht="14.25" customHeight="1" x14ac:dyDescent="0.25">
      <c r="A199" s="19">
        <v>44955</v>
      </c>
      <c r="B199">
        <v>93</v>
      </c>
      <c r="C199">
        <v>56</v>
      </c>
      <c r="D199">
        <v>23</v>
      </c>
    </row>
    <row r="200" spans="1:4" ht="14.25" customHeight="1" x14ac:dyDescent="0.25">
      <c r="A200" s="19">
        <v>44962</v>
      </c>
      <c r="B200">
        <v>92</v>
      </c>
      <c r="C200">
        <v>57</v>
      </c>
      <c r="D200">
        <v>25</v>
      </c>
    </row>
    <row r="201" spans="1:4" ht="14.25" customHeight="1" x14ac:dyDescent="0.25">
      <c r="A201" s="19">
        <v>44969</v>
      </c>
      <c r="B201">
        <v>91</v>
      </c>
      <c r="C201">
        <v>55</v>
      </c>
      <c r="D201">
        <v>23</v>
      </c>
    </row>
    <row r="202" spans="1:4" ht="14.25" customHeight="1" x14ac:dyDescent="0.25">
      <c r="A202" s="19">
        <v>44976</v>
      </c>
      <c r="B202">
        <v>90</v>
      </c>
      <c r="C202">
        <v>54</v>
      </c>
      <c r="D202">
        <v>23</v>
      </c>
    </row>
    <row r="203" spans="1:4" ht="14.25" customHeight="1" x14ac:dyDescent="0.25">
      <c r="A203" s="19">
        <v>44983</v>
      </c>
      <c r="B203">
        <v>90</v>
      </c>
      <c r="C203">
        <v>54</v>
      </c>
      <c r="D203">
        <v>24</v>
      </c>
    </row>
    <row r="204" spans="1:4" ht="14.25" customHeight="1" x14ac:dyDescent="0.25">
      <c r="A204" s="19">
        <v>44990</v>
      </c>
      <c r="B204">
        <v>87</v>
      </c>
      <c r="C204">
        <v>51</v>
      </c>
      <c r="D204">
        <v>23</v>
      </c>
    </row>
    <row r="205" spans="1:4" ht="14.25" customHeight="1" x14ac:dyDescent="0.25">
      <c r="A205" s="19">
        <v>44997</v>
      </c>
      <c r="B205">
        <v>89</v>
      </c>
      <c r="C205">
        <v>54</v>
      </c>
      <c r="D205">
        <v>23</v>
      </c>
    </row>
    <row r="206" spans="1:4" ht="14.25" customHeight="1" x14ac:dyDescent="0.25">
      <c r="A206" s="19">
        <v>45004</v>
      </c>
      <c r="B206">
        <v>91</v>
      </c>
      <c r="C206">
        <v>54</v>
      </c>
      <c r="D206">
        <v>22</v>
      </c>
    </row>
    <row r="207" spans="1:4" ht="14.25" customHeight="1" x14ac:dyDescent="0.25">
      <c r="A207" s="19">
        <v>45011</v>
      </c>
      <c r="B207">
        <v>88</v>
      </c>
      <c r="C207">
        <v>52</v>
      </c>
      <c r="D207">
        <v>22</v>
      </c>
    </row>
    <row r="208" spans="1:4" ht="14.25" customHeight="1" x14ac:dyDescent="0.25">
      <c r="A208" s="19">
        <v>45018</v>
      </c>
      <c r="B208">
        <v>83</v>
      </c>
      <c r="C208">
        <v>48</v>
      </c>
      <c r="D208">
        <v>20</v>
      </c>
    </row>
    <row r="209" spans="1:16" ht="14.25" customHeight="1" x14ac:dyDescent="0.25">
      <c r="A209" s="19">
        <v>45025</v>
      </c>
      <c r="B209">
        <v>80</v>
      </c>
      <c r="C209">
        <v>49</v>
      </c>
      <c r="D209">
        <v>21</v>
      </c>
    </row>
    <row r="210" spans="1:16" ht="14.25" customHeight="1" x14ac:dyDescent="0.25">
      <c r="A210" s="19">
        <v>45032</v>
      </c>
      <c r="B210">
        <v>81</v>
      </c>
      <c r="C210">
        <v>50</v>
      </c>
      <c r="D210">
        <v>20</v>
      </c>
    </row>
    <row r="211" spans="1:16" ht="14.25" customHeight="1" x14ac:dyDescent="0.25">
      <c r="A211" s="19">
        <v>45039</v>
      </c>
      <c r="B211">
        <v>81</v>
      </c>
      <c r="C211">
        <v>49</v>
      </c>
      <c r="D211">
        <v>19</v>
      </c>
    </row>
    <row r="212" spans="1:16" ht="14.25" customHeight="1" x14ac:dyDescent="0.25">
      <c r="A212" s="19">
        <v>45046</v>
      </c>
      <c r="B212">
        <v>71</v>
      </c>
      <c r="C212">
        <v>43</v>
      </c>
      <c r="D212">
        <v>17</v>
      </c>
    </row>
    <row r="213" spans="1:16" ht="14.25" customHeight="1" x14ac:dyDescent="0.25">
      <c r="A213" s="19">
        <v>45053</v>
      </c>
      <c r="B213">
        <v>74</v>
      </c>
      <c r="C213">
        <v>44</v>
      </c>
      <c r="D213">
        <v>18</v>
      </c>
    </row>
    <row r="214" spans="1:16" ht="14.25" customHeight="1" x14ac:dyDescent="0.25">
      <c r="A214" s="19">
        <v>45060</v>
      </c>
      <c r="B214">
        <v>76</v>
      </c>
      <c r="C214">
        <v>48</v>
      </c>
      <c r="D214">
        <v>18</v>
      </c>
    </row>
    <row r="215" spans="1:16" ht="14.25" customHeight="1" x14ac:dyDescent="0.25">
      <c r="A215" s="19">
        <v>45067</v>
      </c>
      <c r="B215">
        <v>79</v>
      </c>
      <c r="C215">
        <v>49</v>
      </c>
      <c r="D215">
        <v>18</v>
      </c>
    </row>
    <row r="216" spans="1:16" ht="14.25" customHeight="1" x14ac:dyDescent="0.25">
      <c r="A216" s="19">
        <v>45074</v>
      </c>
      <c r="B216">
        <v>75</v>
      </c>
      <c r="C216">
        <v>45</v>
      </c>
      <c r="D216">
        <v>18</v>
      </c>
      <c r="P216" s="1"/>
    </row>
    <row r="217" spans="1:16" ht="14.25" customHeight="1" x14ac:dyDescent="0.25">
      <c r="A217" s="19">
        <v>45081</v>
      </c>
      <c r="B217">
        <v>70</v>
      </c>
      <c r="C217">
        <v>46</v>
      </c>
      <c r="D217">
        <v>17</v>
      </c>
    </row>
    <row r="218" spans="1:16" ht="14.25" customHeight="1" x14ac:dyDescent="0.25">
      <c r="A218" s="19">
        <v>45088</v>
      </c>
      <c r="B218">
        <v>74</v>
      </c>
      <c r="C218">
        <v>47</v>
      </c>
      <c r="D218">
        <v>17</v>
      </c>
    </row>
    <row r="219" spans="1:16" ht="14.25" customHeight="1" x14ac:dyDescent="0.25">
      <c r="A219" s="19">
        <v>45095</v>
      </c>
      <c r="B219">
        <v>73</v>
      </c>
      <c r="C219">
        <v>45</v>
      </c>
      <c r="D219">
        <v>16</v>
      </c>
    </row>
    <row r="220" spans="1:16" ht="14.25" customHeight="1" x14ac:dyDescent="0.25">
      <c r="A220" s="19">
        <v>45102</v>
      </c>
      <c r="B220">
        <v>70</v>
      </c>
      <c r="C220">
        <v>46</v>
      </c>
      <c r="D220">
        <v>16</v>
      </c>
    </row>
    <row r="221" spans="1:16" ht="14.25" customHeight="1" x14ac:dyDescent="0.25">
      <c r="A221" s="19">
        <v>45109</v>
      </c>
      <c r="B221">
        <v>71</v>
      </c>
      <c r="C221">
        <v>45</v>
      </c>
      <c r="D221">
        <v>16</v>
      </c>
    </row>
    <row r="222" spans="1:16" ht="14.25" customHeight="1" x14ac:dyDescent="0.25">
      <c r="A222" s="19">
        <v>45116</v>
      </c>
      <c r="B222">
        <v>76</v>
      </c>
      <c r="C222">
        <v>47</v>
      </c>
      <c r="D222">
        <v>17</v>
      </c>
    </row>
    <row r="223" spans="1:16" ht="14.25" customHeight="1" x14ac:dyDescent="0.25">
      <c r="A223" s="19">
        <v>45123</v>
      </c>
      <c r="B223">
        <v>73</v>
      </c>
      <c r="C223">
        <v>47</v>
      </c>
      <c r="D223">
        <v>16</v>
      </c>
    </row>
    <row r="224" spans="1:16" ht="14.25" customHeight="1" x14ac:dyDescent="0.25">
      <c r="A224" s="19">
        <v>45130</v>
      </c>
      <c r="B224">
        <v>72</v>
      </c>
      <c r="C224">
        <v>46</v>
      </c>
      <c r="D224">
        <v>16</v>
      </c>
    </row>
    <row r="225" spans="1:4" ht="14.25" customHeight="1" x14ac:dyDescent="0.25">
      <c r="A225" s="19">
        <v>45137</v>
      </c>
      <c r="B225">
        <v>71</v>
      </c>
      <c r="C225">
        <v>47</v>
      </c>
      <c r="D225">
        <v>16</v>
      </c>
    </row>
    <row r="226" spans="1:4" ht="14.25" customHeight="1" x14ac:dyDescent="0.25">
      <c r="A226" s="19">
        <v>45144</v>
      </c>
      <c r="B226">
        <v>72</v>
      </c>
      <c r="C226">
        <v>45</v>
      </c>
      <c r="D226">
        <v>18</v>
      </c>
    </row>
    <row r="227" spans="1:4" ht="14.25" customHeight="1" x14ac:dyDescent="0.25">
      <c r="A227" s="19">
        <v>45151</v>
      </c>
      <c r="B227">
        <v>70</v>
      </c>
      <c r="C227">
        <v>41</v>
      </c>
      <c r="D227">
        <v>16</v>
      </c>
    </row>
    <row r="228" spans="1:4" ht="14.25" customHeight="1" x14ac:dyDescent="0.25">
      <c r="A228" s="19">
        <v>45158</v>
      </c>
      <c r="B228">
        <v>75</v>
      </c>
      <c r="C228">
        <v>45</v>
      </c>
      <c r="D228">
        <v>17</v>
      </c>
    </row>
    <row r="229" spans="1:4" ht="14.25" customHeight="1" x14ac:dyDescent="0.25">
      <c r="A229" s="19">
        <v>45165</v>
      </c>
      <c r="B229">
        <v>78</v>
      </c>
      <c r="C229">
        <v>46</v>
      </c>
      <c r="D229">
        <v>18</v>
      </c>
    </row>
    <row r="230" spans="1:4" ht="14.25" customHeight="1" x14ac:dyDescent="0.25">
      <c r="A230" s="19">
        <v>45172</v>
      </c>
      <c r="B230">
        <v>78</v>
      </c>
      <c r="C230">
        <v>48</v>
      </c>
      <c r="D230">
        <v>19</v>
      </c>
    </row>
    <row r="231" spans="1:4" ht="14.25" customHeight="1" x14ac:dyDescent="0.25">
      <c r="A231" s="19">
        <v>45179</v>
      </c>
      <c r="B231">
        <v>82</v>
      </c>
      <c r="C231">
        <v>48</v>
      </c>
      <c r="D231">
        <v>20</v>
      </c>
    </row>
    <row r="232" spans="1:4" ht="14.25" customHeight="1" x14ac:dyDescent="0.25">
      <c r="A232" s="19">
        <v>45186</v>
      </c>
      <c r="B232">
        <v>82</v>
      </c>
      <c r="C232">
        <v>49</v>
      </c>
      <c r="D232">
        <v>22</v>
      </c>
    </row>
    <row r="233" spans="1:4" ht="14.25" customHeight="1" x14ac:dyDescent="0.25">
      <c r="A233" s="19">
        <v>45193</v>
      </c>
      <c r="B233">
        <v>81</v>
      </c>
      <c r="C233">
        <v>47</v>
      </c>
      <c r="D233">
        <v>21</v>
      </c>
    </row>
    <row r="234" spans="1:4" ht="14.25" customHeight="1" x14ac:dyDescent="0.25">
      <c r="A234" s="19">
        <v>45200</v>
      </c>
      <c r="B234">
        <v>82</v>
      </c>
      <c r="C234">
        <v>47</v>
      </c>
      <c r="D234">
        <v>21</v>
      </c>
    </row>
    <row r="235" spans="1:4" ht="14.25" customHeight="1" x14ac:dyDescent="0.25">
      <c r="A235" s="19">
        <v>45207</v>
      </c>
      <c r="B235">
        <v>79</v>
      </c>
      <c r="C235">
        <v>50</v>
      </c>
      <c r="D235">
        <v>21</v>
      </c>
    </row>
    <row r="236" spans="1:4" ht="14.25" customHeight="1" x14ac:dyDescent="0.25">
      <c r="A236" s="19">
        <v>45214</v>
      </c>
      <c r="B236">
        <v>82</v>
      </c>
      <c r="C236">
        <v>49</v>
      </c>
      <c r="D236">
        <v>22</v>
      </c>
    </row>
    <row r="237" spans="1:4" ht="14.25" customHeight="1" x14ac:dyDescent="0.25">
      <c r="A237" s="19">
        <v>45221</v>
      </c>
      <c r="B237">
        <v>81</v>
      </c>
      <c r="C237">
        <v>45</v>
      </c>
      <c r="D237">
        <v>22</v>
      </c>
    </row>
    <row r="238" spans="1:4" ht="14.25" customHeight="1" x14ac:dyDescent="0.25">
      <c r="A238" s="19">
        <v>45228</v>
      </c>
      <c r="B238">
        <v>78</v>
      </c>
      <c r="C238">
        <v>47</v>
      </c>
      <c r="D238">
        <v>21</v>
      </c>
    </row>
    <row r="239" spans="1:4" ht="14.25" customHeight="1" x14ac:dyDescent="0.25">
      <c r="A239" s="19">
        <v>45235</v>
      </c>
      <c r="B239">
        <v>77</v>
      </c>
      <c r="C239">
        <v>46</v>
      </c>
      <c r="D239">
        <v>20</v>
      </c>
    </row>
    <row r="240" spans="1:4" ht="14.25" customHeight="1" x14ac:dyDescent="0.25">
      <c r="A240" s="19">
        <v>45242</v>
      </c>
      <c r="B240">
        <v>80</v>
      </c>
      <c r="C240">
        <v>44</v>
      </c>
      <c r="D240">
        <v>20</v>
      </c>
    </row>
    <row r="241" spans="1:4" ht="14.25" customHeight="1" x14ac:dyDescent="0.25">
      <c r="A241" s="19">
        <v>45249</v>
      </c>
      <c r="B241">
        <v>74</v>
      </c>
      <c r="C241">
        <v>42</v>
      </c>
      <c r="D241">
        <v>19</v>
      </c>
    </row>
    <row r="242" spans="1:4" ht="14.25" customHeight="1" x14ac:dyDescent="0.25">
      <c r="A242" s="19">
        <v>45256</v>
      </c>
      <c r="B242">
        <v>79</v>
      </c>
      <c r="C242">
        <v>44</v>
      </c>
      <c r="D242">
        <v>21</v>
      </c>
    </row>
    <row r="243" spans="1:4" ht="14.25" customHeight="1" x14ac:dyDescent="0.25">
      <c r="A243" s="19">
        <v>45263</v>
      </c>
      <c r="B243">
        <v>79</v>
      </c>
      <c r="C243">
        <v>46</v>
      </c>
      <c r="D243">
        <v>21</v>
      </c>
    </row>
    <row r="244" spans="1:4" ht="14.25" customHeight="1" x14ac:dyDescent="0.25">
      <c r="A244" s="19">
        <v>45270</v>
      </c>
      <c r="B244">
        <v>74</v>
      </c>
      <c r="C244">
        <v>45</v>
      </c>
      <c r="D244">
        <v>19</v>
      </c>
    </row>
    <row r="245" spans="1:4" ht="14.25" customHeight="1" x14ac:dyDescent="0.25">
      <c r="A245" s="19">
        <v>45277</v>
      </c>
      <c r="B245">
        <v>70</v>
      </c>
      <c r="C245">
        <v>41</v>
      </c>
      <c r="D245">
        <v>17</v>
      </c>
    </row>
    <row r="246" spans="1:4" ht="14.25" customHeight="1" x14ac:dyDescent="0.25">
      <c r="A246" s="19">
        <v>45284</v>
      </c>
      <c r="B246">
        <v>54</v>
      </c>
      <c r="C246">
        <v>32</v>
      </c>
      <c r="D246">
        <v>14</v>
      </c>
    </row>
    <row r="247" spans="1:4" ht="14.25" customHeight="1" x14ac:dyDescent="0.25">
      <c r="A247" s="19">
        <v>45291</v>
      </c>
      <c r="B247">
        <v>60</v>
      </c>
      <c r="C247">
        <v>37</v>
      </c>
      <c r="D247">
        <v>15</v>
      </c>
    </row>
    <row r="248" spans="1:4" ht="14.25" customHeight="1" x14ac:dyDescent="0.25">
      <c r="A248" s="19">
        <v>45298</v>
      </c>
      <c r="B248">
        <v>74</v>
      </c>
      <c r="C248">
        <v>44</v>
      </c>
      <c r="D248">
        <v>18</v>
      </c>
    </row>
    <row r="249" spans="1:4" ht="14.25" customHeight="1" x14ac:dyDescent="0.25">
      <c r="A249" s="19">
        <v>45305</v>
      </c>
      <c r="B249">
        <v>77</v>
      </c>
      <c r="C249">
        <v>45</v>
      </c>
      <c r="D249">
        <v>18</v>
      </c>
    </row>
    <row r="250" spans="1:4" ht="14.25" customHeight="1" x14ac:dyDescent="0.25">
      <c r="A250" s="19">
        <v>45312</v>
      </c>
      <c r="B250">
        <v>80</v>
      </c>
      <c r="C250">
        <v>48</v>
      </c>
      <c r="D250">
        <v>19</v>
      </c>
    </row>
    <row r="251" spans="1:4" ht="14.25" customHeight="1" x14ac:dyDescent="0.25">
      <c r="A251" s="19">
        <v>45319</v>
      </c>
      <c r="B251">
        <v>89</v>
      </c>
      <c r="C251">
        <v>53</v>
      </c>
      <c r="D251">
        <v>21</v>
      </c>
    </row>
    <row r="252" spans="1:4" ht="14.25" customHeight="1" x14ac:dyDescent="0.25">
      <c r="A252" s="19">
        <v>45326</v>
      </c>
      <c r="B252">
        <v>87</v>
      </c>
      <c r="C252">
        <v>54</v>
      </c>
      <c r="D252">
        <v>21</v>
      </c>
    </row>
    <row r="253" spans="1:4" ht="14.25" customHeight="1" x14ac:dyDescent="0.25">
      <c r="A253" s="19">
        <v>45333</v>
      </c>
      <c r="B253">
        <v>84</v>
      </c>
      <c r="C253">
        <v>56</v>
      </c>
      <c r="D253">
        <v>20</v>
      </c>
    </row>
    <row r="254" spans="1:4" ht="14.25" customHeight="1" x14ac:dyDescent="0.25">
      <c r="A254" s="19">
        <v>45340</v>
      </c>
      <c r="B254">
        <v>85</v>
      </c>
      <c r="C254">
        <v>55</v>
      </c>
      <c r="D254">
        <v>20</v>
      </c>
    </row>
    <row r="255" spans="1:4" ht="14.25" customHeight="1" x14ac:dyDescent="0.25">
      <c r="A255" s="19">
        <v>45347</v>
      </c>
      <c r="B255">
        <v>85</v>
      </c>
      <c r="C255">
        <v>52</v>
      </c>
      <c r="D255">
        <v>21</v>
      </c>
    </row>
    <row r="256" spans="1:4" ht="14.25" customHeight="1" x14ac:dyDescent="0.25">
      <c r="A256" s="19">
        <v>45354</v>
      </c>
      <c r="B256">
        <v>86</v>
      </c>
      <c r="C256">
        <v>51</v>
      </c>
      <c r="D256">
        <v>21</v>
      </c>
    </row>
    <row r="257" spans="1:4" ht="14.25" customHeight="1" x14ac:dyDescent="0.25">
      <c r="A257" s="19">
        <v>45361</v>
      </c>
      <c r="B257">
        <v>83</v>
      </c>
      <c r="C257">
        <v>52</v>
      </c>
      <c r="D257">
        <v>21</v>
      </c>
    </row>
    <row r="258" spans="1:4" ht="14.25" customHeight="1" x14ac:dyDescent="0.25">
      <c r="A258" s="19">
        <v>45368</v>
      </c>
      <c r="B258">
        <v>86</v>
      </c>
      <c r="C258">
        <v>51</v>
      </c>
      <c r="D258">
        <v>19</v>
      </c>
    </row>
    <row r="259" spans="1:4" ht="14.25" customHeight="1" x14ac:dyDescent="0.25">
      <c r="A259" s="19">
        <v>45375</v>
      </c>
      <c r="B259">
        <v>79</v>
      </c>
      <c r="C259">
        <v>47</v>
      </c>
      <c r="D259">
        <v>19</v>
      </c>
    </row>
    <row r="260" spans="1:4" ht="14.25" customHeight="1" x14ac:dyDescent="0.25">
      <c r="A260" s="19">
        <v>45382</v>
      </c>
      <c r="B260">
        <v>81</v>
      </c>
      <c r="C260">
        <v>51</v>
      </c>
      <c r="D260">
        <v>19</v>
      </c>
    </row>
    <row r="261" spans="1:4" ht="14.25" customHeight="1" x14ac:dyDescent="0.25">
      <c r="A261" s="19">
        <v>45389</v>
      </c>
      <c r="B261">
        <v>77</v>
      </c>
      <c r="C261">
        <v>45</v>
      </c>
      <c r="D261">
        <v>18</v>
      </c>
    </row>
    <row r="262" spans="1:4" ht="14.25" customHeight="1" x14ac:dyDescent="0.25">
      <c r="A262" s="19">
        <v>45396</v>
      </c>
      <c r="B262">
        <v>78</v>
      </c>
      <c r="C262">
        <v>48</v>
      </c>
      <c r="D262">
        <v>19</v>
      </c>
    </row>
    <row r="263" spans="1:4" ht="14.25" customHeight="1" x14ac:dyDescent="0.25">
      <c r="A263" s="19">
        <v>45403</v>
      </c>
      <c r="B263">
        <v>71</v>
      </c>
      <c r="C263">
        <v>42</v>
      </c>
      <c r="D263">
        <v>17</v>
      </c>
    </row>
    <row r="264" spans="1:4" ht="14.25" customHeight="1" x14ac:dyDescent="0.25"/>
    <row r="265" spans="1:4" ht="14.25" customHeight="1" x14ac:dyDescent="0.25"/>
    <row r="266" spans="1:4" ht="14.25" customHeight="1" x14ac:dyDescent="0.25">
      <c r="A266" t="s">
        <v>71</v>
      </c>
    </row>
    <row r="267" spans="1:4" ht="14.25" customHeight="1" x14ac:dyDescent="0.25">
      <c r="A267" t="s">
        <v>72</v>
      </c>
    </row>
    <row r="268" spans="1:4" ht="14.25" customHeight="1" x14ac:dyDescent="0.25"/>
    <row r="269" spans="1:4" ht="14.25" customHeight="1" x14ac:dyDescent="0.25"/>
    <row r="270" spans="1:4" ht="14.25" customHeight="1" x14ac:dyDescent="0.25"/>
    <row r="271" spans="1:4" ht="14.25" customHeight="1" x14ac:dyDescent="0.25"/>
    <row r="272" spans="1:4"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D263" xr:uid="{00000000-0001-0000-01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D1FF-6706-467B-A384-1BD1864F9CF2}">
  <dimension ref="A1:D64"/>
  <sheetViews>
    <sheetView workbookViewId="0">
      <selection activeCell="F63" sqref="F63"/>
    </sheetView>
  </sheetViews>
  <sheetFormatPr defaultRowHeight="15" x14ac:dyDescent="0.25"/>
  <cols>
    <col min="1" max="1" width="13.7109375" bestFit="1" customWidth="1"/>
  </cols>
  <sheetData>
    <row r="1" spans="1:4" x14ac:dyDescent="0.25">
      <c r="A1" t="s">
        <v>73</v>
      </c>
      <c r="B1" t="s">
        <v>68</v>
      </c>
      <c r="C1" t="s">
        <v>69</v>
      </c>
      <c r="D1" t="s">
        <v>70</v>
      </c>
    </row>
    <row r="2" spans="1:4" x14ac:dyDescent="0.25">
      <c r="A2" s="20">
        <v>43586</v>
      </c>
      <c r="B2">
        <f>SUM('Raw Data'!B4:B7)</f>
        <v>224</v>
      </c>
      <c r="C2">
        <f>SUM('Raw Data'!C4:C7)</f>
        <v>230</v>
      </c>
      <c r="D2">
        <f>SUM('Raw Data'!D4:D7)</f>
        <v>69</v>
      </c>
    </row>
    <row r="3" spans="1:4" x14ac:dyDescent="0.25">
      <c r="A3" s="20">
        <v>43617</v>
      </c>
      <c r="B3">
        <f>SUM('Raw Data'!B8:B12)</f>
        <v>287</v>
      </c>
      <c r="C3">
        <f>SUM('Raw Data'!C8:C12)</f>
        <v>280</v>
      </c>
      <c r="D3">
        <f>SUM('Raw Data'!D8:D12)</f>
        <v>79</v>
      </c>
    </row>
    <row r="4" spans="1:4" x14ac:dyDescent="0.25">
      <c r="A4" s="20">
        <v>43647</v>
      </c>
      <c r="B4">
        <f>SUM('Raw Data'!B13:B16)</f>
        <v>235</v>
      </c>
      <c r="C4">
        <f>SUM('Raw Data'!C13:C16)</f>
        <v>223</v>
      </c>
      <c r="D4">
        <f>SUM('Raw Data'!D13:D16)</f>
        <v>65</v>
      </c>
    </row>
    <row r="5" spans="1:4" x14ac:dyDescent="0.25">
      <c r="A5" s="20">
        <v>43678</v>
      </c>
      <c r="B5">
        <f>SUM('Raw Data'!B17:B20)</f>
        <v>231</v>
      </c>
      <c r="C5">
        <f>SUM('Raw Data'!C17:C20)</f>
        <v>223</v>
      </c>
      <c r="D5">
        <f>SUM('Raw Data'!D17:D20)</f>
        <v>70</v>
      </c>
    </row>
    <row r="6" spans="1:4" x14ac:dyDescent="0.25">
      <c r="A6" s="20">
        <v>43709</v>
      </c>
      <c r="B6">
        <f>SUM('Raw Data'!B21:B25)</f>
        <v>325</v>
      </c>
      <c r="C6">
        <f>SUM('Raw Data'!C21:C25)</f>
        <v>295</v>
      </c>
      <c r="D6">
        <f>SUM('Raw Data'!D21:D25)</f>
        <v>104</v>
      </c>
    </row>
    <row r="7" spans="1:4" x14ac:dyDescent="0.25">
      <c r="A7" s="20">
        <v>43739</v>
      </c>
      <c r="B7">
        <f>SUM('Raw Data'!B26:B29)</f>
        <v>256</v>
      </c>
      <c r="C7">
        <f>SUM('Raw Data'!C26:C29)</f>
        <v>230</v>
      </c>
      <c r="D7">
        <f>SUM('Raw Data'!D26:D29)</f>
        <v>85</v>
      </c>
    </row>
    <row r="8" spans="1:4" x14ac:dyDescent="0.25">
      <c r="A8" s="20">
        <v>43770</v>
      </c>
      <c r="B8">
        <f>SUM('Raw Data'!B30:B33)</f>
        <v>264</v>
      </c>
      <c r="C8">
        <f>SUM('Raw Data'!C30:C33)</f>
        <v>230</v>
      </c>
      <c r="D8">
        <f>SUM('Raw Data'!D30:D33)</f>
        <v>85</v>
      </c>
    </row>
    <row r="9" spans="1:4" x14ac:dyDescent="0.25">
      <c r="A9" s="20">
        <v>43800</v>
      </c>
      <c r="B9">
        <f>SUM('Raw Data'!B34:B38)</f>
        <v>266</v>
      </c>
      <c r="C9">
        <f>SUM('Raw Data'!C34:C38)</f>
        <v>239</v>
      </c>
      <c r="D9">
        <f>SUM('Raw Data'!D34:D38)</f>
        <v>82</v>
      </c>
    </row>
    <row r="10" spans="1:4" x14ac:dyDescent="0.25">
      <c r="A10" s="20">
        <v>43831</v>
      </c>
      <c r="B10">
        <f>SUM('Raw Data'!B39:B42)</f>
        <v>239</v>
      </c>
      <c r="C10">
        <f>SUM('Raw Data'!C39:C42)</f>
        <v>212</v>
      </c>
      <c r="D10">
        <f>SUM('Raw Data'!D39:D42)</f>
        <v>71</v>
      </c>
    </row>
    <row r="11" spans="1:4" x14ac:dyDescent="0.25">
      <c r="A11" s="20">
        <v>43862</v>
      </c>
      <c r="B11">
        <f>SUM('Raw Data'!B43:B46)</f>
        <v>269</v>
      </c>
      <c r="C11">
        <f>SUM('Raw Data'!C43:C46)</f>
        <v>226</v>
      </c>
      <c r="D11">
        <f>SUM('Raw Data'!D43:D46)</f>
        <v>78</v>
      </c>
    </row>
    <row r="12" spans="1:4" x14ac:dyDescent="0.25">
      <c r="A12" s="20">
        <v>43891</v>
      </c>
      <c r="B12">
        <f>SUM('Raw Data'!B47:B51)</f>
        <v>312</v>
      </c>
      <c r="C12">
        <f>SUM('Raw Data'!C47:C51)</f>
        <v>254</v>
      </c>
      <c r="D12">
        <f>SUM('Raw Data'!D47:D51)</f>
        <v>92</v>
      </c>
    </row>
    <row r="13" spans="1:4" x14ac:dyDescent="0.25">
      <c r="A13" s="20">
        <v>43922</v>
      </c>
      <c r="B13">
        <f>SUM('Raw Data'!B52:B55)</f>
        <v>262</v>
      </c>
      <c r="C13">
        <f>SUM('Raw Data'!C52:C55)</f>
        <v>196</v>
      </c>
      <c r="D13">
        <f>SUM('Raw Data'!D52:D55)</f>
        <v>73</v>
      </c>
    </row>
    <row r="14" spans="1:4" x14ac:dyDescent="0.25">
      <c r="A14" s="20">
        <v>43952</v>
      </c>
      <c r="B14">
        <f>SUM('Raw Data'!B56:B60)</f>
        <v>324</v>
      </c>
      <c r="C14">
        <f>SUM('Raw Data'!C56:C60)</f>
        <v>242</v>
      </c>
      <c r="D14">
        <f>SUM('Raw Data'!D56:D60)</f>
        <v>90</v>
      </c>
    </row>
    <row r="15" spans="1:4" x14ac:dyDescent="0.25">
      <c r="A15" s="20">
        <v>43983</v>
      </c>
      <c r="B15">
        <f>SUM('Raw Data'!B61:B64)</f>
        <v>253</v>
      </c>
      <c r="C15">
        <f>SUM('Raw Data'!C61:C64)</f>
        <v>189</v>
      </c>
      <c r="D15">
        <f>SUM('Raw Data'!D61:D64)</f>
        <v>65</v>
      </c>
    </row>
    <row r="16" spans="1:4" x14ac:dyDescent="0.25">
      <c r="A16" s="20">
        <v>44013</v>
      </c>
      <c r="B16">
        <f>SUM('Raw Data'!B65:B68)</f>
        <v>253</v>
      </c>
      <c r="C16">
        <f>SUM('Raw Data'!C65:C68)</f>
        <v>189</v>
      </c>
      <c r="D16">
        <f>SUM('Raw Data'!D65:D68)</f>
        <v>62</v>
      </c>
    </row>
    <row r="17" spans="1:4" x14ac:dyDescent="0.25">
      <c r="A17" s="20">
        <v>44044</v>
      </c>
      <c r="B17">
        <f>SUM('Raw Data'!B69:B73)</f>
        <v>299</v>
      </c>
      <c r="C17">
        <f>SUM('Raw Data'!C69:C73)</f>
        <v>231</v>
      </c>
      <c r="D17">
        <f>SUM('Raw Data'!D69:D73)</f>
        <v>78</v>
      </c>
    </row>
    <row r="18" spans="1:4" x14ac:dyDescent="0.25">
      <c r="A18" s="20">
        <v>44075</v>
      </c>
      <c r="B18">
        <f>SUM('Raw Data'!B74:B77)</f>
        <v>251</v>
      </c>
      <c r="C18">
        <f>SUM('Raw Data'!C74:C77)</f>
        <v>190</v>
      </c>
      <c r="D18">
        <f>SUM('Raw Data'!D74:D77)</f>
        <v>72</v>
      </c>
    </row>
    <row r="19" spans="1:4" x14ac:dyDescent="0.25">
      <c r="A19" s="20">
        <v>44105</v>
      </c>
      <c r="B19">
        <f>SUM('Raw Data'!B78:B81)</f>
        <v>219</v>
      </c>
      <c r="C19">
        <f>SUM('Raw Data'!C78:C81)</f>
        <v>172</v>
      </c>
      <c r="D19">
        <f>SUM('Raw Data'!D78:D81)</f>
        <v>71</v>
      </c>
    </row>
    <row r="20" spans="1:4" x14ac:dyDescent="0.25">
      <c r="A20" s="20">
        <v>44136</v>
      </c>
      <c r="B20">
        <f>SUM('Raw Data'!B82:B86)</f>
        <v>252</v>
      </c>
      <c r="C20">
        <f>SUM('Raw Data'!C82:C86)</f>
        <v>200</v>
      </c>
      <c r="D20">
        <f>SUM('Raw Data'!D82:D86)</f>
        <v>81</v>
      </c>
    </row>
    <row r="21" spans="1:4" x14ac:dyDescent="0.25">
      <c r="A21" s="20">
        <v>44166</v>
      </c>
      <c r="B21">
        <f>SUM('Raw Data'!B87:B90)</f>
        <v>184</v>
      </c>
      <c r="C21">
        <f>SUM('Raw Data'!C87:C90)</f>
        <v>142</v>
      </c>
      <c r="D21">
        <f>SUM('Raw Data'!D87:D90)</f>
        <v>55</v>
      </c>
    </row>
    <row r="22" spans="1:4" x14ac:dyDescent="0.25">
      <c r="A22" s="20">
        <v>44197</v>
      </c>
      <c r="B22">
        <f>SUM('Raw Data'!B91:B95)</f>
        <v>245</v>
      </c>
      <c r="C22">
        <f>SUM('Raw Data'!C91:C95)</f>
        <v>198</v>
      </c>
      <c r="D22">
        <f>SUM('Raw Data'!D91:D95)</f>
        <v>73</v>
      </c>
    </row>
    <row r="23" spans="1:4" x14ac:dyDescent="0.25">
      <c r="A23" s="20">
        <v>44228</v>
      </c>
      <c r="B23">
        <f>SUM('Raw Data'!B96:B99)</f>
        <v>212</v>
      </c>
      <c r="C23">
        <f>SUM('Raw Data'!C96:C99)</f>
        <v>170</v>
      </c>
      <c r="D23">
        <f>SUM('Raw Data'!D96:D99)</f>
        <v>66</v>
      </c>
    </row>
    <row r="24" spans="1:4" x14ac:dyDescent="0.25">
      <c r="A24" s="20">
        <v>44256</v>
      </c>
      <c r="B24">
        <f>SUM('Raw Data'!B100:B103)</f>
        <v>224</v>
      </c>
      <c r="C24">
        <f>SUM('Raw Data'!C100:C103)</f>
        <v>170</v>
      </c>
      <c r="D24">
        <f>SUM('Raw Data'!D100:D103)</f>
        <v>72</v>
      </c>
    </row>
    <row r="25" spans="1:4" x14ac:dyDescent="0.25">
      <c r="A25" s="20">
        <v>44287</v>
      </c>
      <c r="B25">
        <f>SUM('Raw Data'!B104:B107)</f>
        <v>223</v>
      </c>
      <c r="C25">
        <f>SUM('Raw Data'!C104:C107)</f>
        <v>165</v>
      </c>
      <c r="D25">
        <f>SUM('Raw Data'!D104:D107)</f>
        <v>71</v>
      </c>
    </row>
    <row r="26" spans="1:4" x14ac:dyDescent="0.25">
      <c r="A26" s="20">
        <v>44317</v>
      </c>
      <c r="B26">
        <f>SUM('Raw Data'!B108:B112)</f>
        <v>272</v>
      </c>
      <c r="C26">
        <f>SUM('Raw Data'!C108:C112)</f>
        <v>200</v>
      </c>
      <c r="D26">
        <f>SUM('Raw Data'!D108:D112)</f>
        <v>85</v>
      </c>
    </row>
    <row r="27" spans="1:4" x14ac:dyDescent="0.25">
      <c r="A27" s="20">
        <v>44348</v>
      </c>
      <c r="B27">
        <f>SUM('Raw Data'!B113:B116)</f>
        <v>205</v>
      </c>
      <c r="C27">
        <f>SUM('Raw Data'!C113:C116)</f>
        <v>165</v>
      </c>
      <c r="D27">
        <f>SUM('Raw Data'!D113:D116)</f>
        <v>62</v>
      </c>
    </row>
    <row r="28" spans="1:4" x14ac:dyDescent="0.25">
      <c r="A28" s="20">
        <v>44378</v>
      </c>
      <c r="B28">
        <f>SUM('Raw Data'!B117:B120)</f>
        <v>203</v>
      </c>
      <c r="C28">
        <f>SUM('Raw Data'!C117:C120)</f>
        <v>155</v>
      </c>
      <c r="D28">
        <f>SUM('Raw Data'!D117:D120)</f>
        <v>54</v>
      </c>
    </row>
    <row r="29" spans="1:4" x14ac:dyDescent="0.25">
      <c r="A29" s="20">
        <v>44409</v>
      </c>
      <c r="B29">
        <f>SUM('Raw Data'!B121:B125)</f>
        <v>247</v>
      </c>
      <c r="C29">
        <f>SUM('Raw Data'!C121:C125)</f>
        <v>189</v>
      </c>
      <c r="D29">
        <f>SUM('Raw Data'!D121:D125)</f>
        <v>69</v>
      </c>
    </row>
    <row r="30" spans="1:4" x14ac:dyDescent="0.25">
      <c r="A30" s="20">
        <v>44440</v>
      </c>
      <c r="B30">
        <f>SUM('Raw Data'!B126:B129)</f>
        <v>234</v>
      </c>
      <c r="C30">
        <f>SUM('Raw Data'!C126:C129)</f>
        <v>170</v>
      </c>
      <c r="D30">
        <f>SUM('Raw Data'!D126:D129)</f>
        <v>70</v>
      </c>
    </row>
    <row r="31" spans="1:4" x14ac:dyDescent="0.25">
      <c r="A31" s="20">
        <v>44470</v>
      </c>
      <c r="B31">
        <f>SUM('Raw Data'!B130:B134)</f>
        <v>309</v>
      </c>
      <c r="C31">
        <f>SUM('Raw Data'!C130:C134)</f>
        <v>214</v>
      </c>
      <c r="D31">
        <f>SUM('Raw Data'!D130:D134)</f>
        <v>92</v>
      </c>
    </row>
    <row r="32" spans="1:4" x14ac:dyDescent="0.25">
      <c r="A32" s="20">
        <v>44501</v>
      </c>
      <c r="B32">
        <f>SUM('Raw Data'!B135:B138)</f>
        <v>251</v>
      </c>
      <c r="C32">
        <f>SUM('Raw Data'!C135:C138)</f>
        <v>179</v>
      </c>
      <c r="D32">
        <f>SUM('Raw Data'!D135:D138)</f>
        <v>78</v>
      </c>
    </row>
    <row r="33" spans="1:4" x14ac:dyDescent="0.25">
      <c r="A33" s="20">
        <v>44531</v>
      </c>
      <c r="B33">
        <f>SUM('Raw Data'!B139:B142)</f>
        <v>227</v>
      </c>
      <c r="C33">
        <f>SUM('Raw Data'!C139:C142)</f>
        <v>165</v>
      </c>
      <c r="D33">
        <f>SUM('Raw Data'!D139:D142)</f>
        <v>69</v>
      </c>
    </row>
    <row r="34" spans="1:4" x14ac:dyDescent="0.25">
      <c r="A34" s="20">
        <v>44562</v>
      </c>
      <c r="B34">
        <f>SUM('Raw Data'!B143:B147)</f>
        <v>368</v>
      </c>
      <c r="C34">
        <f>SUM('Raw Data'!C143:C147)</f>
        <v>247</v>
      </c>
      <c r="D34">
        <f>SUM('Raw Data'!D143:D147)</f>
        <v>108</v>
      </c>
    </row>
    <row r="35" spans="1:4" x14ac:dyDescent="0.25">
      <c r="A35" s="20">
        <v>44593</v>
      </c>
      <c r="B35">
        <f>SUM('Raw Data'!B148:B151)</f>
        <v>362</v>
      </c>
      <c r="C35">
        <f>SUM('Raw Data'!C148:C151)</f>
        <v>239</v>
      </c>
      <c r="D35">
        <f>SUM('Raw Data'!D148:D151)</f>
        <v>105</v>
      </c>
    </row>
    <row r="36" spans="1:4" x14ac:dyDescent="0.25">
      <c r="A36" s="20">
        <v>44621</v>
      </c>
      <c r="B36">
        <f>SUM('Raw Data'!B152:B155)</f>
        <v>379</v>
      </c>
      <c r="C36">
        <f>SUM('Raw Data'!C152:C155)</f>
        <v>239</v>
      </c>
      <c r="D36">
        <f>SUM('Raw Data'!D152:D155)</f>
        <v>116</v>
      </c>
    </row>
    <row r="37" spans="1:4" x14ac:dyDescent="0.25">
      <c r="A37" s="20">
        <v>44652</v>
      </c>
      <c r="B37">
        <f>SUM('Raw Data'!B156:B159)</f>
        <v>380</v>
      </c>
      <c r="C37">
        <f>SUM('Raw Data'!C156:C159)</f>
        <v>243</v>
      </c>
      <c r="D37">
        <f>SUM('Raw Data'!D156:D159)</f>
        <v>106</v>
      </c>
    </row>
    <row r="38" spans="1:4" x14ac:dyDescent="0.25">
      <c r="A38" s="20">
        <v>44682</v>
      </c>
      <c r="B38">
        <f>SUM('Raw Data'!B161:B164)</f>
        <v>340</v>
      </c>
      <c r="C38">
        <f>SUM('Raw Data'!C161:C164)</f>
        <v>222</v>
      </c>
      <c r="D38">
        <f>SUM('Raw Data'!D161:D164)</f>
        <v>103</v>
      </c>
    </row>
    <row r="39" spans="1:4" x14ac:dyDescent="0.25">
      <c r="A39" s="20">
        <v>44713</v>
      </c>
      <c r="B39">
        <f>SUM('Raw Data'!B165:B168)</f>
        <v>326</v>
      </c>
      <c r="C39">
        <f>SUM('Raw Data'!C165:C168)</f>
        <v>208</v>
      </c>
      <c r="D39">
        <f>SUM('Raw Data'!D165:D168)</f>
        <v>91</v>
      </c>
    </row>
    <row r="40" spans="1:4" x14ac:dyDescent="0.25">
      <c r="A40" s="20">
        <v>44743</v>
      </c>
      <c r="B40">
        <f>SUM('Raw Data'!B169:B173)</f>
        <v>397</v>
      </c>
      <c r="C40">
        <f>SUM('Raw Data'!C169:C173)</f>
        <v>266</v>
      </c>
      <c r="D40">
        <f>SUM('Raw Data'!D169:D173)</f>
        <v>105</v>
      </c>
    </row>
    <row r="41" spans="1:4" x14ac:dyDescent="0.25">
      <c r="A41" s="20">
        <v>44774</v>
      </c>
      <c r="B41">
        <f>SUM('Raw Data'!B174:B177)</f>
        <v>312</v>
      </c>
      <c r="C41">
        <f>SUM('Raw Data'!C174:C177)</f>
        <v>207</v>
      </c>
      <c r="D41">
        <f>SUM('Raw Data'!D174:D177)</f>
        <v>88</v>
      </c>
    </row>
    <row r="42" spans="1:4" x14ac:dyDescent="0.25">
      <c r="A42" s="20">
        <v>44805</v>
      </c>
      <c r="B42">
        <f>SUM('Raw Data'!B178:B181)</f>
        <v>343</v>
      </c>
      <c r="C42">
        <f>SUM('Raw Data'!C178:C181)</f>
        <v>230</v>
      </c>
      <c r="D42">
        <f>SUM('Raw Data'!D178:D181)</f>
        <v>107</v>
      </c>
    </row>
    <row r="43" spans="1:4" x14ac:dyDescent="0.25">
      <c r="A43" s="20">
        <v>44835</v>
      </c>
      <c r="B43">
        <f>SUM('Raw Data'!B182:B186)</f>
        <v>449</v>
      </c>
      <c r="C43">
        <f>SUM('Raw Data'!C182:C186)</f>
        <v>276</v>
      </c>
      <c r="D43">
        <f>SUM('Raw Data'!D182:D186)</f>
        <v>134</v>
      </c>
    </row>
    <row r="44" spans="1:4" x14ac:dyDescent="0.25">
      <c r="A44" s="20">
        <v>44866</v>
      </c>
      <c r="B44">
        <f>SUM('Raw Data'!B187:B190)</f>
        <v>371</v>
      </c>
      <c r="C44">
        <f>SUM('Raw Data'!C187:C190)</f>
        <v>226</v>
      </c>
      <c r="D44">
        <f>SUM('Raw Data'!D187:D190)</f>
        <v>111</v>
      </c>
    </row>
    <row r="45" spans="1:4" x14ac:dyDescent="0.25">
      <c r="A45" s="20">
        <v>44896</v>
      </c>
      <c r="B45">
        <f>SUM('Raw Data'!B191:B194)</f>
        <v>326</v>
      </c>
      <c r="C45">
        <f>SUM('Raw Data'!C191:C194)</f>
        <v>197</v>
      </c>
      <c r="D45">
        <f>SUM('Raw Data'!D191:D194)</f>
        <v>91</v>
      </c>
    </row>
    <row r="46" spans="1:4" x14ac:dyDescent="0.25">
      <c r="A46" s="20">
        <v>44927</v>
      </c>
      <c r="B46">
        <f>SUM('Raw Data'!B195:B199)</f>
        <v>426</v>
      </c>
      <c r="C46">
        <f>SUM('Raw Data'!C195:C199)</f>
        <v>255</v>
      </c>
      <c r="D46">
        <f>SUM('Raw Data'!D195:D199)</f>
        <v>107</v>
      </c>
    </row>
    <row r="47" spans="1:4" x14ac:dyDescent="0.25">
      <c r="A47" s="20">
        <v>44958</v>
      </c>
      <c r="B47">
        <f>SUM('Raw Data'!B200:B203)</f>
        <v>363</v>
      </c>
      <c r="C47">
        <f>SUM('Raw Data'!C200:C203)</f>
        <v>220</v>
      </c>
      <c r="D47">
        <f>SUM('Raw Data'!D200:D203)</f>
        <v>95</v>
      </c>
    </row>
    <row r="48" spans="1:4" x14ac:dyDescent="0.25">
      <c r="A48" s="20">
        <v>44986</v>
      </c>
      <c r="B48">
        <f>SUM('Raw Data'!B204:B207)</f>
        <v>355</v>
      </c>
      <c r="C48">
        <f>SUM('Raw Data'!C204:C207)</f>
        <v>211</v>
      </c>
      <c r="D48">
        <f>SUM('Raw Data'!D204:D207)</f>
        <v>90</v>
      </c>
    </row>
    <row r="49" spans="1:4" x14ac:dyDescent="0.25">
      <c r="A49" s="20">
        <v>45017</v>
      </c>
      <c r="B49">
        <f>SUM('Raw Data'!B208:B212)</f>
        <v>396</v>
      </c>
      <c r="C49">
        <f>SUM('Raw Data'!C208:C212)</f>
        <v>239</v>
      </c>
      <c r="D49">
        <f>SUM('Raw Data'!D208:D212)</f>
        <v>97</v>
      </c>
    </row>
    <row r="50" spans="1:4" x14ac:dyDescent="0.25">
      <c r="A50" s="20">
        <v>45047</v>
      </c>
      <c r="B50">
        <f>SUM('Raw Data'!B213:B216)</f>
        <v>304</v>
      </c>
      <c r="C50">
        <f>SUM('Raw Data'!C213:C216)</f>
        <v>186</v>
      </c>
      <c r="D50">
        <f>SUM('Raw Data'!D213:D216)</f>
        <v>72</v>
      </c>
    </row>
    <row r="51" spans="1:4" x14ac:dyDescent="0.25">
      <c r="A51" s="20">
        <v>45078</v>
      </c>
      <c r="B51">
        <f>SUM('Raw Data'!B217:B220)</f>
        <v>287</v>
      </c>
      <c r="C51">
        <f>SUM('Raw Data'!C217:C220)</f>
        <v>184</v>
      </c>
      <c r="D51">
        <f>SUM('Raw Data'!D217:D220)</f>
        <v>66</v>
      </c>
    </row>
    <row r="52" spans="1:4" x14ac:dyDescent="0.25">
      <c r="A52" s="20">
        <v>45108</v>
      </c>
      <c r="B52">
        <f>SUM('Raw Data'!B221:B225)</f>
        <v>363</v>
      </c>
      <c r="C52">
        <f>SUM('Raw Data'!C221:C225)</f>
        <v>232</v>
      </c>
      <c r="D52">
        <f>SUM('Raw Data'!D221:D225)</f>
        <v>81</v>
      </c>
    </row>
    <row r="53" spans="1:4" x14ac:dyDescent="0.25">
      <c r="A53" s="20">
        <v>45139</v>
      </c>
      <c r="B53">
        <f>SUM('Raw Data'!B226:B229)</f>
        <v>295</v>
      </c>
      <c r="C53">
        <f>SUM('Raw Data'!C226:C229)</f>
        <v>177</v>
      </c>
      <c r="D53">
        <f>SUM('Raw Data'!D226:D229)</f>
        <v>69</v>
      </c>
    </row>
    <row r="54" spans="1:4" x14ac:dyDescent="0.25">
      <c r="A54" s="20">
        <v>45170</v>
      </c>
      <c r="B54">
        <f>SUM('Raw Data'!B230:B233)</f>
        <v>323</v>
      </c>
      <c r="C54">
        <f>SUM('Raw Data'!C230:C233)</f>
        <v>192</v>
      </c>
      <c r="D54">
        <f>SUM('Raw Data'!D230:D233)</f>
        <v>82</v>
      </c>
    </row>
    <row r="55" spans="1:4" x14ac:dyDescent="0.25">
      <c r="A55" s="20">
        <v>45200</v>
      </c>
      <c r="B55">
        <f>SUM('Raw Data'!B234:B238)</f>
        <v>402</v>
      </c>
      <c r="C55">
        <f>SUM('Raw Data'!C234:C238)</f>
        <v>238</v>
      </c>
      <c r="D55">
        <f>SUM('Raw Data'!D234:D238)</f>
        <v>107</v>
      </c>
    </row>
    <row r="56" spans="1:4" x14ac:dyDescent="0.25">
      <c r="A56" s="20">
        <v>45231</v>
      </c>
      <c r="B56">
        <f>SUM('Raw Data'!B239:B242)</f>
        <v>310</v>
      </c>
      <c r="C56">
        <f>SUM('Raw Data'!C239:C242)</f>
        <v>176</v>
      </c>
      <c r="D56">
        <f>SUM('Raw Data'!D239:D242)</f>
        <v>80</v>
      </c>
    </row>
    <row r="57" spans="1:4" x14ac:dyDescent="0.25">
      <c r="A57" s="20">
        <v>45261</v>
      </c>
      <c r="B57">
        <f>SUM('Raw Data'!B243:B247)</f>
        <v>337</v>
      </c>
      <c r="C57">
        <f>SUM('Raw Data'!C243:C247)</f>
        <v>201</v>
      </c>
      <c r="D57">
        <f>SUM('Raw Data'!D243:D247)</f>
        <v>86</v>
      </c>
    </row>
    <row r="58" spans="1:4" x14ac:dyDescent="0.25">
      <c r="A58" s="20">
        <v>45292</v>
      </c>
      <c r="B58">
        <f>SUM('Raw Data'!B248:B251)</f>
        <v>320</v>
      </c>
      <c r="C58">
        <f>SUM('Raw Data'!C248:C251)</f>
        <v>190</v>
      </c>
      <c r="D58">
        <f>SUM('Raw Data'!D248:D251)</f>
        <v>76</v>
      </c>
    </row>
    <row r="59" spans="1:4" x14ac:dyDescent="0.25">
      <c r="A59" s="20">
        <v>45323</v>
      </c>
      <c r="B59">
        <f>SUM('Raw Data'!B252:B255)</f>
        <v>341</v>
      </c>
      <c r="C59">
        <f>SUM('Raw Data'!C252:C255)</f>
        <v>217</v>
      </c>
      <c r="D59">
        <f>SUM('Raw Data'!D252:D255)</f>
        <v>82</v>
      </c>
    </row>
    <row r="60" spans="1:4" x14ac:dyDescent="0.25">
      <c r="A60" s="20">
        <v>45352</v>
      </c>
      <c r="B60">
        <f>SUM('Raw Data'!B256:B260)</f>
        <v>415</v>
      </c>
      <c r="C60">
        <f>SUM('Raw Data'!C256:C260)</f>
        <v>252</v>
      </c>
      <c r="D60">
        <f>SUM('Raw Data'!D256:D260)</f>
        <v>99</v>
      </c>
    </row>
    <row r="62" spans="1:4" x14ac:dyDescent="0.25">
      <c r="A62" s="20"/>
    </row>
    <row r="63" spans="1:4" x14ac:dyDescent="0.25">
      <c r="A63" s="20"/>
    </row>
    <row r="64" spans="1:4" x14ac:dyDescent="0.25">
      <c r="A64" s="2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3"/>
  <sheetViews>
    <sheetView workbookViewId="0">
      <selection activeCell="H45" sqref="H45"/>
    </sheetView>
  </sheetViews>
  <sheetFormatPr defaultColWidth="14.42578125" defaultRowHeight="15" customHeight="1" x14ac:dyDescent="0.25"/>
  <cols>
    <col min="1" max="1" width="13.7109375" bestFit="1" customWidth="1"/>
    <col min="2" max="5" width="8.7109375" customWidth="1"/>
    <col min="6" max="6" width="13.140625" bestFit="1" customWidth="1"/>
    <col min="7" max="7" width="14" bestFit="1" customWidth="1"/>
    <col min="8" max="8" width="11.28515625" bestFit="1" customWidth="1"/>
    <col min="9" max="9" width="10.7109375" bestFit="1" customWidth="1"/>
    <col min="10" max="12" width="8.7109375" customWidth="1"/>
    <col min="13" max="15" width="9.7109375" bestFit="1" customWidth="1"/>
    <col min="16" max="24" width="8.7109375" customWidth="1"/>
    <col min="25" max="27" width="9.7109375" bestFit="1" customWidth="1"/>
    <col min="28" max="36" width="8.7109375" bestFit="1" customWidth="1"/>
    <col min="37" max="39" width="9.7109375" bestFit="1" customWidth="1"/>
    <col min="40" max="48" width="8.7109375" bestFit="1" customWidth="1"/>
    <col min="49" max="51" width="9.7109375" bestFit="1" customWidth="1"/>
    <col min="52" max="60" width="8.7109375" bestFit="1" customWidth="1"/>
    <col min="61" max="63" width="9.7109375" bestFit="1" customWidth="1"/>
    <col min="64" max="66" width="8.7109375" bestFit="1" customWidth="1"/>
    <col min="67" max="67" width="11.28515625" bestFit="1" customWidth="1"/>
  </cols>
  <sheetData>
    <row r="1" spans="1:9" ht="15" customHeight="1" x14ac:dyDescent="0.25">
      <c r="A1" s="25" t="s">
        <v>75</v>
      </c>
    </row>
    <row r="2" spans="1:9" ht="15" customHeight="1" x14ac:dyDescent="0.25">
      <c r="A2" s="25" t="s">
        <v>87</v>
      </c>
    </row>
    <row r="3" spans="1:9" ht="15" customHeight="1" thickBot="1" x14ac:dyDescent="0.3"/>
    <row r="4" spans="1:9" ht="15.75" thickBot="1" x14ac:dyDescent="0.3">
      <c r="A4" s="43" t="s">
        <v>73</v>
      </c>
      <c r="B4" s="44" t="s">
        <v>68</v>
      </c>
      <c r="C4" s="44" t="s">
        <v>69</v>
      </c>
      <c r="D4" s="45" t="s">
        <v>70</v>
      </c>
      <c r="F4" s="37"/>
      <c r="G4" s="38" t="s">
        <v>68</v>
      </c>
      <c r="H4" s="38" t="s">
        <v>69</v>
      </c>
      <c r="I4" s="39" t="s">
        <v>70</v>
      </c>
    </row>
    <row r="5" spans="1:9" ht="14.25" customHeight="1" x14ac:dyDescent="0.25">
      <c r="A5" s="23">
        <v>43586</v>
      </c>
      <c r="B5" s="24">
        <f>SUM('Raw Data'!B4:B7)</f>
        <v>224</v>
      </c>
      <c r="C5" s="24">
        <f>SUM('Raw Data'!C4:C7)</f>
        <v>230</v>
      </c>
      <c r="D5" s="24">
        <f>SUM('Raw Data'!D4:D7)</f>
        <v>69</v>
      </c>
      <c r="F5" s="31" t="s">
        <v>76</v>
      </c>
      <c r="G5" s="21">
        <f>MIN(B5:B63)</f>
        <v>184</v>
      </c>
      <c r="H5" s="21">
        <f>MIN(C5:C63)</f>
        <v>142</v>
      </c>
      <c r="I5" s="32">
        <f>MIN(D5:D63)</f>
        <v>54</v>
      </c>
    </row>
    <row r="6" spans="1:9" ht="14.25" customHeight="1" x14ac:dyDescent="0.25">
      <c r="A6" s="22">
        <v>43617</v>
      </c>
      <c r="B6" s="21">
        <f>SUM('Raw Data'!B8:B12)</f>
        <v>287</v>
      </c>
      <c r="C6" s="21">
        <f>SUM('Raw Data'!C8:C12)</f>
        <v>280</v>
      </c>
      <c r="D6" s="21">
        <f>SUM('Raw Data'!D8:D12)</f>
        <v>79</v>
      </c>
      <c r="F6" s="31" t="s">
        <v>77</v>
      </c>
      <c r="G6" s="30">
        <f>AVERAGE(B5:B63)</f>
        <v>299.10169491525426</v>
      </c>
      <c r="H6" s="30">
        <f>AVERAGE(C5:C63)</f>
        <v>211.91525423728814</v>
      </c>
      <c r="I6" s="33">
        <f>AVERAGE(D5:D63)</f>
        <v>83.762711864406782</v>
      </c>
    </row>
    <row r="7" spans="1:9" ht="14.25" customHeight="1" thickBot="1" x14ac:dyDescent="0.3">
      <c r="A7" s="22">
        <v>43647</v>
      </c>
      <c r="B7" s="21">
        <f>SUM('Raw Data'!B13:B16)</f>
        <v>235</v>
      </c>
      <c r="C7" s="21">
        <f>SUM('Raw Data'!C13:C16)</f>
        <v>223</v>
      </c>
      <c r="D7" s="21">
        <f>SUM('Raw Data'!D13:D16)</f>
        <v>65</v>
      </c>
      <c r="F7" s="34" t="s">
        <v>78</v>
      </c>
      <c r="G7" s="35">
        <f>MAX(B5:B63)</f>
        <v>449</v>
      </c>
      <c r="H7" s="35">
        <f>MAX(C5:C63)</f>
        <v>295</v>
      </c>
      <c r="I7" s="36">
        <f>MAX(D5:D63)</f>
        <v>134</v>
      </c>
    </row>
    <row r="8" spans="1:9" ht="14.25" customHeight="1" thickBot="1" x14ac:dyDescent="0.3">
      <c r="A8" s="22">
        <v>43678</v>
      </c>
      <c r="B8" s="21">
        <f>SUM('Raw Data'!B17:B20)</f>
        <v>231</v>
      </c>
      <c r="C8" s="21">
        <f>SUM('Raw Data'!C17:C20)</f>
        <v>223</v>
      </c>
      <c r="D8" s="21">
        <f>SUM('Raw Data'!D17:D20)</f>
        <v>70</v>
      </c>
    </row>
    <row r="9" spans="1:9" ht="14.25" customHeight="1" x14ac:dyDescent="0.25">
      <c r="A9" s="22">
        <v>43709</v>
      </c>
      <c r="B9" s="21">
        <f>SUM('Raw Data'!B21:B25)</f>
        <v>325</v>
      </c>
      <c r="C9" s="21">
        <f>SUM('Raw Data'!C21:C25)</f>
        <v>295</v>
      </c>
      <c r="D9" s="21">
        <f>SUM('Raw Data'!D21:D25)</f>
        <v>104</v>
      </c>
      <c r="F9" s="37"/>
      <c r="G9" s="38" t="s">
        <v>68</v>
      </c>
      <c r="H9" s="38" t="s">
        <v>69</v>
      </c>
      <c r="I9" s="39" t="s">
        <v>70</v>
      </c>
    </row>
    <row r="10" spans="1:9" ht="14.25" customHeight="1" x14ac:dyDescent="0.25">
      <c r="A10" s="22">
        <v>43739</v>
      </c>
      <c r="B10" s="21">
        <f>SUM('Raw Data'!B26:B29)</f>
        <v>256</v>
      </c>
      <c r="C10" s="21">
        <f>SUM('Raw Data'!C26:C29)</f>
        <v>230</v>
      </c>
      <c r="D10" s="21">
        <f>SUM('Raw Data'!D26:D29)</f>
        <v>85</v>
      </c>
      <c r="F10" s="31" t="s">
        <v>79</v>
      </c>
      <c r="G10" s="21">
        <f>COUNTIF(B5:B63,"&gt;" &amp; G6)</f>
        <v>29</v>
      </c>
      <c r="H10" s="21">
        <f>COUNTIF(C5:C63,"&gt;" &amp; H6)</f>
        <v>30</v>
      </c>
      <c r="I10" s="32">
        <f>COUNTIF(D5:D63,"&gt;" &amp; I6)</f>
        <v>26</v>
      </c>
    </row>
    <row r="11" spans="1:9" ht="14.25" customHeight="1" thickBot="1" x14ac:dyDescent="0.3">
      <c r="A11" s="22">
        <v>43770</v>
      </c>
      <c r="B11" s="21">
        <f>SUM('Raw Data'!B30:B33)</f>
        <v>264</v>
      </c>
      <c r="C11" s="21">
        <f>SUM('Raw Data'!C30:C33)</f>
        <v>230</v>
      </c>
      <c r="D11" s="21">
        <f>SUM('Raw Data'!D30:D33)</f>
        <v>85</v>
      </c>
      <c r="F11" s="34" t="s">
        <v>80</v>
      </c>
      <c r="G11" s="35">
        <f>COUNTIF(B5:B63,"&lt;" &amp; G6)</f>
        <v>30</v>
      </c>
      <c r="H11" s="35">
        <f>COUNTIF(C5:C63,"&lt;" &amp; H6)</f>
        <v>29</v>
      </c>
      <c r="I11" s="36">
        <f>COUNTIF(D5:D63,"&lt;" &amp; I6)</f>
        <v>33</v>
      </c>
    </row>
    <row r="12" spans="1:9" ht="14.25" customHeight="1" x14ac:dyDescent="0.25">
      <c r="A12" s="22">
        <v>43800</v>
      </c>
      <c r="B12" s="21">
        <f>SUM('Raw Data'!B34:B38)</f>
        <v>266</v>
      </c>
      <c r="C12" s="21">
        <f>SUM('Raw Data'!C34:C38)</f>
        <v>239</v>
      </c>
      <c r="D12" s="21">
        <f>SUM('Raw Data'!D34:D38)</f>
        <v>82</v>
      </c>
    </row>
    <row r="13" spans="1:9" ht="14.25" customHeight="1" x14ac:dyDescent="0.25">
      <c r="A13" s="22">
        <v>43831</v>
      </c>
      <c r="B13" s="21">
        <f>SUM('Raw Data'!B39:B42)</f>
        <v>239</v>
      </c>
      <c r="C13" s="21">
        <f>SUM('Raw Data'!C39:C42)</f>
        <v>212</v>
      </c>
      <c r="D13" s="21">
        <f>SUM('Raw Data'!D39:D42)</f>
        <v>71</v>
      </c>
    </row>
    <row r="14" spans="1:9" ht="14.25" customHeight="1" x14ac:dyDescent="0.25">
      <c r="A14" s="22">
        <v>43862</v>
      </c>
      <c r="B14" s="21">
        <f>SUM('Raw Data'!B43:B46)</f>
        <v>269</v>
      </c>
      <c r="C14" s="21">
        <f>SUM('Raw Data'!C43:C46)</f>
        <v>226</v>
      </c>
      <c r="D14" s="21">
        <f>SUM('Raw Data'!D43:D46)</f>
        <v>78</v>
      </c>
      <c r="F14" s="66" t="s">
        <v>82</v>
      </c>
      <c r="G14" s="66"/>
    </row>
    <row r="15" spans="1:9" ht="14.25" customHeight="1" x14ac:dyDescent="0.25">
      <c r="A15" s="22">
        <v>43891</v>
      </c>
      <c r="B15" s="21">
        <f>SUM('Raw Data'!B47:B51)</f>
        <v>312</v>
      </c>
      <c r="C15" s="21">
        <f>SUM('Raw Data'!C47:C51)</f>
        <v>254</v>
      </c>
      <c r="D15" s="21">
        <f>SUM('Raw Data'!D47:D51)</f>
        <v>92</v>
      </c>
      <c r="F15" s="29" t="s">
        <v>81</v>
      </c>
      <c r="G15" s="42">
        <v>43831</v>
      </c>
    </row>
    <row r="16" spans="1:9" ht="14.25" customHeight="1" x14ac:dyDescent="0.25">
      <c r="A16" s="22">
        <v>43922</v>
      </c>
      <c r="B16" s="21">
        <f>SUM('Raw Data'!B52:B55)</f>
        <v>262</v>
      </c>
      <c r="C16" s="21">
        <f>SUM('Raw Data'!C52:C55)</f>
        <v>196</v>
      </c>
      <c r="D16" s="21">
        <f>SUM('Raw Data'!D52:D55)</f>
        <v>73</v>
      </c>
      <c r="F16" s="29" t="s">
        <v>68</v>
      </c>
      <c r="G16" s="21">
        <f>INDEX(B5:B63,MATCH($G$15,A5:A63,0))</f>
        <v>239</v>
      </c>
    </row>
    <row r="17" spans="1:7" ht="14.25" customHeight="1" x14ac:dyDescent="0.25">
      <c r="A17" s="22">
        <v>43952</v>
      </c>
      <c r="B17" s="21">
        <f>SUM('Raw Data'!B56:B60)</f>
        <v>324</v>
      </c>
      <c r="C17" s="21">
        <f>SUM('Raw Data'!C56:C60)</f>
        <v>242</v>
      </c>
      <c r="D17" s="21">
        <f>SUM('Raw Data'!D56:D60)</f>
        <v>90</v>
      </c>
      <c r="F17" s="29" t="s">
        <v>69</v>
      </c>
      <c r="G17" s="21">
        <f>INDEX(C5:C63,MATCH(G15,A5:A63,0))</f>
        <v>212</v>
      </c>
    </row>
    <row r="18" spans="1:7" ht="14.25" customHeight="1" x14ac:dyDescent="0.25">
      <c r="A18" s="22">
        <v>43983</v>
      </c>
      <c r="B18" s="21">
        <f>SUM('Raw Data'!B61:B64)</f>
        <v>253</v>
      </c>
      <c r="C18" s="21">
        <f>SUM('Raw Data'!C61:C64)</f>
        <v>189</v>
      </c>
      <c r="D18" s="21">
        <f>SUM('Raw Data'!D61:D64)</f>
        <v>65</v>
      </c>
      <c r="F18" s="29" t="s">
        <v>70</v>
      </c>
      <c r="G18" s="21">
        <f>INDEX(D5:D63,MATCH(G15,A5:A63,0))</f>
        <v>71</v>
      </c>
    </row>
    <row r="19" spans="1:7" ht="14.25" customHeight="1" x14ac:dyDescent="0.25">
      <c r="A19" s="22">
        <v>44013</v>
      </c>
      <c r="B19" s="21">
        <f>SUM('Raw Data'!B65:B68)</f>
        <v>253</v>
      </c>
      <c r="C19" s="21">
        <f>SUM('Raw Data'!C65:C68)</f>
        <v>189</v>
      </c>
      <c r="D19" s="21">
        <f>SUM('Raw Data'!D65:D68)</f>
        <v>62</v>
      </c>
    </row>
    <row r="20" spans="1:7" ht="14.25" customHeight="1" x14ac:dyDescent="0.25">
      <c r="A20" s="22">
        <v>44044</v>
      </c>
      <c r="B20" s="21">
        <f>SUM('Raw Data'!B69:B73)</f>
        <v>299</v>
      </c>
      <c r="C20" s="21">
        <f>SUM('Raw Data'!C69:C73)</f>
        <v>231</v>
      </c>
      <c r="D20" s="21">
        <f>SUM('Raw Data'!D69:D73)</f>
        <v>78</v>
      </c>
    </row>
    <row r="21" spans="1:7" ht="14.25" customHeight="1" x14ac:dyDescent="0.25">
      <c r="A21" s="22">
        <v>44075</v>
      </c>
      <c r="B21" s="21">
        <f>SUM('Raw Data'!B74:B77)</f>
        <v>251</v>
      </c>
      <c r="C21" s="21">
        <f>SUM('Raw Data'!C74:C77)</f>
        <v>190</v>
      </c>
      <c r="D21" s="21">
        <f>SUM('Raw Data'!D74:D77)</f>
        <v>72</v>
      </c>
    </row>
    <row r="22" spans="1:7" ht="14.25" customHeight="1" x14ac:dyDescent="0.25">
      <c r="A22" s="22">
        <v>44105</v>
      </c>
      <c r="B22" s="21">
        <f>SUM('Raw Data'!B78:B81)</f>
        <v>219</v>
      </c>
      <c r="C22" s="21">
        <f>SUM('Raw Data'!C78:C81)</f>
        <v>172</v>
      </c>
      <c r="D22" s="21">
        <f>SUM('Raw Data'!D78:D81)</f>
        <v>71</v>
      </c>
    </row>
    <row r="23" spans="1:7" ht="14.25" customHeight="1" x14ac:dyDescent="0.25">
      <c r="A23" s="22">
        <v>44136</v>
      </c>
      <c r="B23" s="21">
        <f>SUM('Raw Data'!B82:B86)</f>
        <v>252</v>
      </c>
      <c r="C23" s="21">
        <f>SUM('Raw Data'!C82:C86)</f>
        <v>200</v>
      </c>
      <c r="D23" s="21">
        <f>SUM('Raw Data'!D82:D86)</f>
        <v>81</v>
      </c>
    </row>
    <row r="24" spans="1:7" ht="14.25" customHeight="1" x14ac:dyDescent="0.25">
      <c r="A24" s="22">
        <v>44166</v>
      </c>
      <c r="B24" s="21">
        <f>SUM('Raw Data'!B87:B90)</f>
        <v>184</v>
      </c>
      <c r="C24" s="21">
        <f>SUM('Raw Data'!C87:C90)</f>
        <v>142</v>
      </c>
      <c r="D24" s="21">
        <f>SUM('Raw Data'!D87:D90)</f>
        <v>55</v>
      </c>
    </row>
    <row r="25" spans="1:7" ht="14.25" customHeight="1" x14ac:dyDescent="0.25">
      <c r="A25" s="22">
        <v>44197</v>
      </c>
      <c r="B25" s="21">
        <f>SUM('Raw Data'!B91:B95)</f>
        <v>245</v>
      </c>
      <c r="C25" s="21">
        <f>SUM('Raw Data'!C91:C95)</f>
        <v>198</v>
      </c>
      <c r="D25" s="21">
        <f>SUM('Raw Data'!D91:D95)</f>
        <v>73</v>
      </c>
    </row>
    <row r="26" spans="1:7" ht="14.25" customHeight="1" x14ac:dyDescent="0.25">
      <c r="A26" s="22">
        <v>44228</v>
      </c>
      <c r="B26" s="21">
        <f>SUM('Raw Data'!B96:B99)</f>
        <v>212</v>
      </c>
      <c r="C26" s="21">
        <f>SUM('Raw Data'!C96:C99)</f>
        <v>170</v>
      </c>
      <c r="D26" s="21">
        <f>SUM('Raw Data'!D96:D99)</f>
        <v>66</v>
      </c>
    </row>
    <row r="27" spans="1:7" ht="14.25" customHeight="1" x14ac:dyDescent="0.25">
      <c r="A27" s="22">
        <v>44256</v>
      </c>
      <c r="B27" s="21">
        <f>SUM('Raw Data'!B100:B103)</f>
        <v>224</v>
      </c>
      <c r="C27" s="21">
        <f>SUM('Raw Data'!C100:C103)</f>
        <v>170</v>
      </c>
      <c r="D27" s="21">
        <f>SUM('Raw Data'!D100:D103)</f>
        <v>72</v>
      </c>
    </row>
    <row r="28" spans="1:7" ht="14.25" customHeight="1" x14ac:dyDescent="0.25">
      <c r="A28" s="22">
        <v>44287</v>
      </c>
      <c r="B28" s="21">
        <f>SUM('Raw Data'!B104:B107)</f>
        <v>223</v>
      </c>
      <c r="C28" s="21">
        <f>SUM('Raw Data'!C104:C107)</f>
        <v>165</v>
      </c>
      <c r="D28" s="21">
        <f>SUM('Raw Data'!D104:D107)</f>
        <v>71</v>
      </c>
    </row>
    <row r="29" spans="1:7" ht="14.25" customHeight="1" x14ac:dyDescent="0.25">
      <c r="A29" s="22">
        <v>44317</v>
      </c>
      <c r="B29" s="21">
        <f>SUM('Raw Data'!B108:B112)</f>
        <v>272</v>
      </c>
      <c r="C29" s="21">
        <f>SUM('Raw Data'!C108:C112)</f>
        <v>200</v>
      </c>
      <c r="D29" s="21">
        <f>SUM('Raw Data'!D108:D112)</f>
        <v>85</v>
      </c>
    </row>
    <row r="30" spans="1:7" ht="14.25" customHeight="1" x14ac:dyDescent="0.25">
      <c r="A30" s="22">
        <v>44348</v>
      </c>
      <c r="B30" s="21">
        <f>SUM('Raw Data'!B113:B116)</f>
        <v>205</v>
      </c>
      <c r="C30" s="21">
        <f>SUM('Raw Data'!C113:C116)</f>
        <v>165</v>
      </c>
      <c r="D30" s="21">
        <f>SUM('Raw Data'!D113:D116)</f>
        <v>62</v>
      </c>
    </row>
    <row r="31" spans="1:7" ht="14.25" customHeight="1" x14ac:dyDescent="0.25">
      <c r="A31" s="22">
        <v>44378</v>
      </c>
      <c r="B31" s="21">
        <f>SUM('Raw Data'!B117:B120)</f>
        <v>203</v>
      </c>
      <c r="C31" s="21">
        <f>SUM('Raw Data'!C117:C120)</f>
        <v>155</v>
      </c>
      <c r="D31" s="21">
        <f>SUM('Raw Data'!D117:D120)</f>
        <v>54</v>
      </c>
    </row>
    <row r="32" spans="1:7" ht="14.25" customHeight="1" x14ac:dyDescent="0.25">
      <c r="A32" s="22">
        <v>44409</v>
      </c>
      <c r="B32" s="21">
        <f>SUM('Raw Data'!B121:B125)</f>
        <v>247</v>
      </c>
      <c r="C32" s="21">
        <f>SUM('Raw Data'!C121:C125)</f>
        <v>189</v>
      </c>
      <c r="D32" s="21">
        <f>SUM('Raw Data'!D121:D125)</f>
        <v>69</v>
      </c>
    </row>
    <row r="33" spans="1:4" ht="14.25" customHeight="1" x14ac:dyDescent="0.25">
      <c r="A33" s="22">
        <v>44440</v>
      </c>
      <c r="B33" s="21">
        <f>SUM('Raw Data'!B126:B129)</f>
        <v>234</v>
      </c>
      <c r="C33" s="21">
        <f>SUM('Raw Data'!C126:C129)</f>
        <v>170</v>
      </c>
      <c r="D33" s="21">
        <f>SUM('Raw Data'!D126:D129)</f>
        <v>70</v>
      </c>
    </row>
    <row r="34" spans="1:4" ht="14.25" customHeight="1" x14ac:dyDescent="0.25">
      <c r="A34" s="22">
        <v>44470</v>
      </c>
      <c r="B34" s="21">
        <f>SUM('Raw Data'!B130:B134)</f>
        <v>309</v>
      </c>
      <c r="C34" s="21">
        <f>SUM('Raw Data'!C130:C134)</f>
        <v>214</v>
      </c>
      <c r="D34" s="21">
        <f>SUM('Raw Data'!D130:D134)</f>
        <v>92</v>
      </c>
    </row>
    <row r="35" spans="1:4" ht="14.25" customHeight="1" x14ac:dyDescent="0.25">
      <c r="A35" s="22">
        <v>44501</v>
      </c>
      <c r="B35" s="21">
        <f>SUM('Raw Data'!B135:B138)</f>
        <v>251</v>
      </c>
      <c r="C35" s="21">
        <f>SUM('Raw Data'!C135:C138)</f>
        <v>179</v>
      </c>
      <c r="D35" s="21">
        <f>SUM('Raw Data'!D135:D138)</f>
        <v>78</v>
      </c>
    </row>
    <row r="36" spans="1:4" ht="14.25" customHeight="1" x14ac:dyDescent="0.25">
      <c r="A36" s="22">
        <v>44531</v>
      </c>
      <c r="B36" s="21">
        <f>SUM('Raw Data'!B139:B142)</f>
        <v>227</v>
      </c>
      <c r="C36" s="21">
        <f>SUM('Raw Data'!C139:C142)</f>
        <v>165</v>
      </c>
      <c r="D36" s="21">
        <f>SUM('Raw Data'!D139:D142)</f>
        <v>69</v>
      </c>
    </row>
    <row r="37" spans="1:4" ht="14.25" customHeight="1" x14ac:dyDescent="0.25">
      <c r="A37" s="22">
        <v>44562</v>
      </c>
      <c r="B37" s="21">
        <f>SUM('Raw Data'!B143:B147)</f>
        <v>368</v>
      </c>
      <c r="C37" s="21">
        <f>SUM('Raw Data'!C143:C147)</f>
        <v>247</v>
      </c>
      <c r="D37" s="21">
        <f>SUM('Raw Data'!D143:D147)</f>
        <v>108</v>
      </c>
    </row>
    <row r="38" spans="1:4" ht="14.25" customHeight="1" x14ac:dyDescent="0.25">
      <c r="A38" s="22">
        <v>44593</v>
      </c>
      <c r="B38" s="21">
        <f>SUM('Raw Data'!B148:B151)</f>
        <v>362</v>
      </c>
      <c r="C38" s="21">
        <f>SUM('Raw Data'!C148:C151)</f>
        <v>239</v>
      </c>
      <c r="D38" s="21">
        <f>SUM('Raw Data'!D148:D151)</f>
        <v>105</v>
      </c>
    </row>
    <row r="39" spans="1:4" ht="14.25" customHeight="1" x14ac:dyDescent="0.25">
      <c r="A39" s="22">
        <v>44621</v>
      </c>
      <c r="B39" s="21">
        <f>SUM('Raw Data'!B152:B155)</f>
        <v>379</v>
      </c>
      <c r="C39" s="21">
        <f>SUM('Raw Data'!C152:C155)</f>
        <v>239</v>
      </c>
      <c r="D39" s="21">
        <f>SUM('Raw Data'!D152:D155)</f>
        <v>116</v>
      </c>
    </row>
    <row r="40" spans="1:4" ht="14.25" customHeight="1" x14ac:dyDescent="0.25">
      <c r="A40" s="22">
        <v>44652</v>
      </c>
      <c r="B40" s="21">
        <f>SUM('Raw Data'!B156:B159)</f>
        <v>380</v>
      </c>
      <c r="C40" s="21">
        <f>SUM('Raw Data'!C156:C159)</f>
        <v>243</v>
      </c>
      <c r="D40" s="21">
        <f>SUM('Raw Data'!D156:D159)</f>
        <v>106</v>
      </c>
    </row>
    <row r="41" spans="1:4" ht="14.25" customHeight="1" x14ac:dyDescent="0.25">
      <c r="A41" s="22">
        <v>44682</v>
      </c>
      <c r="B41" s="21">
        <f>SUM('Raw Data'!B161:B164)</f>
        <v>340</v>
      </c>
      <c r="C41" s="21">
        <f>SUM('Raw Data'!C161:C164)</f>
        <v>222</v>
      </c>
      <c r="D41" s="21">
        <f>SUM('Raw Data'!D161:D164)</f>
        <v>103</v>
      </c>
    </row>
    <row r="42" spans="1:4" ht="14.25" customHeight="1" x14ac:dyDescent="0.25">
      <c r="A42" s="22">
        <v>44713</v>
      </c>
      <c r="B42" s="21">
        <f>SUM('Raw Data'!B165:B168)</f>
        <v>326</v>
      </c>
      <c r="C42" s="21">
        <f>SUM('Raw Data'!C165:C168)</f>
        <v>208</v>
      </c>
      <c r="D42" s="21">
        <f>SUM('Raw Data'!D165:D168)</f>
        <v>91</v>
      </c>
    </row>
    <row r="43" spans="1:4" ht="14.25" customHeight="1" x14ac:dyDescent="0.25">
      <c r="A43" s="22">
        <v>44743</v>
      </c>
      <c r="B43" s="21">
        <f>SUM('Raw Data'!B169:B173)</f>
        <v>397</v>
      </c>
      <c r="C43" s="21">
        <f>SUM('Raw Data'!C169:C173)</f>
        <v>266</v>
      </c>
      <c r="D43" s="21">
        <f>SUM('Raw Data'!D169:D173)</f>
        <v>105</v>
      </c>
    </row>
    <row r="44" spans="1:4" ht="14.25" customHeight="1" x14ac:dyDescent="0.25">
      <c r="A44" s="22">
        <v>44774</v>
      </c>
      <c r="B44" s="21">
        <f>SUM('Raw Data'!B174:B177)</f>
        <v>312</v>
      </c>
      <c r="C44" s="21">
        <f>SUM('Raw Data'!C174:C177)</f>
        <v>207</v>
      </c>
      <c r="D44" s="21">
        <f>SUM('Raw Data'!D174:D177)</f>
        <v>88</v>
      </c>
    </row>
    <row r="45" spans="1:4" ht="14.25" customHeight="1" x14ac:dyDescent="0.25">
      <c r="A45" s="22">
        <v>44805</v>
      </c>
      <c r="B45" s="21">
        <f>SUM('Raw Data'!B178:B181)</f>
        <v>343</v>
      </c>
      <c r="C45" s="21">
        <f>SUM('Raw Data'!C178:C181)</f>
        <v>230</v>
      </c>
      <c r="D45" s="21">
        <f>SUM('Raw Data'!D178:D181)</f>
        <v>107</v>
      </c>
    </row>
    <row r="46" spans="1:4" ht="14.25" customHeight="1" x14ac:dyDescent="0.25">
      <c r="A46" s="22">
        <v>44835</v>
      </c>
      <c r="B46" s="21">
        <f>SUM('Raw Data'!B182:B186)</f>
        <v>449</v>
      </c>
      <c r="C46" s="21">
        <f>SUM('Raw Data'!C182:C186)</f>
        <v>276</v>
      </c>
      <c r="D46" s="21">
        <f>SUM('Raw Data'!D182:D186)</f>
        <v>134</v>
      </c>
    </row>
    <row r="47" spans="1:4" ht="14.25" customHeight="1" x14ac:dyDescent="0.25">
      <c r="A47" s="22">
        <v>44866</v>
      </c>
      <c r="B47" s="21">
        <f>SUM('Raw Data'!B187:B190)</f>
        <v>371</v>
      </c>
      <c r="C47" s="21">
        <f>SUM('Raw Data'!C187:C190)</f>
        <v>226</v>
      </c>
      <c r="D47" s="21">
        <f>SUM('Raw Data'!D187:D190)</f>
        <v>111</v>
      </c>
    </row>
    <row r="48" spans="1:4" ht="14.25" customHeight="1" x14ac:dyDescent="0.25">
      <c r="A48" s="22">
        <v>44896</v>
      </c>
      <c r="B48" s="21">
        <f>SUM('Raw Data'!B191:B194)</f>
        <v>326</v>
      </c>
      <c r="C48" s="21">
        <f>SUM('Raw Data'!C191:C194)</f>
        <v>197</v>
      </c>
      <c r="D48" s="21">
        <f>SUM('Raw Data'!D191:D194)</f>
        <v>91</v>
      </c>
    </row>
    <row r="49" spans="1:4" ht="14.25" customHeight="1" x14ac:dyDescent="0.25">
      <c r="A49" s="22">
        <v>44927</v>
      </c>
      <c r="B49" s="21">
        <f>SUM('Raw Data'!B195:B199)</f>
        <v>426</v>
      </c>
      <c r="C49" s="21">
        <f>SUM('Raw Data'!C195:C199)</f>
        <v>255</v>
      </c>
      <c r="D49" s="21">
        <f>SUM('Raw Data'!D195:D199)</f>
        <v>107</v>
      </c>
    </row>
    <row r="50" spans="1:4" ht="14.25" customHeight="1" x14ac:dyDescent="0.25">
      <c r="A50" s="22">
        <v>44958</v>
      </c>
      <c r="B50" s="21">
        <f>SUM('Raw Data'!B200:B203)</f>
        <v>363</v>
      </c>
      <c r="C50" s="21">
        <f>SUM('Raw Data'!C200:C203)</f>
        <v>220</v>
      </c>
      <c r="D50" s="21">
        <f>SUM('Raw Data'!D200:D203)</f>
        <v>95</v>
      </c>
    </row>
    <row r="51" spans="1:4" ht="14.25" customHeight="1" x14ac:dyDescent="0.25">
      <c r="A51" s="22">
        <v>44986</v>
      </c>
      <c r="B51" s="21">
        <f>SUM('Raw Data'!B204:B207)</f>
        <v>355</v>
      </c>
      <c r="C51" s="21">
        <f>SUM('Raw Data'!C204:C207)</f>
        <v>211</v>
      </c>
      <c r="D51" s="21">
        <f>SUM('Raw Data'!D204:D207)</f>
        <v>90</v>
      </c>
    </row>
    <row r="52" spans="1:4" ht="14.25" customHeight="1" x14ac:dyDescent="0.25">
      <c r="A52" s="22">
        <v>45017</v>
      </c>
      <c r="B52" s="21">
        <f>SUM('Raw Data'!B208:B212)</f>
        <v>396</v>
      </c>
      <c r="C52" s="21">
        <f>SUM('Raw Data'!C208:C212)</f>
        <v>239</v>
      </c>
      <c r="D52" s="21">
        <f>SUM('Raw Data'!D208:D212)</f>
        <v>97</v>
      </c>
    </row>
    <row r="53" spans="1:4" ht="14.25" customHeight="1" x14ac:dyDescent="0.25">
      <c r="A53" s="22">
        <v>45047</v>
      </c>
      <c r="B53" s="21">
        <f>SUM('Raw Data'!B213:B216)</f>
        <v>304</v>
      </c>
      <c r="C53" s="21">
        <f>SUM('Raw Data'!C213:C216)</f>
        <v>186</v>
      </c>
      <c r="D53" s="21">
        <f>SUM('Raw Data'!D213:D216)</f>
        <v>72</v>
      </c>
    </row>
    <row r="54" spans="1:4" ht="14.25" customHeight="1" x14ac:dyDescent="0.25">
      <c r="A54" s="22">
        <v>45078</v>
      </c>
      <c r="B54" s="21">
        <f>SUM('Raw Data'!B217:B220)</f>
        <v>287</v>
      </c>
      <c r="C54" s="21">
        <f>SUM('Raw Data'!C217:C220)</f>
        <v>184</v>
      </c>
      <c r="D54" s="21">
        <f>SUM('Raw Data'!D217:D220)</f>
        <v>66</v>
      </c>
    </row>
    <row r="55" spans="1:4" ht="14.25" customHeight="1" x14ac:dyDescent="0.25">
      <c r="A55" s="22">
        <v>45108</v>
      </c>
      <c r="B55" s="21">
        <f>SUM('Raw Data'!B221:B225)</f>
        <v>363</v>
      </c>
      <c r="C55" s="21">
        <f>SUM('Raw Data'!C221:C225)</f>
        <v>232</v>
      </c>
      <c r="D55" s="21">
        <f>SUM('Raw Data'!D221:D225)</f>
        <v>81</v>
      </c>
    </row>
    <row r="56" spans="1:4" ht="14.25" customHeight="1" x14ac:dyDescent="0.25">
      <c r="A56" s="22">
        <v>45139</v>
      </c>
      <c r="B56" s="21">
        <f>SUM('Raw Data'!B226:B229)</f>
        <v>295</v>
      </c>
      <c r="C56" s="21">
        <f>SUM('Raw Data'!C226:C229)</f>
        <v>177</v>
      </c>
      <c r="D56" s="21">
        <f>SUM('Raw Data'!D226:D229)</f>
        <v>69</v>
      </c>
    </row>
    <row r="57" spans="1:4" ht="14.25" customHeight="1" x14ac:dyDescent="0.25">
      <c r="A57" s="22">
        <v>45170</v>
      </c>
      <c r="B57" s="21">
        <f>SUM('Raw Data'!B230:B233)</f>
        <v>323</v>
      </c>
      <c r="C57" s="21">
        <f>SUM('Raw Data'!C230:C233)</f>
        <v>192</v>
      </c>
      <c r="D57" s="21">
        <f>SUM('Raw Data'!D230:D233)</f>
        <v>82</v>
      </c>
    </row>
    <row r="58" spans="1:4" ht="14.25" customHeight="1" x14ac:dyDescent="0.25">
      <c r="A58" s="22">
        <v>45200</v>
      </c>
      <c r="B58" s="21">
        <f>SUM('Raw Data'!B234:B238)</f>
        <v>402</v>
      </c>
      <c r="C58" s="21">
        <f>SUM('Raw Data'!C234:C238)</f>
        <v>238</v>
      </c>
      <c r="D58" s="21">
        <f>SUM('Raw Data'!D234:D238)</f>
        <v>107</v>
      </c>
    </row>
    <row r="59" spans="1:4" ht="14.25" customHeight="1" x14ac:dyDescent="0.25">
      <c r="A59" s="22">
        <v>45231</v>
      </c>
      <c r="B59" s="21">
        <f>SUM('Raw Data'!B239:B242)</f>
        <v>310</v>
      </c>
      <c r="C59" s="21">
        <f>SUM('Raw Data'!C239:C242)</f>
        <v>176</v>
      </c>
      <c r="D59" s="21">
        <f>SUM('Raw Data'!D239:D242)</f>
        <v>80</v>
      </c>
    </row>
    <row r="60" spans="1:4" ht="14.25" customHeight="1" x14ac:dyDescent="0.25">
      <c r="A60" s="22">
        <v>45261</v>
      </c>
      <c r="B60" s="21">
        <f>SUM('Raw Data'!B243:B247)</f>
        <v>337</v>
      </c>
      <c r="C60" s="21">
        <f>SUM('Raw Data'!C243:C247)</f>
        <v>201</v>
      </c>
      <c r="D60" s="21">
        <f>SUM('Raw Data'!D243:D247)</f>
        <v>86</v>
      </c>
    </row>
    <row r="61" spans="1:4" ht="14.25" customHeight="1" x14ac:dyDescent="0.25">
      <c r="A61" s="22">
        <v>45292</v>
      </c>
      <c r="B61" s="21">
        <f>SUM('Raw Data'!B248:B251)</f>
        <v>320</v>
      </c>
      <c r="C61" s="21">
        <f>SUM('Raw Data'!C248:C251)</f>
        <v>190</v>
      </c>
      <c r="D61" s="21">
        <f>SUM('Raw Data'!D248:D251)</f>
        <v>76</v>
      </c>
    </row>
    <row r="62" spans="1:4" ht="14.25" customHeight="1" x14ac:dyDescent="0.25">
      <c r="A62" s="22">
        <v>45323</v>
      </c>
      <c r="B62" s="21">
        <f>SUM('Raw Data'!B252:B255)</f>
        <v>341</v>
      </c>
      <c r="C62" s="21">
        <f>SUM('Raw Data'!C252:C255)</f>
        <v>217</v>
      </c>
      <c r="D62" s="21">
        <f>SUM('Raw Data'!D252:D255)</f>
        <v>82</v>
      </c>
    </row>
    <row r="63" spans="1:4" ht="14.25" customHeight="1" thickBot="1" x14ac:dyDescent="0.3">
      <c r="A63" s="26">
        <v>45352</v>
      </c>
      <c r="B63" s="27">
        <f>SUM('Raw Data'!B256:B260)</f>
        <v>415</v>
      </c>
      <c r="C63" s="27">
        <f>SUM('Raw Data'!C256:C260)</f>
        <v>252</v>
      </c>
      <c r="D63" s="27">
        <f>SUM('Raw Data'!D256:D260)</f>
        <v>99</v>
      </c>
    </row>
    <row r="64" spans="1:4" ht="14.25" customHeight="1" x14ac:dyDescent="0.25">
      <c r="A64" s="40" t="s">
        <v>74</v>
      </c>
      <c r="B64" s="41">
        <f>SUM(B5:B63)</f>
        <v>17647</v>
      </c>
      <c r="C64" s="41">
        <f t="shared" ref="C64:D64" si="0">SUM(C5:C63)</f>
        <v>12503</v>
      </c>
      <c r="D64" s="41">
        <f t="shared" si="0"/>
        <v>4942</v>
      </c>
    </row>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sheetData>
  <mergeCells count="1">
    <mergeCell ref="F14:G14"/>
  </mergeCells>
  <phoneticPr fontId="8" type="noConversion"/>
  <dataValidations count="1">
    <dataValidation type="list" allowBlank="1" showInputMessage="1" showErrorMessage="1" sqref="G15" xr:uid="{53A3115D-64FF-4AAB-AC1C-8DA9575C9AEC}">
      <formula1>$A$5:$A$63</formula1>
    </dataValidation>
  </dataValidations>
  <pageMargins left="0.7" right="0.7" top="0.75" bottom="0.75" header="0" footer="0"/>
  <pageSetup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99"/>
  <sheetViews>
    <sheetView workbookViewId="0">
      <selection activeCell="L70" sqref="L70"/>
    </sheetView>
  </sheetViews>
  <sheetFormatPr defaultColWidth="14.42578125" defaultRowHeight="15" customHeight="1" x14ac:dyDescent="0.25"/>
  <cols>
    <col min="1" max="1" width="13.7109375" bestFit="1" customWidth="1"/>
    <col min="2" max="19" width="8.7109375" customWidth="1"/>
  </cols>
  <sheetData>
    <row r="1" spans="1:7" ht="14.25" customHeight="1" x14ac:dyDescent="0.25"/>
    <row r="2" spans="1:7" ht="14.25" customHeight="1" x14ac:dyDescent="0.25"/>
    <row r="3" spans="1:7" ht="14.25" customHeight="1" x14ac:dyDescent="0.25"/>
    <row r="4" spans="1:7" ht="30" x14ac:dyDescent="0.25">
      <c r="A4" s="48" t="s">
        <v>73</v>
      </c>
      <c r="B4" s="48" t="s">
        <v>68</v>
      </c>
      <c r="C4" s="48" t="s">
        <v>69</v>
      </c>
      <c r="D4" s="48" t="s">
        <v>70</v>
      </c>
      <c r="E4" s="49" t="s">
        <v>83</v>
      </c>
      <c r="F4" s="49" t="s">
        <v>84</v>
      </c>
      <c r="G4" s="49" t="s">
        <v>85</v>
      </c>
    </row>
    <row r="5" spans="1:7" ht="14.25" customHeight="1" x14ac:dyDescent="0.25">
      <c r="A5" s="22">
        <v>43586</v>
      </c>
      <c r="B5" s="21">
        <f>SUM('Raw Data'!B7:B10)</f>
        <v>225</v>
      </c>
      <c r="C5" s="21">
        <f>SUM('Raw Data'!C7:C10)</f>
        <v>226</v>
      </c>
      <c r="D5" s="21">
        <f>SUM('Raw Data'!D7:D10)</f>
        <v>64</v>
      </c>
      <c r="E5" s="46">
        <v>0</v>
      </c>
      <c r="F5" s="46">
        <v>0</v>
      </c>
      <c r="G5" s="46">
        <v>0</v>
      </c>
    </row>
    <row r="6" spans="1:7" ht="14.25" customHeight="1" x14ac:dyDescent="0.25">
      <c r="A6" s="22">
        <v>43617</v>
      </c>
      <c r="B6" s="21">
        <f>SUM('Raw Data'!B11:B15)</f>
        <v>293</v>
      </c>
      <c r="C6" s="21">
        <f>SUM('Raw Data'!C11:C15)</f>
        <v>281</v>
      </c>
      <c r="D6" s="21">
        <f>SUM('Raw Data'!D11:D15)</f>
        <v>81</v>
      </c>
      <c r="E6" s="46">
        <f>(B6-B5)/B5</f>
        <v>0.30222222222222223</v>
      </c>
      <c r="F6" s="46">
        <f>(C6-C5)/C5</f>
        <v>0.24336283185840707</v>
      </c>
      <c r="G6" s="46">
        <f>(D6-D5)/D5</f>
        <v>0.265625</v>
      </c>
    </row>
    <row r="7" spans="1:7" ht="14.25" customHeight="1" x14ac:dyDescent="0.25">
      <c r="A7" s="22">
        <v>43647</v>
      </c>
      <c r="B7" s="21">
        <f>SUM('Raw Data'!B16:B19)</f>
        <v>231</v>
      </c>
      <c r="C7" s="21">
        <f>SUM('Raw Data'!C16:C19)</f>
        <v>216</v>
      </c>
      <c r="D7" s="21">
        <f>SUM('Raw Data'!D16:D19)</f>
        <v>67</v>
      </c>
      <c r="E7" s="46">
        <f t="shared" ref="E7:E63" si="0">(B7-B6)/B6</f>
        <v>-0.21160409556313994</v>
      </c>
      <c r="F7" s="46">
        <f t="shared" ref="F7:F63" si="1">(C7-C6)/C6</f>
        <v>-0.23131672597864769</v>
      </c>
      <c r="G7" s="46">
        <f t="shared" ref="G7:G62" si="2">(D7-D6)/D6</f>
        <v>-0.1728395061728395</v>
      </c>
    </row>
    <row r="8" spans="1:7" ht="14.25" customHeight="1" x14ac:dyDescent="0.25">
      <c r="A8" s="22">
        <v>43678</v>
      </c>
      <c r="B8" s="21">
        <f>SUM('Raw Data'!B20:B23)</f>
        <v>252</v>
      </c>
      <c r="C8" s="21">
        <f>SUM('Raw Data'!C20:C23)</f>
        <v>239</v>
      </c>
      <c r="D8" s="21">
        <f>SUM('Raw Data'!D20:D23)</f>
        <v>81</v>
      </c>
      <c r="E8" s="46">
        <f t="shared" si="0"/>
        <v>9.0909090909090912E-2</v>
      </c>
      <c r="F8" s="46">
        <f t="shared" si="1"/>
        <v>0.10648148148148148</v>
      </c>
      <c r="G8" s="46">
        <f t="shared" si="2"/>
        <v>0.20895522388059701</v>
      </c>
    </row>
    <row r="9" spans="1:7" ht="14.25" customHeight="1" x14ac:dyDescent="0.25">
      <c r="A9" s="22">
        <v>43709</v>
      </c>
      <c r="B9" s="21">
        <f>SUM('Raw Data'!B24:B28)</f>
        <v>327</v>
      </c>
      <c r="C9" s="21">
        <f>SUM('Raw Data'!C24:C28)</f>
        <v>292</v>
      </c>
      <c r="D9" s="21">
        <f>SUM('Raw Data'!D24:D28)</f>
        <v>106</v>
      </c>
      <c r="E9" s="46">
        <f t="shared" si="0"/>
        <v>0.29761904761904762</v>
      </c>
      <c r="F9" s="46">
        <f t="shared" si="1"/>
        <v>0.22175732217573221</v>
      </c>
      <c r="G9" s="46">
        <f t="shared" si="2"/>
        <v>0.30864197530864196</v>
      </c>
    </row>
    <row r="10" spans="1:7" ht="14.25" customHeight="1" x14ac:dyDescent="0.25">
      <c r="A10" s="22">
        <v>43739</v>
      </c>
      <c r="B10" s="21">
        <f>SUM('Raw Data'!B29:B32)</f>
        <v>260</v>
      </c>
      <c r="C10" s="21">
        <f>SUM('Raw Data'!C29:C32)</f>
        <v>229</v>
      </c>
      <c r="D10" s="21">
        <f>SUM('Raw Data'!D29:D32)</f>
        <v>86</v>
      </c>
      <c r="E10" s="46">
        <f t="shared" si="0"/>
        <v>-0.20489296636085627</v>
      </c>
      <c r="F10" s="46">
        <f t="shared" si="1"/>
        <v>-0.21575342465753425</v>
      </c>
      <c r="G10" s="46">
        <f t="shared" si="2"/>
        <v>-0.18867924528301888</v>
      </c>
    </row>
    <row r="11" spans="1:7" ht="14.25" customHeight="1" x14ac:dyDescent="0.25">
      <c r="A11" s="22">
        <v>43770</v>
      </c>
      <c r="B11" s="21">
        <f>SUM('Raw Data'!B33:B36)</f>
        <v>248</v>
      </c>
      <c r="C11" s="21">
        <f>SUM('Raw Data'!C33:C36)</f>
        <v>218</v>
      </c>
      <c r="D11" s="21">
        <f>SUM('Raw Data'!D33:D36)</f>
        <v>77</v>
      </c>
      <c r="E11" s="46">
        <f t="shared" si="0"/>
        <v>-4.6153846153846156E-2</v>
      </c>
      <c r="F11" s="46">
        <f t="shared" si="1"/>
        <v>-4.8034934497816595E-2</v>
      </c>
      <c r="G11" s="46">
        <f t="shared" si="2"/>
        <v>-0.10465116279069768</v>
      </c>
    </row>
    <row r="12" spans="1:7" ht="14.25" customHeight="1" x14ac:dyDescent="0.25">
      <c r="A12" s="22">
        <v>43800</v>
      </c>
      <c r="B12" s="21">
        <f>SUM('Raw Data'!B37:B41)</f>
        <v>259</v>
      </c>
      <c r="C12" s="21">
        <f>SUM('Raw Data'!C37:C41)</f>
        <v>232</v>
      </c>
      <c r="D12" s="21">
        <f>SUM('Raw Data'!D37:D41)</f>
        <v>78</v>
      </c>
      <c r="E12" s="46">
        <f t="shared" si="0"/>
        <v>4.4354838709677422E-2</v>
      </c>
      <c r="F12" s="46">
        <f t="shared" si="1"/>
        <v>6.4220183486238536E-2</v>
      </c>
      <c r="G12" s="46">
        <f t="shared" si="2"/>
        <v>1.2987012987012988E-2</v>
      </c>
    </row>
    <row r="13" spans="1:7" ht="14.25" customHeight="1" x14ac:dyDescent="0.25">
      <c r="A13" s="22">
        <v>43831</v>
      </c>
      <c r="B13" s="21">
        <f>SUM('Raw Data'!B42:B45)</f>
        <v>264</v>
      </c>
      <c r="C13" s="21">
        <f>SUM('Raw Data'!C42:C45)</f>
        <v>225</v>
      </c>
      <c r="D13" s="21">
        <f>SUM('Raw Data'!D42:D45)</f>
        <v>75</v>
      </c>
      <c r="E13" s="46">
        <f t="shared" si="0"/>
        <v>1.9305019305019305E-2</v>
      </c>
      <c r="F13" s="46">
        <f t="shared" si="1"/>
        <v>-3.017241379310345E-2</v>
      </c>
      <c r="G13" s="46">
        <f t="shared" si="2"/>
        <v>-3.8461538461538464E-2</v>
      </c>
    </row>
    <row r="14" spans="1:7" ht="14.25" customHeight="1" x14ac:dyDescent="0.25">
      <c r="A14" s="22">
        <v>43862</v>
      </c>
      <c r="B14" s="21">
        <f>SUM('Raw Data'!B46:B49)</f>
        <v>256</v>
      </c>
      <c r="C14" s="21">
        <f>SUM('Raw Data'!C46:C49)</f>
        <v>215</v>
      </c>
      <c r="D14" s="21">
        <f>SUM('Raw Data'!D46:D49)</f>
        <v>77</v>
      </c>
      <c r="E14" s="46">
        <f t="shared" si="0"/>
        <v>-3.0303030303030304E-2</v>
      </c>
      <c r="F14" s="46">
        <f t="shared" si="1"/>
        <v>-4.4444444444444446E-2</v>
      </c>
      <c r="G14" s="46">
        <f t="shared" si="2"/>
        <v>2.6666666666666668E-2</v>
      </c>
    </row>
    <row r="15" spans="1:7" ht="14.25" customHeight="1" x14ac:dyDescent="0.25">
      <c r="A15" s="22">
        <v>43891</v>
      </c>
      <c r="B15" s="21">
        <f>SUM('Raw Data'!B50:B54)</f>
        <v>322</v>
      </c>
      <c r="C15" s="21">
        <f>SUM('Raw Data'!C50:C54)</f>
        <v>244</v>
      </c>
      <c r="D15" s="21">
        <f>SUM('Raw Data'!D50:D54)</f>
        <v>91</v>
      </c>
      <c r="E15" s="46">
        <f t="shared" si="0"/>
        <v>0.2578125</v>
      </c>
      <c r="F15" s="46">
        <f t="shared" si="1"/>
        <v>0.13488372093023257</v>
      </c>
      <c r="G15" s="46">
        <f t="shared" si="2"/>
        <v>0.18181818181818182</v>
      </c>
    </row>
    <row r="16" spans="1:7" ht="14.25" customHeight="1" x14ac:dyDescent="0.25">
      <c r="A16" s="22">
        <v>43922</v>
      </c>
      <c r="B16" s="21">
        <f>SUM('Raw Data'!B55:B58)</f>
        <v>260</v>
      </c>
      <c r="C16" s="21">
        <f>SUM('Raw Data'!C55:C58)</f>
        <v>195</v>
      </c>
      <c r="D16" s="21">
        <f>SUM('Raw Data'!D55:D58)</f>
        <v>73</v>
      </c>
      <c r="E16" s="46">
        <f t="shared" si="0"/>
        <v>-0.19254658385093168</v>
      </c>
      <c r="F16" s="46">
        <f t="shared" si="1"/>
        <v>-0.20081967213114754</v>
      </c>
      <c r="G16" s="46">
        <f t="shared" si="2"/>
        <v>-0.19780219780219779</v>
      </c>
    </row>
    <row r="17" spans="1:7" ht="14.25" customHeight="1" x14ac:dyDescent="0.25">
      <c r="A17" s="22">
        <v>43952</v>
      </c>
      <c r="B17" s="21">
        <f>SUM('Raw Data'!B59:B63)</f>
        <v>319</v>
      </c>
      <c r="C17" s="21">
        <f>SUM('Raw Data'!C59:C63)</f>
        <v>236</v>
      </c>
      <c r="D17" s="21">
        <f>SUM('Raw Data'!D59:D63)</f>
        <v>84</v>
      </c>
      <c r="E17" s="46">
        <f t="shared" si="0"/>
        <v>0.22692307692307692</v>
      </c>
      <c r="F17" s="46">
        <f t="shared" si="1"/>
        <v>0.21025641025641026</v>
      </c>
      <c r="G17" s="46">
        <f t="shared" si="2"/>
        <v>0.15068493150684931</v>
      </c>
    </row>
    <row r="18" spans="1:7" ht="14.25" customHeight="1" x14ac:dyDescent="0.25">
      <c r="A18" s="22">
        <v>43983</v>
      </c>
      <c r="B18" s="21">
        <f>SUM('Raw Data'!B64:B67)</f>
        <v>253</v>
      </c>
      <c r="C18" s="21">
        <f>SUM('Raw Data'!C64:C67)</f>
        <v>191</v>
      </c>
      <c r="D18" s="21">
        <f>SUM('Raw Data'!D64:D67)</f>
        <v>63</v>
      </c>
      <c r="E18" s="46">
        <f t="shared" si="0"/>
        <v>-0.20689655172413793</v>
      </c>
      <c r="F18" s="46">
        <f t="shared" si="1"/>
        <v>-0.19067796610169491</v>
      </c>
      <c r="G18" s="46">
        <f t="shared" si="2"/>
        <v>-0.25</v>
      </c>
    </row>
    <row r="19" spans="1:7" ht="14.25" customHeight="1" x14ac:dyDescent="0.25">
      <c r="A19" s="22">
        <v>44013</v>
      </c>
      <c r="B19" s="21">
        <f>SUM('Raw Data'!B68:B71)</f>
        <v>240</v>
      </c>
      <c r="C19" s="21">
        <f>SUM('Raw Data'!C68:C71)</f>
        <v>183</v>
      </c>
      <c r="D19" s="21">
        <f>SUM('Raw Data'!D68:D71)</f>
        <v>60</v>
      </c>
      <c r="E19" s="46">
        <f t="shared" si="0"/>
        <v>-5.1383399209486168E-2</v>
      </c>
      <c r="F19" s="46">
        <f t="shared" si="1"/>
        <v>-4.1884816753926704E-2</v>
      </c>
      <c r="G19" s="46">
        <f t="shared" si="2"/>
        <v>-4.7619047619047616E-2</v>
      </c>
    </row>
    <row r="20" spans="1:7" ht="14.25" customHeight="1" x14ac:dyDescent="0.25">
      <c r="A20" s="22">
        <v>44044</v>
      </c>
      <c r="B20" s="21">
        <f>SUM('Raw Data'!B72:B76)</f>
        <v>315</v>
      </c>
      <c r="C20" s="21">
        <f>SUM('Raw Data'!C72:C76)</f>
        <v>239</v>
      </c>
      <c r="D20" s="21">
        <f>SUM('Raw Data'!D72:D76)</f>
        <v>87</v>
      </c>
      <c r="E20" s="46">
        <f t="shared" si="0"/>
        <v>0.3125</v>
      </c>
      <c r="F20" s="46">
        <f t="shared" si="1"/>
        <v>0.30601092896174864</v>
      </c>
      <c r="G20" s="46">
        <f t="shared" si="2"/>
        <v>0.45</v>
      </c>
    </row>
    <row r="21" spans="1:7" ht="14.25" customHeight="1" x14ac:dyDescent="0.25">
      <c r="A21" s="22">
        <v>44075</v>
      </c>
      <c r="B21" s="21">
        <f>SUM('Raw Data'!B77:B80)</f>
        <v>222</v>
      </c>
      <c r="C21" s="21">
        <f>SUM('Raw Data'!C77:C80)</f>
        <v>178</v>
      </c>
      <c r="D21" s="21">
        <f>SUM('Raw Data'!D77:D80)</f>
        <v>72</v>
      </c>
      <c r="E21" s="46">
        <f t="shared" si="0"/>
        <v>-0.29523809523809524</v>
      </c>
      <c r="F21" s="46">
        <f t="shared" si="1"/>
        <v>-0.25523012552301255</v>
      </c>
      <c r="G21" s="46">
        <f t="shared" si="2"/>
        <v>-0.17241379310344829</v>
      </c>
    </row>
    <row r="22" spans="1:7" ht="14.25" customHeight="1" x14ac:dyDescent="0.25">
      <c r="A22" s="22">
        <v>44105</v>
      </c>
      <c r="B22" s="21">
        <f>SUM('Raw Data'!B81:B84)</f>
        <v>205</v>
      </c>
      <c r="C22" s="21">
        <f>SUM('Raw Data'!C81:C84)</f>
        <v>158</v>
      </c>
      <c r="D22" s="21">
        <f>SUM('Raw Data'!D81:D84)</f>
        <v>67</v>
      </c>
      <c r="E22" s="46">
        <f t="shared" si="0"/>
        <v>-7.6576576576576572E-2</v>
      </c>
      <c r="F22" s="46">
        <f t="shared" si="1"/>
        <v>-0.11235955056179775</v>
      </c>
      <c r="G22" s="46">
        <f t="shared" si="2"/>
        <v>-6.9444444444444448E-2</v>
      </c>
    </row>
    <row r="23" spans="1:7" ht="14.25" customHeight="1" x14ac:dyDescent="0.25">
      <c r="A23" s="22">
        <v>44136</v>
      </c>
      <c r="B23" s="21">
        <f>SUM('Raw Data'!B85:B89)</f>
        <v>248</v>
      </c>
      <c r="C23" s="21">
        <f>SUM('Raw Data'!C85:C89)</f>
        <v>195</v>
      </c>
      <c r="D23" s="21">
        <f>SUM('Raw Data'!D85:D89)</f>
        <v>74</v>
      </c>
      <c r="E23" s="46">
        <f t="shared" si="0"/>
        <v>0.2097560975609756</v>
      </c>
      <c r="F23" s="46">
        <f t="shared" si="1"/>
        <v>0.23417721518987342</v>
      </c>
      <c r="G23" s="46">
        <f t="shared" si="2"/>
        <v>0.1044776119402985</v>
      </c>
    </row>
    <row r="24" spans="1:7" ht="14.25" customHeight="1" x14ac:dyDescent="0.25">
      <c r="A24" s="22">
        <v>44166</v>
      </c>
      <c r="B24" s="21">
        <f>SUM('Raw Data'!B90:B93)</f>
        <v>180</v>
      </c>
      <c r="C24" s="21">
        <f>SUM('Raw Data'!C90:C93)</f>
        <v>144</v>
      </c>
      <c r="D24" s="21">
        <f>SUM('Raw Data'!D90:D93)</f>
        <v>55</v>
      </c>
      <c r="E24" s="46">
        <f t="shared" si="0"/>
        <v>-0.27419354838709675</v>
      </c>
      <c r="F24" s="46">
        <f t="shared" si="1"/>
        <v>-0.26153846153846155</v>
      </c>
      <c r="G24" s="46">
        <f t="shared" si="2"/>
        <v>-0.25675675675675674</v>
      </c>
    </row>
    <row r="25" spans="1:7" ht="14.25" customHeight="1" x14ac:dyDescent="0.25">
      <c r="A25" s="22">
        <v>44197</v>
      </c>
      <c r="B25" s="21">
        <f>SUM('Raw Data'!B94:B98)</f>
        <v>257</v>
      </c>
      <c r="C25" s="21">
        <f>SUM('Raw Data'!C94:C98)</f>
        <v>205</v>
      </c>
      <c r="D25" s="21">
        <f>SUM('Raw Data'!D94:D98)</f>
        <v>78</v>
      </c>
      <c r="E25" s="46">
        <f t="shared" si="0"/>
        <v>0.42777777777777776</v>
      </c>
      <c r="F25" s="46">
        <f t="shared" si="1"/>
        <v>0.4236111111111111</v>
      </c>
      <c r="G25" s="46">
        <f t="shared" si="2"/>
        <v>0.41818181818181815</v>
      </c>
    </row>
    <row r="26" spans="1:7" ht="14.25" customHeight="1" x14ac:dyDescent="0.25">
      <c r="A26" s="22">
        <v>44228</v>
      </c>
      <c r="B26" s="21">
        <f>SUM('Raw Data'!B99:B102)</f>
        <v>227</v>
      </c>
      <c r="C26" s="21">
        <f>SUM('Raw Data'!C99:C102)</f>
        <v>176</v>
      </c>
      <c r="D26" s="21">
        <f>SUM('Raw Data'!D99:D102)</f>
        <v>73</v>
      </c>
      <c r="E26" s="46">
        <f t="shared" si="0"/>
        <v>-0.11673151750972763</v>
      </c>
      <c r="F26" s="46">
        <f t="shared" si="1"/>
        <v>-0.14146341463414633</v>
      </c>
      <c r="G26" s="46">
        <f t="shared" si="2"/>
        <v>-6.4102564102564097E-2</v>
      </c>
    </row>
    <row r="27" spans="1:7" ht="14.25" customHeight="1" x14ac:dyDescent="0.25">
      <c r="A27" s="22">
        <v>44256</v>
      </c>
      <c r="B27" s="21">
        <f>SUM('Raw Data'!B103:B106)</f>
        <v>222</v>
      </c>
      <c r="C27" s="21">
        <f>SUM('Raw Data'!C103:C106)</f>
        <v>166</v>
      </c>
      <c r="D27" s="21">
        <f>SUM('Raw Data'!D103:D106)</f>
        <v>71</v>
      </c>
      <c r="E27" s="46">
        <f t="shared" si="0"/>
        <v>-2.2026431718061675E-2</v>
      </c>
      <c r="F27" s="46">
        <f t="shared" si="1"/>
        <v>-5.6818181818181816E-2</v>
      </c>
      <c r="G27" s="46">
        <f t="shared" si="2"/>
        <v>-2.7397260273972601E-2</v>
      </c>
    </row>
    <row r="28" spans="1:7" ht="14.25" customHeight="1" x14ac:dyDescent="0.25">
      <c r="A28" s="22">
        <v>44287</v>
      </c>
      <c r="B28" s="21">
        <f>SUM('Raw Data'!B107:B110)</f>
        <v>216</v>
      </c>
      <c r="C28" s="21">
        <f>SUM('Raw Data'!C107:C110)</f>
        <v>158</v>
      </c>
      <c r="D28" s="21">
        <f>SUM('Raw Data'!D107:D110)</f>
        <v>68</v>
      </c>
      <c r="E28" s="46">
        <f t="shared" si="0"/>
        <v>-2.7027027027027029E-2</v>
      </c>
      <c r="F28" s="46">
        <f t="shared" si="1"/>
        <v>-4.8192771084337352E-2</v>
      </c>
      <c r="G28" s="46">
        <f t="shared" si="2"/>
        <v>-4.2253521126760563E-2</v>
      </c>
    </row>
    <row r="29" spans="1:7" ht="14.25" customHeight="1" x14ac:dyDescent="0.25">
      <c r="A29" s="22">
        <v>44317</v>
      </c>
      <c r="B29" s="21">
        <f>SUM('Raw Data'!B111:B115)</f>
        <v>267</v>
      </c>
      <c r="C29" s="21">
        <f>SUM('Raw Data'!C111:C115)</f>
        <v>209</v>
      </c>
      <c r="D29" s="21">
        <f>SUM('Raw Data'!D111:D115)</f>
        <v>82</v>
      </c>
      <c r="E29" s="46">
        <f t="shared" si="0"/>
        <v>0.2361111111111111</v>
      </c>
      <c r="F29" s="46">
        <f t="shared" si="1"/>
        <v>0.32278481012658228</v>
      </c>
      <c r="G29" s="46">
        <f t="shared" si="2"/>
        <v>0.20588235294117646</v>
      </c>
    </row>
    <row r="30" spans="1:7" ht="14.25" customHeight="1" x14ac:dyDescent="0.25">
      <c r="A30" s="22">
        <v>44348</v>
      </c>
      <c r="B30" s="21">
        <f>SUM('Raw Data'!B116:B119)</f>
        <v>202</v>
      </c>
      <c r="C30" s="21">
        <f>SUM('Raw Data'!C116:C119)</f>
        <v>154</v>
      </c>
      <c r="D30" s="21">
        <f>SUM('Raw Data'!D116:D119)</f>
        <v>54</v>
      </c>
      <c r="E30" s="46">
        <f t="shared" si="0"/>
        <v>-0.24344569288389514</v>
      </c>
      <c r="F30" s="46">
        <f t="shared" si="1"/>
        <v>-0.26315789473684209</v>
      </c>
      <c r="G30" s="46">
        <f t="shared" si="2"/>
        <v>-0.34146341463414637</v>
      </c>
    </row>
    <row r="31" spans="1:7" ht="14.25" customHeight="1" x14ac:dyDescent="0.25">
      <c r="A31" s="22">
        <v>44378</v>
      </c>
      <c r="B31" s="21">
        <f>SUM('Raw Data'!B120:B123)</f>
        <v>197</v>
      </c>
      <c r="C31" s="21">
        <f>SUM('Raw Data'!C120:C123)</f>
        <v>151</v>
      </c>
      <c r="D31" s="21">
        <f>SUM('Raw Data'!D120:D123)</f>
        <v>54</v>
      </c>
      <c r="E31" s="46">
        <f t="shared" si="0"/>
        <v>-2.4752475247524754E-2</v>
      </c>
      <c r="F31" s="46">
        <f t="shared" si="1"/>
        <v>-1.948051948051948E-2</v>
      </c>
      <c r="G31" s="46">
        <f t="shared" si="2"/>
        <v>0</v>
      </c>
    </row>
    <row r="32" spans="1:7" ht="14.25" customHeight="1" x14ac:dyDescent="0.25">
      <c r="A32" s="22">
        <v>44409</v>
      </c>
      <c r="B32" s="21">
        <f>SUM('Raw Data'!B124:B128)</f>
        <v>274</v>
      </c>
      <c r="C32" s="21">
        <f>SUM('Raw Data'!C124:C128)</f>
        <v>204</v>
      </c>
      <c r="D32" s="21">
        <f>SUM('Raw Data'!D124:D128)</f>
        <v>81</v>
      </c>
      <c r="E32" s="46">
        <f t="shared" si="0"/>
        <v>0.39086294416243655</v>
      </c>
      <c r="F32" s="46">
        <f t="shared" si="1"/>
        <v>0.35099337748344372</v>
      </c>
      <c r="G32" s="46">
        <f t="shared" si="2"/>
        <v>0.5</v>
      </c>
    </row>
    <row r="33" spans="1:7" ht="14.25" customHeight="1" x14ac:dyDescent="0.25">
      <c r="A33" s="22">
        <v>44440</v>
      </c>
      <c r="B33" s="21">
        <f>SUM('Raw Data'!B129:B132)</f>
        <v>248</v>
      </c>
      <c r="C33" s="21">
        <f>SUM('Raw Data'!C129:C132)</f>
        <v>173</v>
      </c>
      <c r="D33" s="21">
        <f>SUM('Raw Data'!D129:D132)</f>
        <v>75</v>
      </c>
      <c r="E33" s="46">
        <f t="shared" si="0"/>
        <v>-9.4890510948905105E-2</v>
      </c>
      <c r="F33" s="46">
        <f t="shared" si="1"/>
        <v>-0.15196078431372548</v>
      </c>
      <c r="G33" s="46">
        <f t="shared" si="2"/>
        <v>-7.407407407407407E-2</v>
      </c>
    </row>
    <row r="34" spans="1:7" ht="14.25" customHeight="1" x14ac:dyDescent="0.25">
      <c r="A34" s="22">
        <v>44470</v>
      </c>
      <c r="B34" s="21">
        <f>SUM('Raw Data'!B133:B137)</f>
        <v>309</v>
      </c>
      <c r="C34" s="21">
        <f>SUM('Raw Data'!C133:C137)</f>
        <v>216</v>
      </c>
      <c r="D34" s="21">
        <f>SUM('Raw Data'!D133:D137)</f>
        <v>94</v>
      </c>
      <c r="E34" s="46">
        <f t="shared" si="0"/>
        <v>0.24596774193548387</v>
      </c>
      <c r="F34" s="46">
        <f t="shared" si="1"/>
        <v>0.24855491329479767</v>
      </c>
      <c r="G34" s="46">
        <f t="shared" si="2"/>
        <v>0.25333333333333335</v>
      </c>
    </row>
    <row r="35" spans="1:7" ht="14.25" customHeight="1" x14ac:dyDescent="0.25">
      <c r="A35" s="22">
        <v>44501</v>
      </c>
      <c r="B35" s="21">
        <f>SUM('Raw Data'!B138:B141)</f>
        <v>243</v>
      </c>
      <c r="C35" s="21">
        <f>SUM('Raw Data'!C138:C141)</f>
        <v>180</v>
      </c>
      <c r="D35" s="21">
        <f>SUM('Raw Data'!D138:D141)</f>
        <v>74</v>
      </c>
      <c r="E35" s="46">
        <f t="shared" si="0"/>
        <v>-0.21359223300970873</v>
      </c>
      <c r="F35" s="46">
        <f t="shared" si="1"/>
        <v>-0.16666666666666666</v>
      </c>
      <c r="G35" s="46">
        <f t="shared" si="2"/>
        <v>-0.21276595744680851</v>
      </c>
    </row>
    <row r="36" spans="1:7" ht="14.25" customHeight="1" x14ac:dyDescent="0.25">
      <c r="A36" s="22">
        <v>44531</v>
      </c>
      <c r="B36" s="21">
        <f>SUM('Raw Data'!B142:B145)</f>
        <v>261</v>
      </c>
      <c r="C36" s="21">
        <f>SUM('Raw Data'!C142:C145)</f>
        <v>177</v>
      </c>
      <c r="D36" s="21">
        <f>SUM('Raw Data'!D142:D145)</f>
        <v>76</v>
      </c>
      <c r="E36" s="46">
        <f t="shared" si="0"/>
        <v>7.407407407407407E-2</v>
      </c>
      <c r="F36" s="46">
        <f t="shared" si="1"/>
        <v>-1.6666666666666666E-2</v>
      </c>
      <c r="G36" s="46">
        <f t="shared" si="2"/>
        <v>2.7027027027027029E-2</v>
      </c>
    </row>
    <row r="37" spans="1:7" ht="14.25" customHeight="1" x14ac:dyDescent="0.25">
      <c r="A37" s="22">
        <v>44562</v>
      </c>
      <c r="B37" s="21">
        <f>SUM('Raw Data'!B146:B150)</f>
        <v>426</v>
      </c>
      <c r="C37" s="21">
        <f>SUM('Raw Data'!C146:C150)</f>
        <v>281</v>
      </c>
      <c r="D37" s="21">
        <f>SUM('Raw Data'!D146:D150)</f>
        <v>124</v>
      </c>
      <c r="E37" s="46">
        <f t="shared" si="0"/>
        <v>0.63218390804597702</v>
      </c>
      <c r="F37" s="46">
        <f t="shared" si="1"/>
        <v>0.58757062146892658</v>
      </c>
      <c r="G37" s="46">
        <f t="shared" si="2"/>
        <v>0.63157894736842102</v>
      </c>
    </row>
    <row r="38" spans="1:7" ht="14.25" customHeight="1" x14ac:dyDescent="0.25">
      <c r="A38" s="22">
        <v>44593</v>
      </c>
      <c r="B38" s="21">
        <f>SUM('Raw Data'!B151:B154)</f>
        <v>369</v>
      </c>
      <c r="C38" s="21">
        <f>SUM('Raw Data'!C151:C154)</f>
        <v>240</v>
      </c>
      <c r="D38" s="21">
        <f>SUM('Raw Data'!D151:D154)</f>
        <v>114</v>
      </c>
      <c r="E38" s="46">
        <f t="shared" si="0"/>
        <v>-0.13380281690140844</v>
      </c>
      <c r="F38" s="46">
        <f t="shared" si="1"/>
        <v>-0.14590747330960854</v>
      </c>
      <c r="G38" s="46">
        <f t="shared" si="2"/>
        <v>-8.0645161290322578E-2</v>
      </c>
    </row>
    <row r="39" spans="1:7" ht="14.25" customHeight="1" x14ac:dyDescent="0.25">
      <c r="A39" s="22">
        <v>44621</v>
      </c>
      <c r="B39" s="21">
        <f>SUM('Raw Data'!B155:B158)</f>
        <v>382</v>
      </c>
      <c r="C39" s="21">
        <f>SUM('Raw Data'!C155:C158)</f>
        <v>242</v>
      </c>
      <c r="D39" s="21">
        <f>SUM('Raw Data'!D155:D158)</f>
        <v>109</v>
      </c>
      <c r="E39" s="46">
        <f t="shared" si="0"/>
        <v>3.5230352303523033E-2</v>
      </c>
      <c r="F39" s="46">
        <f t="shared" si="1"/>
        <v>8.3333333333333332E-3</v>
      </c>
      <c r="G39" s="46">
        <f t="shared" si="2"/>
        <v>-4.3859649122807015E-2</v>
      </c>
    </row>
    <row r="40" spans="1:7" ht="14.25" customHeight="1" x14ac:dyDescent="0.25">
      <c r="A40" s="22">
        <v>44652</v>
      </c>
      <c r="B40" s="21">
        <f>SUM('Raw Data'!B159:B162)</f>
        <v>361</v>
      </c>
      <c r="C40" s="21">
        <f>SUM('Raw Data'!C159:C162)</f>
        <v>231</v>
      </c>
      <c r="D40" s="21">
        <f>SUM('Raw Data'!D159:D162)</f>
        <v>104</v>
      </c>
      <c r="E40" s="46">
        <f t="shared" si="0"/>
        <v>-5.4973821989528798E-2</v>
      </c>
      <c r="F40" s="46">
        <f t="shared" si="1"/>
        <v>-4.5454545454545456E-2</v>
      </c>
      <c r="G40" s="46">
        <f t="shared" si="2"/>
        <v>-4.5871559633027525E-2</v>
      </c>
    </row>
    <row r="41" spans="1:7" ht="14.25" customHeight="1" x14ac:dyDescent="0.25">
      <c r="A41" s="22">
        <v>44682</v>
      </c>
      <c r="B41" s="21">
        <f>SUM('Raw Data'!B164:B167)</f>
        <v>326</v>
      </c>
      <c r="C41" s="21">
        <f>SUM('Raw Data'!C164:C167)</f>
        <v>208</v>
      </c>
      <c r="D41" s="21">
        <f>SUM('Raw Data'!D164:D167)</f>
        <v>92</v>
      </c>
      <c r="E41" s="46">
        <f t="shared" si="0"/>
        <v>-9.6952908587257622E-2</v>
      </c>
      <c r="F41" s="46">
        <f t="shared" si="1"/>
        <v>-9.9567099567099568E-2</v>
      </c>
      <c r="G41" s="46">
        <f t="shared" si="2"/>
        <v>-0.11538461538461539</v>
      </c>
    </row>
    <row r="42" spans="1:7" ht="14.25" customHeight="1" x14ac:dyDescent="0.25">
      <c r="A42" s="22">
        <v>44713</v>
      </c>
      <c r="B42" s="21">
        <f>SUM('Raw Data'!B168:B171)</f>
        <v>321</v>
      </c>
      <c r="C42" s="21">
        <f>SUM('Raw Data'!C168:C171)</f>
        <v>210</v>
      </c>
      <c r="D42" s="21">
        <f>SUM('Raw Data'!D168:D171)</f>
        <v>85</v>
      </c>
      <c r="E42" s="46">
        <f t="shared" si="0"/>
        <v>-1.5337423312883436E-2</v>
      </c>
      <c r="F42" s="46">
        <f t="shared" si="1"/>
        <v>9.6153846153846159E-3</v>
      </c>
      <c r="G42" s="46">
        <f t="shared" si="2"/>
        <v>-7.6086956521739135E-2</v>
      </c>
    </row>
    <row r="43" spans="1:7" ht="14.25" customHeight="1" x14ac:dyDescent="0.25">
      <c r="A43" s="22">
        <v>44743</v>
      </c>
      <c r="B43" s="21">
        <f>SUM('Raw Data'!B172:B176)</f>
        <v>390</v>
      </c>
      <c r="C43" s="21">
        <f>SUM('Raw Data'!C172:C176)</f>
        <v>265</v>
      </c>
      <c r="D43" s="21">
        <f>SUM('Raw Data'!D172:D176)</f>
        <v>108</v>
      </c>
      <c r="E43" s="46">
        <f t="shared" si="0"/>
        <v>0.21495327102803738</v>
      </c>
      <c r="F43" s="46">
        <f t="shared" si="1"/>
        <v>0.26190476190476192</v>
      </c>
      <c r="G43" s="46">
        <f t="shared" si="2"/>
        <v>0.27058823529411763</v>
      </c>
    </row>
    <row r="44" spans="1:7" ht="14.25" customHeight="1" x14ac:dyDescent="0.25">
      <c r="A44" s="22">
        <v>44774</v>
      </c>
      <c r="B44" s="21">
        <f>SUM('Raw Data'!B177:B180)</f>
        <v>333</v>
      </c>
      <c r="C44" s="21">
        <f>SUM('Raw Data'!C177:C180)</f>
        <v>223</v>
      </c>
      <c r="D44" s="21">
        <f>SUM('Raw Data'!D177:D180)</f>
        <v>102</v>
      </c>
      <c r="E44" s="46">
        <f t="shared" si="0"/>
        <v>-0.14615384615384616</v>
      </c>
      <c r="F44" s="46">
        <f t="shared" si="1"/>
        <v>-0.15849056603773584</v>
      </c>
      <c r="G44" s="46">
        <f t="shared" si="2"/>
        <v>-5.5555555555555552E-2</v>
      </c>
    </row>
    <row r="45" spans="1:7" ht="14.25" customHeight="1" x14ac:dyDescent="0.25">
      <c r="A45" s="22">
        <v>44805</v>
      </c>
      <c r="B45" s="21">
        <f>SUM('Raw Data'!B181:B184)</f>
        <v>355</v>
      </c>
      <c r="C45" s="21">
        <f>SUM('Raw Data'!C181:C184)</f>
        <v>224</v>
      </c>
      <c r="D45" s="21">
        <f>SUM('Raw Data'!D181:D184)</f>
        <v>109</v>
      </c>
      <c r="E45" s="46">
        <f t="shared" si="0"/>
        <v>6.6066066066066062E-2</v>
      </c>
      <c r="F45" s="46">
        <f t="shared" si="1"/>
        <v>4.4843049327354259E-3</v>
      </c>
      <c r="G45" s="46">
        <f t="shared" si="2"/>
        <v>6.8627450980392163E-2</v>
      </c>
    </row>
    <row r="46" spans="1:7" ht="14.25" customHeight="1" x14ac:dyDescent="0.25">
      <c r="A46" s="22">
        <v>44835</v>
      </c>
      <c r="B46" s="21">
        <f>SUM('Raw Data'!B185:B189)</f>
        <v>460</v>
      </c>
      <c r="C46" s="21">
        <f>SUM('Raw Data'!C185:C189)</f>
        <v>281</v>
      </c>
      <c r="D46" s="21">
        <f>SUM('Raw Data'!D185:D189)</f>
        <v>137</v>
      </c>
      <c r="E46" s="46">
        <f t="shared" si="0"/>
        <v>0.29577464788732394</v>
      </c>
      <c r="F46" s="46">
        <f t="shared" si="1"/>
        <v>0.2544642857142857</v>
      </c>
      <c r="G46" s="46">
        <f t="shared" si="2"/>
        <v>0.25688073394495414</v>
      </c>
    </row>
    <row r="47" spans="1:7" ht="14.25" customHeight="1" x14ac:dyDescent="0.25">
      <c r="A47" s="22">
        <v>44866</v>
      </c>
      <c r="B47" s="21">
        <f>SUM('Raw Data'!B190:B193)</f>
        <v>354</v>
      </c>
      <c r="C47" s="21">
        <f>SUM('Raw Data'!C190:C193)</f>
        <v>210</v>
      </c>
      <c r="D47" s="21">
        <f>SUM('Raw Data'!D190:D193)</f>
        <v>99</v>
      </c>
      <c r="E47" s="46">
        <f t="shared" si="0"/>
        <v>-0.23043478260869565</v>
      </c>
      <c r="F47" s="46">
        <f t="shared" si="1"/>
        <v>-0.25266903914590749</v>
      </c>
      <c r="G47" s="46">
        <f t="shared" si="2"/>
        <v>-0.27737226277372262</v>
      </c>
    </row>
    <row r="48" spans="1:7" ht="14.25" customHeight="1" x14ac:dyDescent="0.25">
      <c r="A48" s="22">
        <v>44896</v>
      </c>
      <c r="B48" s="21">
        <f>SUM('Raw Data'!B194:B197)</f>
        <v>304</v>
      </c>
      <c r="C48" s="21">
        <f>SUM('Raw Data'!C194:C197)</f>
        <v>190</v>
      </c>
      <c r="D48" s="21">
        <f>SUM('Raw Data'!D194:D197)</f>
        <v>80</v>
      </c>
      <c r="E48" s="46">
        <f t="shared" si="0"/>
        <v>-0.14124293785310735</v>
      </c>
      <c r="F48" s="46">
        <f t="shared" si="1"/>
        <v>-9.5238095238095233E-2</v>
      </c>
      <c r="G48" s="46">
        <f t="shared" si="2"/>
        <v>-0.19191919191919191</v>
      </c>
    </row>
    <row r="49" spans="1:7" ht="14.25" customHeight="1" x14ac:dyDescent="0.25">
      <c r="A49" s="22">
        <v>44927</v>
      </c>
      <c r="B49" s="21">
        <f>SUM('Raw Data'!B198:B202)</f>
        <v>460</v>
      </c>
      <c r="C49" s="21">
        <f>SUM('Raw Data'!C198:C202)</f>
        <v>272</v>
      </c>
      <c r="D49" s="21">
        <f>SUM('Raw Data'!D198:D202)</f>
        <v>116</v>
      </c>
      <c r="E49" s="46">
        <f t="shared" si="0"/>
        <v>0.51315789473684215</v>
      </c>
      <c r="F49" s="46">
        <f t="shared" si="1"/>
        <v>0.43157894736842106</v>
      </c>
      <c r="G49" s="46">
        <f t="shared" si="2"/>
        <v>0.45</v>
      </c>
    </row>
    <row r="50" spans="1:7" ht="14.25" customHeight="1" x14ac:dyDescent="0.25">
      <c r="A50" s="22">
        <v>44958</v>
      </c>
      <c r="B50" s="21">
        <f>SUM('Raw Data'!B203:B206)</f>
        <v>357</v>
      </c>
      <c r="C50" s="21">
        <f>SUM('Raw Data'!C203:C206)</f>
        <v>213</v>
      </c>
      <c r="D50" s="21">
        <f>SUM('Raw Data'!D203:D206)</f>
        <v>92</v>
      </c>
      <c r="E50" s="46">
        <f t="shared" si="0"/>
        <v>-0.22391304347826088</v>
      </c>
      <c r="F50" s="46">
        <f t="shared" si="1"/>
        <v>-0.21691176470588236</v>
      </c>
      <c r="G50" s="46">
        <f t="shared" si="2"/>
        <v>-0.20689655172413793</v>
      </c>
    </row>
    <row r="51" spans="1:7" ht="14.25" customHeight="1" x14ac:dyDescent="0.25">
      <c r="A51" s="22">
        <v>44986</v>
      </c>
      <c r="B51" s="21">
        <f>SUM('Raw Data'!B207:B210)</f>
        <v>332</v>
      </c>
      <c r="C51" s="21">
        <f>SUM('Raw Data'!C207:C210)</f>
        <v>199</v>
      </c>
      <c r="D51" s="21">
        <f>SUM('Raw Data'!D207:D210)</f>
        <v>83</v>
      </c>
      <c r="E51" s="46">
        <f t="shared" si="0"/>
        <v>-7.0028011204481794E-2</v>
      </c>
      <c r="F51" s="46">
        <f t="shared" si="1"/>
        <v>-6.5727699530516437E-2</v>
      </c>
      <c r="G51" s="46">
        <f t="shared" si="2"/>
        <v>-9.7826086956521743E-2</v>
      </c>
    </row>
    <row r="52" spans="1:7" ht="14.25" customHeight="1" x14ac:dyDescent="0.25">
      <c r="A52" s="22">
        <v>45017</v>
      </c>
      <c r="B52" s="21">
        <f>SUM('Raw Data'!B211:B215)</f>
        <v>381</v>
      </c>
      <c r="C52" s="21">
        <f>SUM('Raw Data'!C211:C215)</f>
        <v>233</v>
      </c>
      <c r="D52" s="21">
        <f>SUM('Raw Data'!D211:D215)</f>
        <v>90</v>
      </c>
      <c r="E52" s="46">
        <f t="shared" si="0"/>
        <v>0.14759036144578314</v>
      </c>
      <c r="F52" s="46">
        <f t="shared" si="1"/>
        <v>0.17085427135678391</v>
      </c>
      <c r="G52" s="46">
        <f t="shared" si="2"/>
        <v>8.4337349397590355E-2</v>
      </c>
    </row>
    <row r="53" spans="1:7" ht="14.25" customHeight="1" x14ac:dyDescent="0.25">
      <c r="A53" s="22">
        <v>45047</v>
      </c>
      <c r="B53" s="21">
        <f>SUM('Raw Data'!B216:B219)</f>
        <v>292</v>
      </c>
      <c r="C53" s="21">
        <f>SUM('Raw Data'!C216:C219)</f>
        <v>183</v>
      </c>
      <c r="D53" s="21">
        <f>SUM('Raw Data'!D216:D219)</f>
        <v>68</v>
      </c>
      <c r="E53" s="46">
        <f t="shared" si="0"/>
        <v>-0.23359580052493439</v>
      </c>
      <c r="F53" s="46">
        <f t="shared" si="1"/>
        <v>-0.21459227467811159</v>
      </c>
      <c r="G53" s="46">
        <f t="shared" si="2"/>
        <v>-0.24444444444444444</v>
      </c>
    </row>
    <row r="54" spans="1:7" ht="14.25" customHeight="1" x14ac:dyDescent="0.25">
      <c r="A54" s="22">
        <v>45078</v>
      </c>
      <c r="B54" s="21">
        <f>SUM('Raw Data'!B220:B223)</f>
        <v>290</v>
      </c>
      <c r="C54" s="21">
        <f>SUM('Raw Data'!C220:C223)</f>
        <v>185</v>
      </c>
      <c r="D54" s="21">
        <f>SUM('Raw Data'!D220:D223)</f>
        <v>65</v>
      </c>
      <c r="E54" s="46">
        <f t="shared" si="0"/>
        <v>-6.8493150684931503E-3</v>
      </c>
      <c r="F54" s="46">
        <f t="shared" si="1"/>
        <v>1.092896174863388E-2</v>
      </c>
      <c r="G54" s="46">
        <f t="shared" si="2"/>
        <v>-4.4117647058823532E-2</v>
      </c>
    </row>
    <row r="55" spans="1:7" ht="14.25" customHeight="1" x14ac:dyDescent="0.25">
      <c r="A55" s="22">
        <v>45108</v>
      </c>
      <c r="B55" s="21">
        <f>SUM('Raw Data'!B224:B228)</f>
        <v>360</v>
      </c>
      <c r="C55" s="21">
        <f>SUM('Raw Data'!C224:C228)</f>
        <v>224</v>
      </c>
      <c r="D55" s="21">
        <f>SUM('Raw Data'!D224:D228)</f>
        <v>83</v>
      </c>
      <c r="E55" s="46">
        <f t="shared" si="0"/>
        <v>0.2413793103448276</v>
      </c>
      <c r="F55" s="46">
        <f t="shared" si="1"/>
        <v>0.21081081081081082</v>
      </c>
      <c r="G55" s="46">
        <f t="shared" si="2"/>
        <v>0.27692307692307694</v>
      </c>
    </row>
    <row r="56" spans="1:7" ht="14.25" customHeight="1" x14ac:dyDescent="0.25">
      <c r="A56" s="22">
        <v>45139</v>
      </c>
      <c r="B56" s="21">
        <f>SUM('Raw Data'!B229:B232)</f>
        <v>320</v>
      </c>
      <c r="C56" s="21">
        <f>SUM('Raw Data'!C229:C232)</f>
        <v>191</v>
      </c>
      <c r="D56" s="21">
        <f>SUM('Raw Data'!D229:D232)</f>
        <v>79</v>
      </c>
      <c r="E56" s="46">
        <f t="shared" si="0"/>
        <v>-0.1111111111111111</v>
      </c>
      <c r="F56" s="46">
        <f t="shared" si="1"/>
        <v>-0.14732142857142858</v>
      </c>
      <c r="G56" s="46">
        <f t="shared" si="2"/>
        <v>-4.8192771084337352E-2</v>
      </c>
    </row>
    <row r="57" spans="1:7" ht="14.25" customHeight="1" x14ac:dyDescent="0.25">
      <c r="A57" s="22">
        <v>45170</v>
      </c>
      <c r="B57" s="21">
        <f>SUM('Raw Data'!B233:B236)</f>
        <v>324</v>
      </c>
      <c r="C57" s="21">
        <f>SUM('Raw Data'!C233:C236)</f>
        <v>193</v>
      </c>
      <c r="D57" s="21">
        <f>SUM('Raw Data'!D233:D236)</f>
        <v>85</v>
      </c>
      <c r="E57" s="46">
        <f t="shared" si="0"/>
        <v>1.2500000000000001E-2</v>
      </c>
      <c r="F57" s="46">
        <f t="shared" si="1"/>
        <v>1.0471204188481676E-2</v>
      </c>
      <c r="G57" s="46">
        <f t="shared" si="2"/>
        <v>7.5949367088607597E-2</v>
      </c>
    </row>
    <row r="58" spans="1:7" ht="14.25" customHeight="1" x14ac:dyDescent="0.25">
      <c r="A58" s="22">
        <v>45200</v>
      </c>
      <c r="B58" s="21">
        <f>SUM('Raw Data'!B237:B241)</f>
        <v>390</v>
      </c>
      <c r="C58" s="21">
        <f>SUM('Raw Data'!C237:C241)</f>
        <v>224</v>
      </c>
      <c r="D58" s="21">
        <f>SUM('Raw Data'!D237:D241)</f>
        <v>102</v>
      </c>
      <c r="E58" s="46">
        <f t="shared" si="0"/>
        <v>0.20370370370370369</v>
      </c>
      <c r="F58" s="46">
        <f t="shared" si="1"/>
        <v>0.16062176165803108</v>
      </c>
      <c r="G58" s="46">
        <f t="shared" si="2"/>
        <v>0.2</v>
      </c>
    </row>
    <row r="59" spans="1:7" ht="14.25" customHeight="1" x14ac:dyDescent="0.25">
      <c r="A59" s="22">
        <v>45231</v>
      </c>
      <c r="B59" s="21">
        <f>SUM('Raw Data'!B242:B245)</f>
        <v>302</v>
      </c>
      <c r="C59" s="21">
        <f>SUM('Raw Data'!C242:C245)</f>
        <v>176</v>
      </c>
      <c r="D59" s="21">
        <f>SUM('Raw Data'!D242:D245)</f>
        <v>78</v>
      </c>
      <c r="E59" s="46">
        <f t="shared" si="0"/>
        <v>-0.22564102564102564</v>
      </c>
      <c r="F59" s="46">
        <f t="shared" si="1"/>
        <v>-0.21428571428571427</v>
      </c>
      <c r="G59" s="46">
        <f t="shared" si="2"/>
        <v>-0.23529411764705882</v>
      </c>
    </row>
    <row r="60" spans="1:7" ht="14.25" customHeight="1" x14ac:dyDescent="0.25">
      <c r="A60" s="22">
        <v>45261</v>
      </c>
      <c r="B60" s="21">
        <f>SUM('Raw Data'!B246:B250)</f>
        <v>345</v>
      </c>
      <c r="C60" s="21">
        <f>SUM('Raw Data'!C246:C250)</f>
        <v>206</v>
      </c>
      <c r="D60" s="21">
        <f>SUM('Raw Data'!D246:D250)</f>
        <v>84</v>
      </c>
      <c r="E60" s="46">
        <f t="shared" si="0"/>
        <v>0.14238410596026491</v>
      </c>
      <c r="F60" s="46">
        <f t="shared" si="1"/>
        <v>0.17045454545454544</v>
      </c>
      <c r="G60" s="46">
        <f t="shared" si="2"/>
        <v>7.6923076923076927E-2</v>
      </c>
    </row>
    <row r="61" spans="1:7" ht="14.25" customHeight="1" x14ac:dyDescent="0.25">
      <c r="A61" s="22">
        <v>45292</v>
      </c>
      <c r="B61" s="21">
        <f>SUM('Raw Data'!B251:B254)</f>
        <v>345</v>
      </c>
      <c r="C61" s="21">
        <f>SUM('Raw Data'!C251:C254)</f>
        <v>218</v>
      </c>
      <c r="D61" s="21">
        <f>SUM('Raw Data'!D251:D254)</f>
        <v>82</v>
      </c>
      <c r="E61" s="46">
        <f t="shared" si="0"/>
        <v>0</v>
      </c>
      <c r="F61" s="46">
        <f t="shared" si="1"/>
        <v>5.8252427184466021E-2</v>
      </c>
      <c r="G61" s="46">
        <f t="shared" si="2"/>
        <v>-2.3809523809523808E-2</v>
      </c>
    </row>
    <row r="62" spans="1:7" ht="14.25" customHeight="1" x14ac:dyDescent="0.25">
      <c r="A62" s="22">
        <v>45323</v>
      </c>
      <c r="B62" s="21">
        <f>SUM('Raw Data'!B255:B258)</f>
        <v>340</v>
      </c>
      <c r="C62" s="21">
        <f>SUM('Raw Data'!C255:C258)</f>
        <v>206</v>
      </c>
      <c r="D62" s="21">
        <f>SUM('Raw Data'!D255:D258)</f>
        <v>82</v>
      </c>
      <c r="E62" s="46">
        <f t="shared" si="0"/>
        <v>-1.4492753623188406E-2</v>
      </c>
      <c r="F62" s="46">
        <f t="shared" si="1"/>
        <v>-5.5045871559633031E-2</v>
      </c>
      <c r="G62" s="46">
        <f t="shared" si="2"/>
        <v>0</v>
      </c>
    </row>
    <row r="63" spans="1:7" ht="14.25" customHeight="1" x14ac:dyDescent="0.25">
      <c r="A63" s="22">
        <v>45352</v>
      </c>
      <c r="B63" s="21">
        <f>SUM('Raw Data'!B259:B263)</f>
        <v>386</v>
      </c>
      <c r="C63" s="21">
        <f>SUM('Raw Data'!C259:C263)</f>
        <v>233</v>
      </c>
      <c r="D63" s="21">
        <f>SUM('Raw Data'!D259:D263)</f>
        <v>92</v>
      </c>
      <c r="E63" s="46">
        <f t="shared" si="0"/>
        <v>0.13529411764705881</v>
      </c>
      <c r="F63" s="46">
        <f t="shared" si="1"/>
        <v>0.13106796116504854</v>
      </c>
      <c r="G63" s="46">
        <f>(D63-D62)/D62</f>
        <v>0.12195121951219512</v>
      </c>
    </row>
    <row r="64" spans="1:7" ht="14.25" customHeight="1" x14ac:dyDescent="0.25">
      <c r="A64" s="22">
        <v>45383</v>
      </c>
      <c r="B64" s="50">
        <f t="shared" ref="B64:C72" si="3">B63*E64+B63</f>
        <v>373.74864260780555</v>
      </c>
      <c r="C64" s="50">
        <f t="shared" si="3"/>
        <v>225.79955921650338</v>
      </c>
      <c r="D64" s="50">
        <f>D63*G64+D63</f>
        <v>87.363431629218908</v>
      </c>
      <c r="E64" s="47">
        <f t="shared" ref="E64:F64" si="4">AVERAGE(E16,E28,E40,E52)</f>
        <v>-3.1739267855426093E-2</v>
      </c>
      <c r="F64" s="47">
        <f t="shared" si="4"/>
        <v>-3.090317932831161E-2</v>
      </c>
      <c r="G64" s="47">
        <f>AVERAGE(G16,G28,G40,G52)</f>
        <v>-5.0397482291098875E-2</v>
      </c>
    </row>
    <row r="65" spans="1:7" ht="14.25" customHeight="1" x14ac:dyDescent="0.25">
      <c r="A65" s="22">
        <v>45413</v>
      </c>
      <c r="B65" s="50">
        <f t="shared" si="3"/>
        <v>386.12770958589078</v>
      </c>
      <c r="C65" s="50">
        <f t="shared" si="3"/>
        <v>238.15541531110478</v>
      </c>
      <c r="D65" s="50">
        <f t="shared" ref="D65:D72" si="5">D64*G65+D64</f>
        <v>87.292191656596202</v>
      </c>
      <c r="E65" s="47">
        <f t="shared" ref="E65:F65" si="6">AVERAGE(E17,E29,E41,E53)</f>
        <v>3.3121369730499006E-2</v>
      </c>
      <c r="F65" s="47">
        <f t="shared" si="6"/>
        <v>5.4720461534445333E-2</v>
      </c>
      <c r="G65" s="47">
        <f>AVERAGE(G17,G29,G41,G53)</f>
        <v>-8.1544384525851499E-4</v>
      </c>
    </row>
    <row r="66" spans="1:7" ht="14.25" customHeight="1" x14ac:dyDescent="0.25">
      <c r="A66" s="22">
        <v>45444</v>
      </c>
      <c r="B66" s="50">
        <f t="shared" si="3"/>
        <v>372.97567769348552</v>
      </c>
      <c r="C66" s="50">
        <f t="shared" si="3"/>
        <v>229.10890645351856</v>
      </c>
      <c r="D66" s="50">
        <f t="shared" si="5"/>
        <v>79.504977129979196</v>
      </c>
      <c r="E66" s="47">
        <f t="shared" ref="E66:F66" si="7">AVERAGE(E6,E18,E30,E42,E54)</f>
        <v>-3.4061352153437488E-2</v>
      </c>
      <c r="F66" s="47">
        <f t="shared" si="7"/>
        <v>-3.7985736523222284E-2</v>
      </c>
      <c r="G66" s="47">
        <f>AVERAGE(G6,G18,G30,G42,G54)</f>
        <v>-8.9208603642941808E-2</v>
      </c>
    </row>
    <row r="67" spans="1:7" ht="14.25" customHeight="1" x14ac:dyDescent="0.25">
      <c r="A67" s="22">
        <v>45474</v>
      </c>
      <c r="B67" s="50">
        <f t="shared" si="3"/>
        <v>385.55186638816411</v>
      </c>
      <c r="C67" s="50">
        <f t="shared" si="3"/>
        <v>237.35836259676074</v>
      </c>
      <c r="D67" s="50">
        <f t="shared" si="5"/>
        <v>84.705441545759328</v>
      </c>
      <c r="E67" s="47">
        <f t="shared" ref="E67:G72" si="8">AVERAGE(E7,E19,E31,E43,E55)</f>
        <v>3.3718522270542818E-2</v>
      </c>
      <c r="F67" s="47">
        <f t="shared" si="8"/>
        <v>3.6006702100495766E-2</v>
      </c>
      <c r="G67" s="47">
        <f t="shared" si="8"/>
        <v>6.5410551685061491E-2</v>
      </c>
    </row>
    <row r="68" spans="1:7" ht="14.25" customHeight="1" x14ac:dyDescent="0.25">
      <c r="A68" s="22">
        <v>45505</v>
      </c>
      <c r="B68" s="50">
        <f t="shared" si="3"/>
        <v>426.96068261055956</v>
      </c>
      <c r="C68" s="50">
        <f t="shared" si="3"/>
        <v>259.08490303381922</v>
      </c>
      <c r="D68" s="50">
        <f t="shared" si="5"/>
        <v>102.58179477634023</v>
      </c>
      <c r="E68" s="47">
        <f t="shared" ref="E68:F68" si="9">AVERAGE(E8,E20,E32,E44,E56)</f>
        <v>0.10740141556131406</v>
      </c>
      <c r="F68" s="47">
        <f t="shared" si="9"/>
        <v>9.1534758663501886E-2</v>
      </c>
      <c r="G68" s="47">
        <f t="shared" si="8"/>
        <v>0.2110413794481408</v>
      </c>
    </row>
    <row r="69" spans="1:7" ht="14.25" customHeight="1" x14ac:dyDescent="0.25">
      <c r="A69" s="22">
        <v>45536</v>
      </c>
      <c r="B69" s="50">
        <f t="shared" si="3"/>
        <v>425.77001799524339</v>
      </c>
      <c r="C69" s="50">
        <f t="shared" si="3"/>
        <v>250.25124374424462</v>
      </c>
      <c r="D69" s="50">
        <f t="shared" si="5"/>
        <v>106.82316066541691</v>
      </c>
      <c r="E69" s="47">
        <f t="shared" ref="E69:F69" si="10">AVERAGE(E9,E21,E33,E45,E57)</f>
        <v>-2.7886985003773338E-3</v>
      </c>
      <c r="F69" s="47">
        <f t="shared" si="10"/>
        <v>-3.4095615707957737E-2</v>
      </c>
      <c r="G69" s="47">
        <f t="shared" si="8"/>
        <v>4.1346185240023869E-2</v>
      </c>
    </row>
    <row r="70" spans="1:7" ht="14.25" customHeight="1" x14ac:dyDescent="0.25">
      <c r="A70" s="22">
        <v>45566</v>
      </c>
      <c r="B70" s="50">
        <f t="shared" si="3"/>
        <v>465.27947885397998</v>
      </c>
      <c r="C70" s="50">
        <f t="shared" si="3"/>
        <v>267.0445028781063</v>
      </c>
      <c r="D70" s="50">
        <f t="shared" si="5"/>
        <v>116.48190527269705</v>
      </c>
      <c r="E70" s="47">
        <f t="shared" ref="E70:F70" si="11">AVERAGE(E10,E22,E34,E46,E58)</f>
        <v>9.2795310117815721E-2</v>
      </c>
      <c r="F70" s="47">
        <f t="shared" si="11"/>
        <v>6.7105597089556476E-2</v>
      </c>
      <c r="G70" s="47">
        <f t="shared" si="8"/>
        <v>9.0418075510164828E-2</v>
      </c>
    </row>
    <row r="71" spans="1:7" ht="14.25" customHeight="1" x14ac:dyDescent="0.25">
      <c r="A71" s="22">
        <v>45597</v>
      </c>
      <c r="B71" s="50">
        <f t="shared" si="3"/>
        <v>418.18707346031874</v>
      </c>
      <c r="C71" s="50">
        <f t="shared" si="3"/>
        <v>243.1451340118943</v>
      </c>
      <c r="D71" s="50">
        <f t="shared" si="5"/>
        <v>99.577913993705053</v>
      </c>
      <c r="E71" s="47">
        <f t="shared" ref="E71:F71" si="12">AVERAGE(E11,E23,E35,E47,E59)</f>
        <v>-0.10121315797046011</v>
      </c>
      <c r="F71" s="47">
        <f t="shared" si="12"/>
        <v>-8.9495827881246326E-2</v>
      </c>
      <c r="G71" s="47">
        <f t="shared" si="8"/>
        <v>-0.14512117774359784</v>
      </c>
    </row>
    <row r="72" spans="1:7" ht="14.25" customHeight="1" x14ac:dyDescent="0.25">
      <c r="A72" s="23">
        <v>45627</v>
      </c>
      <c r="B72" s="50">
        <f t="shared" si="3"/>
        <v>405.25476638821527</v>
      </c>
      <c r="C72" s="50">
        <f t="shared" si="3"/>
        <v>236.39695717340942</v>
      </c>
      <c r="D72" s="50">
        <f t="shared" si="5"/>
        <v>92.97114182265274</v>
      </c>
      <c r="E72" s="47">
        <f t="shared" ref="E72:F72" si="13">AVERAGE(E12,E24,E36,E48,E60)</f>
        <v>-3.0924693499237533E-2</v>
      </c>
      <c r="F72" s="47">
        <f t="shared" si="13"/>
        <v>-2.7753698900487893E-2</v>
      </c>
      <c r="G72" s="47">
        <f t="shared" si="8"/>
        <v>-6.6347766347766346E-2</v>
      </c>
    </row>
    <row r="73" spans="1:7" ht="14.25" customHeight="1" x14ac:dyDescent="0.25"/>
    <row r="74" spans="1:7" ht="14.25" customHeight="1" x14ac:dyDescent="0.25"/>
    <row r="75" spans="1:7" ht="14.25" customHeight="1" x14ac:dyDescent="0.25"/>
    <row r="76" spans="1:7" ht="14.25" customHeight="1" x14ac:dyDescent="0.25"/>
    <row r="77" spans="1:7" ht="14.25" customHeight="1" x14ac:dyDescent="0.25"/>
    <row r="78" spans="1:7" ht="14.25" customHeight="1" x14ac:dyDescent="0.25"/>
    <row r="79" spans="1:7" ht="14.25" customHeight="1" x14ac:dyDescent="0.25"/>
    <row r="80" spans="1:7"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pageMargins left="0.7" right="0.7" top="0.75" bottom="0.75"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91"/>
  <sheetViews>
    <sheetView workbookViewId="0">
      <selection activeCell="L43" sqref="L43"/>
    </sheetView>
  </sheetViews>
  <sheetFormatPr defaultColWidth="14.42578125" defaultRowHeight="15" customHeight="1" x14ac:dyDescent="0.25"/>
  <cols>
    <col min="1" max="1" width="13.7109375" bestFit="1" customWidth="1"/>
    <col min="2" max="8" width="8.7109375" customWidth="1"/>
    <col min="9" max="9" width="9.85546875" bestFit="1" customWidth="1"/>
    <col min="10" max="25" width="8.7109375" customWidth="1"/>
  </cols>
  <sheetData>
    <row r="1" spans="1:12" ht="14.25" customHeight="1" x14ac:dyDescent="0.25"/>
    <row r="2" spans="1:12" ht="14.25" customHeight="1" x14ac:dyDescent="0.25"/>
    <row r="3" spans="1:12" ht="14.25" customHeight="1" thickBot="1" x14ac:dyDescent="0.3"/>
    <row r="4" spans="1:12" ht="30" x14ac:dyDescent="0.25">
      <c r="A4" s="48" t="s">
        <v>73</v>
      </c>
      <c r="B4" s="48" t="s">
        <v>68</v>
      </c>
      <c r="C4" s="48" t="s">
        <v>69</v>
      </c>
      <c r="D4" s="48" t="s">
        <v>70</v>
      </c>
      <c r="E4" s="49" t="s">
        <v>83</v>
      </c>
      <c r="F4" s="49" t="s">
        <v>84</v>
      </c>
      <c r="G4" s="49" t="s">
        <v>85</v>
      </c>
      <c r="I4" s="37"/>
      <c r="J4" s="38" t="s">
        <v>68</v>
      </c>
      <c r="K4" s="38" t="s">
        <v>69</v>
      </c>
      <c r="L4" s="39" t="s">
        <v>70</v>
      </c>
    </row>
    <row r="5" spans="1:12" ht="14.25" customHeight="1" x14ac:dyDescent="0.25">
      <c r="A5" s="22">
        <v>43586</v>
      </c>
      <c r="B5" s="21">
        <f>SUM('Raw Data'!B7:B10)</f>
        <v>225</v>
      </c>
      <c r="C5" s="21">
        <f>SUM('Raw Data'!C7:C10)</f>
        <v>226</v>
      </c>
      <c r="D5" s="21">
        <f>SUM('Raw Data'!D7:D10)</f>
        <v>64</v>
      </c>
      <c r="E5" s="46">
        <v>0</v>
      </c>
      <c r="F5" s="46">
        <v>0</v>
      </c>
      <c r="G5" s="46">
        <v>0</v>
      </c>
      <c r="I5" s="31" t="s">
        <v>76</v>
      </c>
      <c r="J5" s="21">
        <f>MIN(B5:B63)</f>
        <v>180</v>
      </c>
      <c r="K5" s="21">
        <f t="shared" ref="K5:L5" si="0">MIN(C5:C63)</f>
        <v>144</v>
      </c>
      <c r="L5" s="21">
        <f t="shared" si="0"/>
        <v>54</v>
      </c>
    </row>
    <row r="6" spans="1:12" ht="14.25" customHeight="1" x14ac:dyDescent="0.25">
      <c r="A6" s="22">
        <v>43617</v>
      </c>
      <c r="B6" s="21">
        <f>SUM('Raw Data'!B11:B15)</f>
        <v>293</v>
      </c>
      <c r="C6" s="21">
        <f>SUM('Raw Data'!C11:C15)</f>
        <v>281</v>
      </c>
      <c r="D6" s="21">
        <f>SUM('Raw Data'!D11:D15)</f>
        <v>81</v>
      </c>
      <c r="E6" s="46">
        <f>(B6-B5)/B5</f>
        <v>0.30222222222222223</v>
      </c>
      <c r="F6" s="46">
        <f>(C6-C5)/C5</f>
        <v>0.24336283185840707</v>
      </c>
      <c r="G6" s="46">
        <f>(D6-D5)/D5</f>
        <v>0.265625</v>
      </c>
      <c r="I6" s="31" t="s">
        <v>77</v>
      </c>
      <c r="J6" s="30">
        <f>AVERAGE(B5:B63)</f>
        <v>300.11864406779659</v>
      </c>
      <c r="K6" s="30">
        <f t="shared" ref="K6:L6" si="1">AVERAGE(C5:C63)</f>
        <v>211.28813559322035</v>
      </c>
      <c r="L6" s="30">
        <f t="shared" si="1"/>
        <v>83.762711864406782</v>
      </c>
    </row>
    <row r="7" spans="1:12" ht="14.25" customHeight="1" thickBot="1" x14ac:dyDescent="0.3">
      <c r="A7" s="22">
        <v>43647</v>
      </c>
      <c r="B7" s="21">
        <f>SUM('Raw Data'!B16:B19)</f>
        <v>231</v>
      </c>
      <c r="C7" s="21">
        <f>SUM('Raw Data'!C16:C19)</f>
        <v>216</v>
      </c>
      <c r="D7" s="21">
        <f>SUM('Raw Data'!D16:D19)</f>
        <v>67</v>
      </c>
      <c r="E7" s="46">
        <f t="shared" ref="E7:G63" si="2">(B7-B6)/B6</f>
        <v>-0.21160409556313994</v>
      </c>
      <c r="F7" s="46">
        <f t="shared" si="2"/>
        <v>-0.23131672597864769</v>
      </c>
      <c r="G7" s="46">
        <f t="shared" si="2"/>
        <v>-0.1728395061728395</v>
      </c>
      <c r="I7" s="34" t="s">
        <v>78</v>
      </c>
      <c r="J7" s="35">
        <f>MAX(B5:B63)</f>
        <v>460</v>
      </c>
      <c r="K7" s="35">
        <f t="shared" ref="K7:L7" si="3">MAX(C5:C63)</f>
        <v>292</v>
      </c>
      <c r="L7" s="35">
        <f t="shared" si="3"/>
        <v>137</v>
      </c>
    </row>
    <row r="8" spans="1:12" ht="14.25" customHeight="1" x14ac:dyDescent="0.25">
      <c r="A8" s="22">
        <v>43678</v>
      </c>
      <c r="B8" s="21">
        <f>SUM('Raw Data'!B20:B23)</f>
        <v>252</v>
      </c>
      <c r="C8" s="21">
        <f>SUM('Raw Data'!C20:C23)</f>
        <v>239</v>
      </c>
      <c r="D8" s="21">
        <f>SUM('Raw Data'!D20:D23)</f>
        <v>81</v>
      </c>
      <c r="E8" s="46">
        <f t="shared" si="2"/>
        <v>9.0909090909090912E-2</v>
      </c>
      <c r="F8" s="46">
        <f t="shared" si="2"/>
        <v>0.10648148148148148</v>
      </c>
      <c r="G8" s="46">
        <f t="shared" si="2"/>
        <v>0.20895522388059701</v>
      </c>
    </row>
    <row r="9" spans="1:12" ht="14.25" customHeight="1" x14ac:dyDescent="0.25">
      <c r="A9" s="22">
        <v>43709</v>
      </c>
      <c r="B9" s="21">
        <f>SUM('Raw Data'!B24:B28)</f>
        <v>327</v>
      </c>
      <c r="C9" s="21">
        <f>SUM('Raw Data'!C24:C28)</f>
        <v>292</v>
      </c>
      <c r="D9" s="21">
        <f>SUM('Raw Data'!D24:D28)</f>
        <v>106</v>
      </c>
      <c r="E9" s="46">
        <f t="shared" si="2"/>
        <v>0.29761904761904762</v>
      </c>
      <c r="F9" s="46">
        <f t="shared" si="2"/>
        <v>0.22175732217573221</v>
      </c>
      <c r="G9" s="46">
        <f t="shared" si="2"/>
        <v>0.30864197530864196</v>
      </c>
    </row>
    <row r="10" spans="1:12" ht="14.25" customHeight="1" x14ac:dyDescent="0.25">
      <c r="A10" s="22">
        <v>43739</v>
      </c>
      <c r="B10" s="21">
        <f>SUM('Raw Data'!B29:B32)</f>
        <v>260</v>
      </c>
      <c r="C10" s="21">
        <f>SUM('Raw Data'!C29:C32)</f>
        <v>229</v>
      </c>
      <c r="D10" s="21">
        <f>SUM('Raw Data'!D29:D32)</f>
        <v>86</v>
      </c>
      <c r="E10" s="46">
        <f t="shared" si="2"/>
        <v>-0.20489296636085627</v>
      </c>
      <c r="F10" s="46">
        <f t="shared" si="2"/>
        <v>-0.21575342465753425</v>
      </c>
      <c r="G10" s="46">
        <f t="shared" si="2"/>
        <v>-0.18867924528301888</v>
      </c>
      <c r="I10" s="29" t="s">
        <v>68</v>
      </c>
      <c r="J10" s="29" t="s">
        <v>77</v>
      </c>
      <c r="K10" s="29" t="s">
        <v>73</v>
      </c>
    </row>
    <row r="11" spans="1:12" ht="14.25" customHeight="1" x14ac:dyDescent="0.25">
      <c r="A11" s="22">
        <v>43770</v>
      </c>
      <c r="B11" s="21">
        <f>SUM('Raw Data'!B33:B36)</f>
        <v>248</v>
      </c>
      <c r="C11" s="21">
        <f>SUM('Raw Data'!C33:C36)</f>
        <v>218</v>
      </c>
      <c r="D11" s="21">
        <f>SUM('Raw Data'!D33:D36)</f>
        <v>77</v>
      </c>
      <c r="E11" s="46">
        <f t="shared" si="2"/>
        <v>-4.6153846153846156E-2</v>
      </c>
      <c r="F11" s="46">
        <f t="shared" si="2"/>
        <v>-4.8034934497816595E-2</v>
      </c>
      <c r="G11" s="46">
        <f t="shared" si="2"/>
        <v>-0.10465116279069768</v>
      </c>
      <c r="I11" s="29" t="s">
        <v>86</v>
      </c>
      <c r="J11" s="30">
        <f>AVERAGE(B5:B64)</f>
        <v>349.99999999999977</v>
      </c>
      <c r="K11" s="30">
        <f>B64/9</f>
        <v>365.88888888888721</v>
      </c>
    </row>
    <row r="12" spans="1:12" ht="14.25" customHeight="1" x14ac:dyDescent="0.25">
      <c r="A12" s="22">
        <v>43800</v>
      </c>
      <c r="B12" s="21">
        <f>SUM('Raw Data'!B37:B41)</f>
        <v>259</v>
      </c>
      <c r="C12" s="21">
        <f>SUM('Raw Data'!C37:C41)</f>
        <v>232</v>
      </c>
      <c r="D12" s="21">
        <f>SUM('Raw Data'!D37:D41)</f>
        <v>78</v>
      </c>
      <c r="E12" s="46">
        <f t="shared" si="2"/>
        <v>4.4354838709677422E-2</v>
      </c>
      <c r="F12" s="46">
        <f t="shared" si="2"/>
        <v>6.4220183486238536E-2</v>
      </c>
      <c r="G12" s="46">
        <f t="shared" si="2"/>
        <v>1.2987012987012988E-2</v>
      </c>
    </row>
    <row r="13" spans="1:12" ht="14.25" customHeight="1" x14ac:dyDescent="0.25">
      <c r="A13" s="22">
        <v>43831</v>
      </c>
      <c r="B13" s="21">
        <f>SUM('Raw Data'!B42:B45)</f>
        <v>264</v>
      </c>
      <c r="C13" s="21">
        <f>SUM('Raw Data'!C42:C45)</f>
        <v>225</v>
      </c>
      <c r="D13" s="21">
        <f>SUM('Raw Data'!D42:D45)</f>
        <v>75</v>
      </c>
      <c r="E13" s="46">
        <f t="shared" si="2"/>
        <v>1.9305019305019305E-2</v>
      </c>
      <c r="F13" s="46">
        <f t="shared" si="2"/>
        <v>-3.017241379310345E-2</v>
      </c>
      <c r="G13" s="46">
        <f t="shared" si="2"/>
        <v>-3.8461538461538464E-2</v>
      </c>
    </row>
    <row r="14" spans="1:12" ht="14.25" customHeight="1" x14ac:dyDescent="0.25">
      <c r="A14" s="22">
        <v>43862</v>
      </c>
      <c r="B14" s="21">
        <f>SUM('Raw Data'!B46:B49)</f>
        <v>256</v>
      </c>
      <c r="C14" s="21">
        <f>SUM('Raw Data'!C46:C49)</f>
        <v>215</v>
      </c>
      <c r="D14" s="21">
        <f>SUM('Raw Data'!D46:D49)</f>
        <v>77</v>
      </c>
      <c r="E14" s="46">
        <f t="shared" si="2"/>
        <v>-3.0303030303030304E-2</v>
      </c>
      <c r="F14" s="46">
        <f t="shared" si="2"/>
        <v>-4.4444444444444446E-2</v>
      </c>
      <c r="G14" s="46">
        <f t="shared" si="2"/>
        <v>2.6666666666666668E-2</v>
      </c>
      <c r="I14" s="29" t="s">
        <v>69</v>
      </c>
      <c r="J14" s="29" t="s">
        <v>77</v>
      </c>
      <c r="K14" s="29" t="s">
        <v>73</v>
      </c>
    </row>
    <row r="15" spans="1:12" ht="14.25" customHeight="1" x14ac:dyDescent="0.25">
      <c r="A15" s="22">
        <v>43891</v>
      </c>
      <c r="B15" s="21">
        <f>SUM('Raw Data'!B50:B54)</f>
        <v>322</v>
      </c>
      <c r="C15" s="21">
        <f>SUM('Raw Data'!C50:C54)</f>
        <v>244</v>
      </c>
      <c r="D15" s="21">
        <f>SUM('Raw Data'!D50:D54)</f>
        <v>91</v>
      </c>
      <c r="E15" s="46">
        <f t="shared" si="2"/>
        <v>0.2578125</v>
      </c>
      <c r="F15" s="46">
        <f t="shared" si="2"/>
        <v>0.13488372093023257</v>
      </c>
      <c r="G15" s="46">
        <f t="shared" si="2"/>
        <v>0.18181818181818182</v>
      </c>
      <c r="I15" s="29" t="s">
        <v>86</v>
      </c>
      <c r="J15" s="30">
        <f>AVERAGE(C5:C64)</f>
        <v>300</v>
      </c>
      <c r="K15" s="30">
        <f>C64/9</f>
        <v>614.88888888888869</v>
      </c>
    </row>
    <row r="16" spans="1:12" ht="14.25" customHeight="1" x14ac:dyDescent="0.25">
      <c r="A16" s="22">
        <v>43922</v>
      </c>
      <c r="B16" s="21">
        <f>SUM('Raw Data'!B55:B58)</f>
        <v>260</v>
      </c>
      <c r="C16" s="21">
        <f>SUM('Raw Data'!C55:C58)</f>
        <v>195</v>
      </c>
      <c r="D16" s="21">
        <f>SUM('Raw Data'!D55:D58)</f>
        <v>73</v>
      </c>
      <c r="E16" s="46">
        <f t="shared" si="2"/>
        <v>-0.19254658385093168</v>
      </c>
      <c r="F16" s="46">
        <f t="shared" si="2"/>
        <v>-0.20081967213114754</v>
      </c>
      <c r="G16" s="46">
        <f t="shared" si="2"/>
        <v>-0.19780219780219779</v>
      </c>
      <c r="I16" s="28"/>
    </row>
    <row r="17" spans="1:11" ht="14.25" customHeight="1" x14ac:dyDescent="0.25">
      <c r="A17" s="22">
        <v>43952</v>
      </c>
      <c r="B17" s="21">
        <f>SUM('Raw Data'!B59:B63)</f>
        <v>319</v>
      </c>
      <c r="C17" s="21">
        <f>SUM('Raw Data'!C59:C63)</f>
        <v>236</v>
      </c>
      <c r="D17" s="21">
        <f>SUM('Raw Data'!D59:D63)</f>
        <v>84</v>
      </c>
      <c r="E17" s="46">
        <f t="shared" si="2"/>
        <v>0.22692307692307692</v>
      </c>
      <c r="F17" s="46">
        <f t="shared" si="2"/>
        <v>0.21025641025641026</v>
      </c>
      <c r="G17" s="46">
        <f t="shared" si="2"/>
        <v>0.15068493150684931</v>
      </c>
      <c r="I17" s="29" t="s">
        <v>70</v>
      </c>
      <c r="J17" s="29" t="s">
        <v>77</v>
      </c>
      <c r="K17" s="29" t="s">
        <v>73</v>
      </c>
    </row>
    <row r="18" spans="1:11" ht="14.25" customHeight="1" x14ac:dyDescent="0.25">
      <c r="A18" s="22">
        <v>43983</v>
      </c>
      <c r="B18" s="21">
        <f>SUM('Raw Data'!B64:B67)</f>
        <v>253</v>
      </c>
      <c r="C18" s="21">
        <f>SUM('Raw Data'!C64:C67)</f>
        <v>191</v>
      </c>
      <c r="D18" s="21">
        <f>SUM('Raw Data'!D64:D67)</f>
        <v>63</v>
      </c>
      <c r="E18" s="46">
        <f t="shared" si="2"/>
        <v>-0.20689655172413793</v>
      </c>
      <c r="F18" s="46">
        <f t="shared" si="2"/>
        <v>-0.19067796610169491</v>
      </c>
      <c r="G18" s="46">
        <f t="shared" si="2"/>
        <v>-0.25</v>
      </c>
      <c r="I18" s="29" t="s">
        <v>86</v>
      </c>
      <c r="J18" s="51">
        <f>AVERAGE(D5:D64)</f>
        <v>150</v>
      </c>
      <c r="K18" s="30">
        <f>D64/9</f>
        <v>450.88888888888897</v>
      </c>
    </row>
    <row r="19" spans="1:11" ht="14.25" customHeight="1" x14ac:dyDescent="0.25">
      <c r="A19" s="22">
        <v>44013</v>
      </c>
      <c r="B19" s="21">
        <f>SUM('Raw Data'!B68:B71)</f>
        <v>240</v>
      </c>
      <c r="C19" s="21">
        <f>SUM('Raw Data'!C68:C71)</f>
        <v>183</v>
      </c>
      <c r="D19" s="21">
        <f>SUM('Raw Data'!D68:D71)</f>
        <v>60</v>
      </c>
      <c r="E19" s="46">
        <f t="shared" si="2"/>
        <v>-5.1383399209486168E-2</v>
      </c>
      <c r="F19" s="46">
        <f t="shared" si="2"/>
        <v>-4.1884816753926704E-2</v>
      </c>
      <c r="G19" s="46">
        <f t="shared" si="2"/>
        <v>-4.7619047619047616E-2</v>
      </c>
    </row>
    <row r="20" spans="1:11" ht="14.25" customHeight="1" x14ac:dyDescent="0.25">
      <c r="A20" s="22">
        <v>44044</v>
      </c>
      <c r="B20" s="21">
        <f>SUM('Raw Data'!B72:B76)</f>
        <v>315</v>
      </c>
      <c r="C20" s="21">
        <f>SUM('Raw Data'!C72:C76)</f>
        <v>239</v>
      </c>
      <c r="D20" s="21">
        <f>SUM('Raw Data'!D72:D76)</f>
        <v>87</v>
      </c>
      <c r="E20" s="46">
        <f t="shared" si="2"/>
        <v>0.3125</v>
      </c>
      <c r="F20" s="46">
        <f t="shared" si="2"/>
        <v>0.30601092896174864</v>
      </c>
      <c r="G20" s="46">
        <f t="shared" si="2"/>
        <v>0.45</v>
      </c>
    </row>
    <row r="21" spans="1:11" ht="14.25" customHeight="1" x14ac:dyDescent="0.25">
      <c r="A21" s="22">
        <v>44075</v>
      </c>
      <c r="B21" s="21">
        <f>SUM('Raw Data'!B77:B80)</f>
        <v>222</v>
      </c>
      <c r="C21" s="21">
        <f>SUM('Raw Data'!C77:C80)</f>
        <v>178</v>
      </c>
      <c r="D21" s="21">
        <f>SUM('Raw Data'!D77:D80)</f>
        <v>72</v>
      </c>
      <c r="E21" s="46">
        <f t="shared" si="2"/>
        <v>-0.29523809523809524</v>
      </c>
      <c r="F21" s="46">
        <f t="shared" si="2"/>
        <v>-0.25523012552301255</v>
      </c>
      <c r="G21" s="46">
        <f t="shared" si="2"/>
        <v>-0.17241379310344829</v>
      </c>
    </row>
    <row r="22" spans="1:11" ht="14.25" customHeight="1" x14ac:dyDescent="0.25">
      <c r="A22" s="22">
        <v>44105</v>
      </c>
      <c r="B22" s="21">
        <f>SUM('Raw Data'!B81:B84)</f>
        <v>205</v>
      </c>
      <c r="C22" s="21">
        <f>SUM('Raw Data'!C81:C84)</f>
        <v>158</v>
      </c>
      <c r="D22" s="21">
        <f>SUM('Raw Data'!D81:D84)</f>
        <v>67</v>
      </c>
      <c r="E22" s="46">
        <f t="shared" si="2"/>
        <v>-7.6576576576576572E-2</v>
      </c>
      <c r="F22" s="46">
        <f t="shared" si="2"/>
        <v>-0.11235955056179775</v>
      </c>
      <c r="G22" s="46">
        <f t="shared" si="2"/>
        <v>-6.9444444444444448E-2</v>
      </c>
    </row>
    <row r="23" spans="1:11" ht="14.25" customHeight="1" x14ac:dyDescent="0.25">
      <c r="A23" s="22">
        <v>44136</v>
      </c>
      <c r="B23" s="21">
        <f>SUM('Raw Data'!B85:B89)</f>
        <v>248</v>
      </c>
      <c r="C23" s="21">
        <f>SUM('Raw Data'!C85:C89)</f>
        <v>195</v>
      </c>
      <c r="D23" s="21">
        <f>SUM('Raw Data'!D85:D89)</f>
        <v>74</v>
      </c>
      <c r="E23" s="46">
        <f t="shared" si="2"/>
        <v>0.2097560975609756</v>
      </c>
      <c r="F23" s="46">
        <f t="shared" si="2"/>
        <v>0.23417721518987342</v>
      </c>
      <c r="G23" s="46">
        <f t="shared" si="2"/>
        <v>0.1044776119402985</v>
      </c>
    </row>
    <row r="24" spans="1:11" ht="14.25" customHeight="1" x14ac:dyDescent="0.25">
      <c r="A24" s="22">
        <v>44166</v>
      </c>
      <c r="B24" s="21">
        <f>SUM('Raw Data'!B90:B93)</f>
        <v>180</v>
      </c>
      <c r="C24" s="21">
        <f>SUM('Raw Data'!C90:C93)</f>
        <v>144</v>
      </c>
      <c r="D24" s="21">
        <f>SUM('Raw Data'!D90:D93)</f>
        <v>55</v>
      </c>
      <c r="E24" s="46">
        <f t="shared" si="2"/>
        <v>-0.27419354838709675</v>
      </c>
      <c r="F24" s="46">
        <f t="shared" si="2"/>
        <v>-0.26153846153846155</v>
      </c>
      <c r="G24" s="46">
        <f t="shared" si="2"/>
        <v>-0.25675675675675674</v>
      </c>
    </row>
    <row r="25" spans="1:11" ht="14.25" customHeight="1" x14ac:dyDescent="0.25">
      <c r="A25" s="22">
        <v>44197</v>
      </c>
      <c r="B25" s="21">
        <f>SUM('Raw Data'!B94:B98)</f>
        <v>257</v>
      </c>
      <c r="C25" s="21">
        <f>SUM('Raw Data'!C94:C98)</f>
        <v>205</v>
      </c>
      <c r="D25" s="21">
        <f>SUM('Raw Data'!D94:D98)</f>
        <v>78</v>
      </c>
      <c r="E25" s="46">
        <f t="shared" si="2"/>
        <v>0.42777777777777776</v>
      </c>
      <c r="F25" s="46">
        <f t="shared" si="2"/>
        <v>0.4236111111111111</v>
      </c>
      <c r="G25" s="46">
        <f t="shared" si="2"/>
        <v>0.41818181818181815</v>
      </c>
    </row>
    <row r="26" spans="1:11" ht="14.25" customHeight="1" x14ac:dyDescent="0.25">
      <c r="A26" s="22">
        <v>44228</v>
      </c>
      <c r="B26" s="21">
        <f>SUM('Raw Data'!B99:B102)</f>
        <v>227</v>
      </c>
      <c r="C26" s="21">
        <f>SUM('Raw Data'!C99:C102)</f>
        <v>176</v>
      </c>
      <c r="D26" s="21">
        <f>SUM('Raw Data'!D99:D102)</f>
        <v>73</v>
      </c>
      <c r="E26" s="46">
        <f t="shared" si="2"/>
        <v>-0.11673151750972763</v>
      </c>
      <c r="F26" s="46">
        <f t="shared" si="2"/>
        <v>-0.14146341463414633</v>
      </c>
      <c r="G26" s="46">
        <f t="shared" si="2"/>
        <v>-6.4102564102564097E-2</v>
      </c>
    </row>
    <row r="27" spans="1:11" ht="14.25" customHeight="1" x14ac:dyDescent="0.25">
      <c r="A27" s="22">
        <v>44256</v>
      </c>
      <c r="B27" s="21">
        <f>SUM('Raw Data'!B103:B106)</f>
        <v>222</v>
      </c>
      <c r="C27" s="21">
        <f>SUM('Raw Data'!C103:C106)</f>
        <v>166</v>
      </c>
      <c r="D27" s="21">
        <f>SUM('Raw Data'!D103:D106)</f>
        <v>71</v>
      </c>
      <c r="E27" s="46">
        <f t="shared" si="2"/>
        <v>-2.2026431718061675E-2</v>
      </c>
      <c r="F27" s="46">
        <f t="shared" si="2"/>
        <v>-5.6818181818181816E-2</v>
      </c>
      <c r="G27" s="46">
        <f t="shared" si="2"/>
        <v>-2.7397260273972601E-2</v>
      </c>
    </row>
    <row r="28" spans="1:11" ht="14.25" customHeight="1" x14ac:dyDescent="0.25">
      <c r="A28" s="22">
        <v>44287</v>
      </c>
      <c r="B28" s="21">
        <f>SUM('Raw Data'!B107:B110)</f>
        <v>216</v>
      </c>
      <c r="C28" s="21">
        <f>SUM('Raw Data'!C107:C110)</f>
        <v>158</v>
      </c>
      <c r="D28" s="21">
        <f>SUM('Raw Data'!D107:D110)</f>
        <v>68</v>
      </c>
      <c r="E28" s="46">
        <f t="shared" si="2"/>
        <v>-2.7027027027027029E-2</v>
      </c>
      <c r="F28" s="46">
        <f t="shared" si="2"/>
        <v>-4.8192771084337352E-2</v>
      </c>
      <c r="G28" s="46">
        <f t="shared" si="2"/>
        <v>-4.2253521126760563E-2</v>
      </c>
    </row>
    <row r="29" spans="1:11" ht="14.25" customHeight="1" x14ac:dyDescent="0.25">
      <c r="A29" s="22">
        <v>44317</v>
      </c>
      <c r="B29" s="21">
        <f>SUM('Raw Data'!B111:B115)</f>
        <v>267</v>
      </c>
      <c r="C29" s="21">
        <f>SUM('Raw Data'!C111:C115)</f>
        <v>209</v>
      </c>
      <c r="D29" s="21">
        <f>SUM('Raw Data'!D111:D115)</f>
        <v>82</v>
      </c>
      <c r="E29" s="46">
        <f t="shared" si="2"/>
        <v>0.2361111111111111</v>
      </c>
      <c r="F29" s="46">
        <f t="shared" si="2"/>
        <v>0.32278481012658228</v>
      </c>
      <c r="G29" s="46">
        <f t="shared" si="2"/>
        <v>0.20588235294117646</v>
      </c>
    </row>
    <row r="30" spans="1:11" ht="14.25" customHeight="1" x14ac:dyDescent="0.25">
      <c r="A30" s="22">
        <v>44348</v>
      </c>
      <c r="B30" s="21">
        <f>SUM('Raw Data'!B116:B119)</f>
        <v>202</v>
      </c>
      <c r="C30" s="21">
        <f>SUM('Raw Data'!C116:C119)</f>
        <v>154</v>
      </c>
      <c r="D30" s="21">
        <f>SUM('Raw Data'!D116:D119)</f>
        <v>54</v>
      </c>
      <c r="E30" s="46">
        <f t="shared" si="2"/>
        <v>-0.24344569288389514</v>
      </c>
      <c r="F30" s="46">
        <f t="shared" si="2"/>
        <v>-0.26315789473684209</v>
      </c>
      <c r="G30" s="46">
        <f t="shared" si="2"/>
        <v>-0.34146341463414637</v>
      </c>
    </row>
    <row r="31" spans="1:11" ht="14.25" customHeight="1" x14ac:dyDescent="0.25">
      <c r="A31" s="22">
        <v>44378</v>
      </c>
      <c r="B31" s="21">
        <f>SUM('Raw Data'!B120:B123)</f>
        <v>197</v>
      </c>
      <c r="C31" s="21">
        <f>SUM('Raw Data'!C120:C123)</f>
        <v>151</v>
      </c>
      <c r="D31" s="21">
        <f>SUM('Raw Data'!D120:D123)</f>
        <v>54</v>
      </c>
      <c r="E31" s="46">
        <f t="shared" si="2"/>
        <v>-2.4752475247524754E-2</v>
      </c>
      <c r="F31" s="46">
        <f t="shared" si="2"/>
        <v>-1.948051948051948E-2</v>
      </c>
      <c r="G31" s="46">
        <f t="shared" si="2"/>
        <v>0</v>
      </c>
    </row>
    <row r="32" spans="1:11" ht="14.25" customHeight="1" x14ac:dyDescent="0.25">
      <c r="A32" s="22">
        <v>44409</v>
      </c>
      <c r="B32" s="21">
        <f>SUM('Raw Data'!B124:B128)</f>
        <v>274</v>
      </c>
      <c r="C32" s="21">
        <f>SUM('Raw Data'!C124:C128)</f>
        <v>204</v>
      </c>
      <c r="D32" s="21">
        <f>SUM('Raw Data'!D124:D128)</f>
        <v>81</v>
      </c>
      <c r="E32" s="46">
        <f t="shared" si="2"/>
        <v>0.39086294416243655</v>
      </c>
      <c r="F32" s="46">
        <f t="shared" si="2"/>
        <v>0.35099337748344372</v>
      </c>
      <c r="G32" s="46">
        <f t="shared" si="2"/>
        <v>0.5</v>
      </c>
    </row>
    <row r="33" spans="1:7" ht="14.25" customHeight="1" x14ac:dyDescent="0.25">
      <c r="A33" s="22">
        <v>44440</v>
      </c>
      <c r="B33" s="21">
        <f>SUM('Raw Data'!B129:B132)</f>
        <v>248</v>
      </c>
      <c r="C33" s="21">
        <f>SUM('Raw Data'!C129:C132)</f>
        <v>173</v>
      </c>
      <c r="D33" s="21">
        <f>SUM('Raw Data'!D129:D132)</f>
        <v>75</v>
      </c>
      <c r="E33" s="46">
        <f t="shared" si="2"/>
        <v>-9.4890510948905105E-2</v>
      </c>
      <c r="F33" s="46">
        <f t="shared" si="2"/>
        <v>-0.15196078431372548</v>
      </c>
      <c r="G33" s="46">
        <f t="shared" si="2"/>
        <v>-7.407407407407407E-2</v>
      </c>
    </row>
    <row r="34" spans="1:7" ht="14.25" customHeight="1" x14ac:dyDescent="0.25">
      <c r="A34" s="22">
        <v>44470</v>
      </c>
      <c r="B34" s="21">
        <f>SUM('Raw Data'!B133:B137)</f>
        <v>309</v>
      </c>
      <c r="C34" s="21">
        <f>SUM('Raw Data'!C133:C137)</f>
        <v>216</v>
      </c>
      <c r="D34" s="21">
        <f>SUM('Raw Data'!D133:D137)</f>
        <v>94</v>
      </c>
      <c r="E34" s="46">
        <f t="shared" si="2"/>
        <v>0.24596774193548387</v>
      </c>
      <c r="F34" s="46">
        <f t="shared" si="2"/>
        <v>0.24855491329479767</v>
      </c>
      <c r="G34" s="46">
        <f t="shared" si="2"/>
        <v>0.25333333333333335</v>
      </c>
    </row>
    <row r="35" spans="1:7" ht="14.25" customHeight="1" x14ac:dyDescent="0.25">
      <c r="A35" s="22">
        <v>44501</v>
      </c>
      <c r="B35" s="21">
        <f>SUM('Raw Data'!B138:B141)</f>
        <v>243</v>
      </c>
      <c r="C35" s="21">
        <f>SUM('Raw Data'!C138:C141)</f>
        <v>180</v>
      </c>
      <c r="D35" s="21">
        <f>SUM('Raw Data'!D138:D141)</f>
        <v>74</v>
      </c>
      <c r="E35" s="46">
        <f t="shared" si="2"/>
        <v>-0.21359223300970873</v>
      </c>
      <c r="F35" s="46">
        <f t="shared" si="2"/>
        <v>-0.16666666666666666</v>
      </c>
      <c r="G35" s="46">
        <f t="shared" si="2"/>
        <v>-0.21276595744680851</v>
      </c>
    </row>
    <row r="36" spans="1:7" ht="14.25" customHeight="1" x14ac:dyDescent="0.25">
      <c r="A36" s="22">
        <v>44531</v>
      </c>
      <c r="B36" s="21">
        <f>SUM('Raw Data'!B142:B145)</f>
        <v>261</v>
      </c>
      <c r="C36" s="21">
        <f>SUM('Raw Data'!C142:C145)</f>
        <v>177</v>
      </c>
      <c r="D36" s="21">
        <f>SUM('Raw Data'!D142:D145)</f>
        <v>76</v>
      </c>
      <c r="E36" s="46">
        <f t="shared" si="2"/>
        <v>7.407407407407407E-2</v>
      </c>
      <c r="F36" s="46">
        <f t="shared" si="2"/>
        <v>-1.6666666666666666E-2</v>
      </c>
      <c r="G36" s="46">
        <f t="shared" si="2"/>
        <v>2.7027027027027029E-2</v>
      </c>
    </row>
    <row r="37" spans="1:7" ht="14.25" customHeight="1" x14ac:dyDescent="0.25">
      <c r="A37" s="22">
        <v>44562</v>
      </c>
      <c r="B37" s="21">
        <f>SUM('Raw Data'!B146:B150)</f>
        <v>426</v>
      </c>
      <c r="C37" s="21">
        <f>SUM('Raw Data'!C146:C150)</f>
        <v>281</v>
      </c>
      <c r="D37" s="21">
        <f>SUM('Raw Data'!D146:D150)</f>
        <v>124</v>
      </c>
      <c r="E37" s="46">
        <f t="shared" si="2"/>
        <v>0.63218390804597702</v>
      </c>
      <c r="F37" s="46">
        <f t="shared" si="2"/>
        <v>0.58757062146892658</v>
      </c>
      <c r="G37" s="46">
        <f t="shared" si="2"/>
        <v>0.63157894736842102</v>
      </c>
    </row>
    <row r="38" spans="1:7" ht="14.25" customHeight="1" x14ac:dyDescent="0.25">
      <c r="A38" s="22">
        <v>44593</v>
      </c>
      <c r="B38" s="21">
        <f>SUM('Raw Data'!B151:B154)</f>
        <v>369</v>
      </c>
      <c r="C38" s="21">
        <f>SUM('Raw Data'!C151:C154)</f>
        <v>240</v>
      </c>
      <c r="D38" s="21">
        <f>SUM('Raw Data'!D151:D154)</f>
        <v>114</v>
      </c>
      <c r="E38" s="46">
        <f t="shared" si="2"/>
        <v>-0.13380281690140844</v>
      </c>
      <c r="F38" s="46">
        <f t="shared" si="2"/>
        <v>-0.14590747330960854</v>
      </c>
      <c r="G38" s="46">
        <f t="shared" si="2"/>
        <v>-8.0645161290322578E-2</v>
      </c>
    </row>
    <row r="39" spans="1:7" ht="14.25" customHeight="1" x14ac:dyDescent="0.25">
      <c r="A39" s="22">
        <v>44621</v>
      </c>
      <c r="B39" s="21">
        <f>SUM('Raw Data'!B155:B158)</f>
        <v>382</v>
      </c>
      <c r="C39" s="21">
        <f>SUM('Raw Data'!C155:C158)</f>
        <v>242</v>
      </c>
      <c r="D39" s="21">
        <f>SUM('Raw Data'!D155:D158)</f>
        <v>109</v>
      </c>
      <c r="E39" s="46">
        <f t="shared" si="2"/>
        <v>3.5230352303523033E-2</v>
      </c>
      <c r="F39" s="46">
        <f t="shared" si="2"/>
        <v>8.3333333333333332E-3</v>
      </c>
      <c r="G39" s="46">
        <f t="shared" si="2"/>
        <v>-4.3859649122807015E-2</v>
      </c>
    </row>
    <row r="40" spans="1:7" ht="14.25" customHeight="1" x14ac:dyDescent="0.25">
      <c r="A40" s="22">
        <v>44652</v>
      </c>
      <c r="B40" s="21">
        <f>SUM('Raw Data'!B159:B162)</f>
        <v>361</v>
      </c>
      <c r="C40" s="21">
        <f>SUM('Raw Data'!C159:C162)</f>
        <v>231</v>
      </c>
      <c r="D40" s="21">
        <f>SUM('Raw Data'!D159:D162)</f>
        <v>104</v>
      </c>
      <c r="E40" s="46">
        <f t="shared" si="2"/>
        <v>-5.4973821989528798E-2</v>
      </c>
      <c r="F40" s="46">
        <f t="shared" si="2"/>
        <v>-4.5454545454545456E-2</v>
      </c>
      <c r="G40" s="46">
        <f t="shared" si="2"/>
        <v>-4.5871559633027525E-2</v>
      </c>
    </row>
    <row r="41" spans="1:7" ht="14.25" customHeight="1" x14ac:dyDescent="0.25">
      <c r="A41" s="22">
        <v>44682</v>
      </c>
      <c r="B41" s="21">
        <f>SUM('Raw Data'!B164:B167)</f>
        <v>326</v>
      </c>
      <c r="C41" s="21">
        <f>SUM('Raw Data'!C164:C167)</f>
        <v>208</v>
      </c>
      <c r="D41" s="21">
        <f>SUM('Raw Data'!D164:D167)</f>
        <v>92</v>
      </c>
      <c r="E41" s="46">
        <f t="shared" si="2"/>
        <v>-9.6952908587257622E-2</v>
      </c>
      <c r="F41" s="46">
        <f t="shared" si="2"/>
        <v>-9.9567099567099568E-2</v>
      </c>
      <c r="G41" s="46">
        <f t="shared" si="2"/>
        <v>-0.11538461538461539</v>
      </c>
    </row>
    <row r="42" spans="1:7" ht="14.25" customHeight="1" x14ac:dyDescent="0.25">
      <c r="A42" s="22">
        <v>44713</v>
      </c>
      <c r="B42" s="21">
        <f>SUM('Raw Data'!B168:B171)</f>
        <v>321</v>
      </c>
      <c r="C42" s="21">
        <f>SUM('Raw Data'!C168:C171)</f>
        <v>210</v>
      </c>
      <c r="D42" s="21">
        <f>SUM('Raw Data'!D168:D171)</f>
        <v>85</v>
      </c>
      <c r="E42" s="46">
        <f t="shared" si="2"/>
        <v>-1.5337423312883436E-2</v>
      </c>
      <c r="F42" s="46">
        <f t="shared" si="2"/>
        <v>9.6153846153846159E-3</v>
      </c>
      <c r="G42" s="46">
        <f t="shared" si="2"/>
        <v>-7.6086956521739135E-2</v>
      </c>
    </row>
    <row r="43" spans="1:7" ht="14.25" customHeight="1" x14ac:dyDescent="0.25">
      <c r="A43" s="22">
        <v>44743</v>
      </c>
      <c r="B43" s="21">
        <f>SUM('Raw Data'!B172:B176)</f>
        <v>390</v>
      </c>
      <c r="C43" s="21">
        <f>SUM('Raw Data'!C172:C176)</f>
        <v>265</v>
      </c>
      <c r="D43" s="21">
        <f>SUM('Raw Data'!D172:D176)</f>
        <v>108</v>
      </c>
      <c r="E43" s="46">
        <f t="shared" si="2"/>
        <v>0.21495327102803738</v>
      </c>
      <c r="F43" s="46">
        <f t="shared" si="2"/>
        <v>0.26190476190476192</v>
      </c>
      <c r="G43" s="46">
        <f t="shared" si="2"/>
        <v>0.27058823529411763</v>
      </c>
    </row>
    <row r="44" spans="1:7" ht="14.25" customHeight="1" x14ac:dyDescent="0.25">
      <c r="A44" s="22">
        <v>44774</v>
      </c>
      <c r="B44" s="21">
        <f>SUM('Raw Data'!B177:B180)</f>
        <v>333</v>
      </c>
      <c r="C44" s="21">
        <f>SUM('Raw Data'!C177:C180)</f>
        <v>223</v>
      </c>
      <c r="D44" s="21">
        <f>SUM('Raw Data'!D177:D180)</f>
        <v>102</v>
      </c>
      <c r="E44" s="46">
        <f t="shared" si="2"/>
        <v>-0.14615384615384616</v>
      </c>
      <c r="F44" s="46">
        <f t="shared" si="2"/>
        <v>-0.15849056603773584</v>
      </c>
      <c r="G44" s="46">
        <f t="shared" si="2"/>
        <v>-5.5555555555555552E-2</v>
      </c>
    </row>
    <row r="45" spans="1:7" ht="14.25" customHeight="1" x14ac:dyDescent="0.25">
      <c r="A45" s="22">
        <v>44805</v>
      </c>
      <c r="B45" s="21">
        <f>SUM('Raw Data'!B181:B184)</f>
        <v>355</v>
      </c>
      <c r="C45" s="21">
        <f>SUM('Raw Data'!C181:C184)</f>
        <v>224</v>
      </c>
      <c r="D45" s="21">
        <f>SUM('Raw Data'!D181:D184)</f>
        <v>109</v>
      </c>
      <c r="E45" s="46">
        <f t="shared" si="2"/>
        <v>6.6066066066066062E-2</v>
      </c>
      <c r="F45" s="46">
        <f t="shared" si="2"/>
        <v>4.4843049327354259E-3</v>
      </c>
      <c r="G45" s="46">
        <f t="shared" si="2"/>
        <v>6.8627450980392163E-2</v>
      </c>
    </row>
    <row r="46" spans="1:7" ht="14.25" customHeight="1" x14ac:dyDescent="0.25">
      <c r="A46" s="22">
        <v>44835</v>
      </c>
      <c r="B46" s="21">
        <f>SUM('Raw Data'!B185:B189)</f>
        <v>460</v>
      </c>
      <c r="C46" s="21">
        <f>SUM('Raw Data'!C185:C189)</f>
        <v>281</v>
      </c>
      <c r="D46" s="21">
        <f>SUM('Raw Data'!D185:D189)</f>
        <v>137</v>
      </c>
      <c r="E46" s="46">
        <f t="shared" si="2"/>
        <v>0.29577464788732394</v>
      </c>
      <c r="F46" s="46">
        <f t="shared" si="2"/>
        <v>0.2544642857142857</v>
      </c>
      <c r="G46" s="46">
        <f t="shared" si="2"/>
        <v>0.25688073394495414</v>
      </c>
    </row>
    <row r="47" spans="1:7" ht="14.25" customHeight="1" x14ac:dyDescent="0.25">
      <c r="A47" s="22">
        <v>44866</v>
      </c>
      <c r="B47" s="21">
        <f>SUM('Raw Data'!B190:B193)</f>
        <v>354</v>
      </c>
      <c r="C47" s="21">
        <f>SUM('Raw Data'!C190:C193)</f>
        <v>210</v>
      </c>
      <c r="D47" s="21">
        <f>SUM('Raw Data'!D190:D193)</f>
        <v>99</v>
      </c>
      <c r="E47" s="46">
        <f t="shared" si="2"/>
        <v>-0.23043478260869565</v>
      </c>
      <c r="F47" s="46">
        <f t="shared" si="2"/>
        <v>-0.25266903914590749</v>
      </c>
      <c r="G47" s="46">
        <f t="shared" si="2"/>
        <v>-0.27737226277372262</v>
      </c>
    </row>
    <row r="48" spans="1:7" ht="14.25" customHeight="1" x14ac:dyDescent="0.25">
      <c r="A48" s="22">
        <v>44896</v>
      </c>
      <c r="B48" s="21">
        <f>SUM('Raw Data'!B194:B197)</f>
        <v>304</v>
      </c>
      <c r="C48" s="21">
        <f>SUM('Raw Data'!C194:C197)</f>
        <v>190</v>
      </c>
      <c r="D48" s="21">
        <f>SUM('Raw Data'!D194:D197)</f>
        <v>80</v>
      </c>
      <c r="E48" s="46">
        <f t="shared" si="2"/>
        <v>-0.14124293785310735</v>
      </c>
      <c r="F48" s="46">
        <f t="shared" si="2"/>
        <v>-9.5238095238095233E-2</v>
      </c>
      <c r="G48" s="46">
        <f t="shared" si="2"/>
        <v>-0.19191919191919191</v>
      </c>
    </row>
    <row r="49" spans="1:7" ht="14.25" customHeight="1" x14ac:dyDescent="0.25">
      <c r="A49" s="22">
        <v>44927</v>
      </c>
      <c r="B49" s="21">
        <f>SUM('Raw Data'!B198:B202)</f>
        <v>460</v>
      </c>
      <c r="C49" s="21">
        <f>SUM('Raw Data'!C198:C202)</f>
        <v>272</v>
      </c>
      <c r="D49" s="21">
        <f>SUM('Raw Data'!D198:D202)</f>
        <v>116</v>
      </c>
      <c r="E49" s="46">
        <f t="shared" si="2"/>
        <v>0.51315789473684215</v>
      </c>
      <c r="F49" s="46">
        <f t="shared" si="2"/>
        <v>0.43157894736842106</v>
      </c>
      <c r="G49" s="46">
        <f t="shared" si="2"/>
        <v>0.45</v>
      </c>
    </row>
    <row r="50" spans="1:7" ht="14.25" customHeight="1" x14ac:dyDescent="0.25">
      <c r="A50" s="22">
        <v>44958</v>
      </c>
      <c r="B50" s="21">
        <f>SUM('Raw Data'!B203:B206)</f>
        <v>357</v>
      </c>
      <c r="C50" s="21">
        <f>SUM('Raw Data'!C203:C206)</f>
        <v>213</v>
      </c>
      <c r="D50" s="21">
        <f>SUM('Raw Data'!D203:D206)</f>
        <v>92</v>
      </c>
      <c r="E50" s="46">
        <f t="shared" si="2"/>
        <v>-0.22391304347826088</v>
      </c>
      <c r="F50" s="46">
        <f t="shared" si="2"/>
        <v>-0.21691176470588236</v>
      </c>
      <c r="G50" s="46">
        <f t="shared" si="2"/>
        <v>-0.20689655172413793</v>
      </c>
    </row>
    <row r="51" spans="1:7" ht="14.25" customHeight="1" x14ac:dyDescent="0.25">
      <c r="A51" s="22">
        <v>44986</v>
      </c>
      <c r="B51" s="21">
        <f>SUM('Raw Data'!B207:B210)</f>
        <v>332</v>
      </c>
      <c r="C51" s="21">
        <f>SUM('Raw Data'!C207:C210)</f>
        <v>199</v>
      </c>
      <c r="D51" s="21">
        <f>SUM('Raw Data'!D207:D210)</f>
        <v>83</v>
      </c>
      <c r="E51" s="46">
        <f t="shared" si="2"/>
        <v>-7.0028011204481794E-2</v>
      </c>
      <c r="F51" s="46">
        <f t="shared" si="2"/>
        <v>-6.5727699530516437E-2</v>
      </c>
      <c r="G51" s="46">
        <f t="shared" si="2"/>
        <v>-9.7826086956521743E-2</v>
      </c>
    </row>
    <row r="52" spans="1:7" ht="14.25" customHeight="1" x14ac:dyDescent="0.25">
      <c r="A52" s="22">
        <v>45017</v>
      </c>
      <c r="B52" s="21">
        <f>SUM('Raw Data'!B211:B215)</f>
        <v>381</v>
      </c>
      <c r="C52" s="21">
        <f>SUM('Raw Data'!C211:C215)</f>
        <v>233</v>
      </c>
      <c r="D52" s="21">
        <f>SUM('Raw Data'!D211:D215)</f>
        <v>90</v>
      </c>
      <c r="E52" s="46">
        <f t="shared" si="2"/>
        <v>0.14759036144578314</v>
      </c>
      <c r="F52" s="46">
        <f t="shared" si="2"/>
        <v>0.17085427135678391</v>
      </c>
      <c r="G52" s="46">
        <f t="shared" si="2"/>
        <v>8.4337349397590355E-2</v>
      </c>
    </row>
    <row r="53" spans="1:7" ht="14.25" customHeight="1" x14ac:dyDescent="0.25">
      <c r="A53" s="22">
        <v>45047</v>
      </c>
      <c r="B53" s="21">
        <f>SUM('Raw Data'!B216:B219)</f>
        <v>292</v>
      </c>
      <c r="C53" s="21">
        <f>SUM('Raw Data'!C216:C219)</f>
        <v>183</v>
      </c>
      <c r="D53" s="21">
        <f>SUM('Raw Data'!D216:D219)</f>
        <v>68</v>
      </c>
      <c r="E53" s="46">
        <f t="shared" si="2"/>
        <v>-0.23359580052493439</v>
      </c>
      <c r="F53" s="46">
        <f t="shared" si="2"/>
        <v>-0.21459227467811159</v>
      </c>
      <c r="G53" s="46">
        <f t="shared" si="2"/>
        <v>-0.24444444444444444</v>
      </c>
    </row>
    <row r="54" spans="1:7" ht="14.25" customHeight="1" x14ac:dyDescent="0.25">
      <c r="A54" s="22">
        <v>45078</v>
      </c>
      <c r="B54" s="21">
        <f>SUM('Raw Data'!B220:B223)</f>
        <v>290</v>
      </c>
      <c r="C54" s="21">
        <f>SUM('Raw Data'!C220:C223)</f>
        <v>185</v>
      </c>
      <c r="D54" s="21">
        <f>SUM('Raw Data'!D220:D223)</f>
        <v>65</v>
      </c>
      <c r="E54" s="46">
        <f t="shared" si="2"/>
        <v>-6.8493150684931503E-3</v>
      </c>
      <c r="F54" s="46">
        <f t="shared" si="2"/>
        <v>1.092896174863388E-2</v>
      </c>
      <c r="G54" s="46">
        <f t="shared" si="2"/>
        <v>-4.4117647058823532E-2</v>
      </c>
    </row>
    <row r="55" spans="1:7" ht="14.25" customHeight="1" x14ac:dyDescent="0.25">
      <c r="A55" s="22">
        <v>45108</v>
      </c>
      <c r="B55" s="21">
        <f>SUM('Raw Data'!B224:B228)</f>
        <v>360</v>
      </c>
      <c r="C55" s="21">
        <f>SUM('Raw Data'!C224:C228)</f>
        <v>224</v>
      </c>
      <c r="D55" s="21">
        <f>SUM('Raw Data'!D224:D228)</f>
        <v>83</v>
      </c>
      <c r="E55" s="46">
        <f t="shared" si="2"/>
        <v>0.2413793103448276</v>
      </c>
      <c r="F55" s="46">
        <f t="shared" si="2"/>
        <v>0.21081081081081082</v>
      </c>
      <c r="G55" s="46">
        <f t="shared" si="2"/>
        <v>0.27692307692307694</v>
      </c>
    </row>
    <row r="56" spans="1:7" ht="14.25" customHeight="1" x14ac:dyDescent="0.25">
      <c r="A56" s="22">
        <v>45139</v>
      </c>
      <c r="B56" s="21">
        <f>SUM('Raw Data'!B229:B232)</f>
        <v>320</v>
      </c>
      <c r="C56" s="21">
        <f>SUM('Raw Data'!C229:C232)</f>
        <v>191</v>
      </c>
      <c r="D56" s="21">
        <f>SUM('Raw Data'!D229:D232)</f>
        <v>79</v>
      </c>
      <c r="E56" s="46">
        <f t="shared" si="2"/>
        <v>-0.1111111111111111</v>
      </c>
      <c r="F56" s="46">
        <f t="shared" si="2"/>
        <v>-0.14732142857142858</v>
      </c>
      <c r="G56" s="46">
        <f t="shared" si="2"/>
        <v>-4.8192771084337352E-2</v>
      </c>
    </row>
    <row r="57" spans="1:7" ht="14.25" customHeight="1" x14ac:dyDescent="0.25">
      <c r="A57" s="22">
        <v>45170</v>
      </c>
      <c r="B57" s="21">
        <f>SUM('Raw Data'!B233:B236)</f>
        <v>324</v>
      </c>
      <c r="C57" s="21">
        <f>SUM('Raw Data'!C233:C236)</f>
        <v>193</v>
      </c>
      <c r="D57" s="21">
        <f>SUM('Raw Data'!D233:D236)</f>
        <v>85</v>
      </c>
      <c r="E57" s="46">
        <f t="shared" si="2"/>
        <v>1.2500000000000001E-2</v>
      </c>
      <c r="F57" s="46">
        <f t="shared" si="2"/>
        <v>1.0471204188481676E-2</v>
      </c>
      <c r="G57" s="46">
        <f t="shared" si="2"/>
        <v>7.5949367088607597E-2</v>
      </c>
    </row>
    <row r="58" spans="1:7" ht="14.25" customHeight="1" x14ac:dyDescent="0.25">
      <c r="A58" s="22">
        <v>45200</v>
      </c>
      <c r="B58" s="21">
        <f>SUM('Raw Data'!B237:B241)</f>
        <v>390</v>
      </c>
      <c r="C58" s="21">
        <f>SUM('Raw Data'!C237:C241)</f>
        <v>224</v>
      </c>
      <c r="D58" s="21">
        <f>SUM('Raw Data'!D237:D241)</f>
        <v>102</v>
      </c>
      <c r="E58" s="46">
        <f t="shared" si="2"/>
        <v>0.20370370370370369</v>
      </c>
      <c r="F58" s="46">
        <f t="shared" si="2"/>
        <v>0.16062176165803108</v>
      </c>
      <c r="G58" s="46">
        <f t="shared" si="2"/>
        <v>0.2</v>
      </c>
    </row>
    <row r="59" spans="1:7" ht="14.25" customHeight="1" x14ac:dyDescent="0.25">
      <c r="A59" s="22">
        <v>45231</v>
      </c>
      <c r="B59" s="21">
        <f>SUM('Raw Data'!B242:B245)</f>
        <v>302</v>
      </c>
      <c r="C59" s="21">
        <f>SUM('Raw Data'!C242:C245)</f>
        <v>176</v>
      </c>
      <c r="D59" s="21">
        <f>SUM('Raw Data'!D242:D245)</f>
        <v>78</v>
      </c>
      <c r="E59" s="46">
        <f t="shared" si="2"/>
        <v>-0.22564102564102564</v>
      </c>
      <c r="F59" s="46">
        <f t="shared" si="2"/>
        <v>-0.21428571428571427</v>
      </c>
      <c r="G59" s="46">
        <f t="shared" si="2"/>
        <v>-0.23529411764705882</v>
      </c>
    </row>
    <row r="60" spans="1:7" ht="14.25" customHeight="1" x14ac:dyDescent="0.25">
      <c r="A60" s="22">
        <v>45261</v>
      </c>
      <c r="B60" s="21">
        <f>SUM('Raw Data'!B246:B250)</f>
        <v>345</v>
      </c>
      <c r="C60" s="21">
        <f>SUM('Raw Data'!C246:C250)</f>
        <v>206</v>
      </c>
      <c r="D60" s="21">
        <f>SUM('Raw Data'!D246:D250)</f>
        <v>84</v>
      </c>
      <c r="E60" s="46">
        <f t="shared" si="2"/>
        <v>0.14238410596026491</v>
      </c>
      <c r="F60" s="46">
        <f t="shared" si="2"/>
        <v>0.17045454545454544</v>
      </c>
      <c r="G60" s="46">
        <f t="shared" si="2"/>
        <v>7.6923076923076927E-2</v>
      </c>
    </row>
    <row r="61" spans="1:7" ht="14.25" customHeight="1" x14ac:dyDescent="0.25">
      <c r="A61" s="22">
        <v>45292</v>
      </c>
      <c r="B61" s="21">
        <f>SUM('Raw Data'!B251:B254)</f>
        <v>345</v>
      </c>
      <c r="C61" s="21">
        <f>SUM('Raw Data'!C251:C254)</f>
        <v>218</v>
      </c>
      <c r="D61" s="21">
        <f>SUM('Raw Data'!D251:D254)</f>
        <v>82</v>
      </c>
      <c r="E61" s="46">
        <f t="shared" si="2"/>
        <v>0</v>
      </c>
      <c r="F61" s="46">
        <f t="shared" si="2"/>
        <v>5.8252427184466021E-2</v>
      </c>
      <c r="G61" s="46">
        <f t="shared" si="2"/>
        <v>-2.3809523809523808E-2</v>
      </c>
    </row>
    <row r="62" spans="1:7" ht="14.25" customHeight="1" x14ac:dyDescent="0.25">
      <c r="A62" s="22">
        <v>45323</v>
      </c>
      <c r="B62" s="21">
        <f>SUM('Raw Data'!B255:B258)</f>
        <v>340</v>
      </c>
      <c r="C62" s="21">
        <f>SUM('Raw Data'!C255:C258)</f>
        <v>206</v>
      </c>
      <c r="D62" s="21">
        <f>SUM('Raw Data'!D255:D258)</f>
        <v>82</v>
      </c>
      <c r="E62" s="46">
        <f t="shared" si="2"/>
        <v>-1.4492753623188406E-2</v>
      </c>
      <c r="F62" s="46">
        <f t="shared" si="2"/>
        <v>-5.5045871559633031E-2</v>
      </c>
      <c r="G62" s="46">
        <f t="shared" si="2"/>
        <v>0</v>
      </c>
    </row>
    <row r="63" spans="1:7" ht="14.25" customHeight="1" x14ac:dyDescent="0.25">
      <c r="A63" s="22">
        <v>45352</v>
      </c>
      <c r="B63" s="21">
        <f>SUM('Raw Data'!B259:B263)</f>
        <v>386</v>
      </c>
      <c r="C63" s="21">
        <f>SUM('Raw Data'!C259:C263)</f>
        <v>233</v>
      </c>
      <c r="D63" s="21">
        <f>SUM('Raw Data'!D259:D263)</f>
        <v>92</v>
      </c>
      <c r="E63" s="46">
        <f t="shared" si="2"/>
        <v>0.13529411764705881</v>
      </c>
      <c r="F63" s="46">
        <f t="shared" si="2"/>
        <v>0.13106796116504854</v>
      </c>
      <c r="G63" s="46">
        <f>(D63-D62)/D62</f>
        <v>0.12195121951219512</v>
      </c>
    </row>
    <row r="64" spans="1:7" ht="14.25" customHeight="1" x14ac:dyDescent="0.25">
      <c r="A64" s="28" t="s">
        <v>86</v>
      </c>
      <c r="B64" s="21">
        <v>3292.999999999985</v>
      </c>
      <c r="C64" s="21">
        <v>5533.9999999999982</v>
      </c>
      <c r="D64" s="21">
        <v>4058.0000000000009</v>
      </c>
    </row>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46B38-B4C9-4B06-84D0-ACA96477F67E}">
  <dimension ref="A1"/>
  <sheetViews>
    <sheetView workbookViewId="0">
      <selection activeCell="I58" sqref="I58"/>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x14ac:dyDescent="0.25"/>
  <cols>
    <col min="1" max="1" width="36.42578125" customWidth="1"/>
    <col min="2" max="4" width="9.140625" customWidth="1"/>
    <col min="5" max="5" width="22.85546875" customWidth="1"/>
    <col min="6" max="6" width="93.7109375" customWidth="1"/>
    <col min="7" max="26" width="9.140625" customWidth="1"/>
  </cols>
  <sheetData>
    <row r="1" spans="1:26" ht="14.25" customHeight="1" x14ac:dyDescent="0.25">
      <c r="A1" s="3" t="s">
        <v>30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3"/>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31</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32</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2" t="s">
        <v>33</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25">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2" t="s">
        <v>35</v>
      </c>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25">
      <c r="A9" s="2" t="s">
        <v>36</v>
      </c>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2"/>
      <c r="B22" s="2"/>
      <c r="C22" s="2"/>
      <c r="D22" s="2"/>
      <c r="E22" s="2"/>
      <c r="F22" s="11" t="s">
        <v>38</v>
      </c>
      <c r="G22" s="2"/>
      <c r="H22" s="2"/>
      <c r="I22" s="2"/>
      <c r="J22" s="2"/>
      <c r="K22" s="2"/>
      <c r="L22" s="2"/>
      <c r="M22" s="2"/>
      <c r="N22" s="2"/>
      <c r="O22" s="2"/>
      <c r="P22" s="2"/>
      <c r="Q22" s="2"/>
      <c r="R22" s="2"/>
      <c r="S22" s="2"/>
      <c r="T22" s="2"/>
      <c r="U22" s="2"/>
      <c r="V22" s="2"/>
      <c r="W22" s="2"/>
      <c r="X22" s="2"/>
      <c r="Y22" s="2"/>
      <c r="Z22" s="2"/>
    </row>
    <row r="23" spans="1:26" ht="14.25" customHeight="1" x14ac:dyDescent="0.25">
      <c r="A23" s="12" t="s">
        <v>39</v>
      </c>
      <c r="B23" s="13" t="s">
        <v>40</v>
      </c>
      <c r="C23" s="13" t="s">
        <v>41</v>
      </c>
      <c r="D23" s="2"/>
      <c r="E23" s="67" t="s">
        <v>42</v>
      </c>
      <c r="F23" s="55" t="s">
        <v>43</v>
      </c>
      <c r="G23" s="2"/>
      <c r="H23" s="2"/>
      <c r="I23" s="2"/>
      <c r="J23" s="2"/>
      <c r="K23" s="2"/>
      <c r="L23" s="2"/>
      <c r="M23" s="2"/>
      <c r="N23" s="2"/>
      <c r="O23" s="2"/>
      <c r="P23" s="2"/>
      <c r="Q23" s="2"/>
      <c r="R23" s="2"/>
      <c r="S23" s="2"/>
      <c r="T23" s="2"/>
      <c r="U23" s="2"/>
      <c r="V23" s="2"/>
      <c r="W23" s="2"/>
      <c r="X23" s="2"/>
      <c r="Y23" s="2"/>
      <c r="Z23" s="2"/>
    </row>
    <row r="24" spans="1:26" ht="14.25" customHeight="1" x14ac:dyDescent="0.25">
      <c r="A24" s="14" t="s">
        <v>44</v>
      </c>
      <c r="B24" s="14"/>
      <c r="C24" s="14"/>
      <c r="D24" s="2"/>
      <c r="E24" s="53"/>
      <c r="F24" s="53"/>
      <c r="G24" s="2"/>
      <c r="H24" s="2"/>
      <c r="I24" s="2"/>
      <c r="J24" s="2"/>
      <c r="K24" s="2"/>
      <c r="L24" s="2"/>
      <c r="M24" s="2"/>
      <c r="N24" s="2"/>
      <c r="O24" s="2"/>
      <c r="P24" s="2"/>
      <c r="Q24" s="2"/>
      <c r="R24" s="2"/>
      <c r="S24" s="2"/>
      <c r="T24" s="2"/>
      <c r="U24" s="2"/>
      <c r="V24" s="2"/>
      <c r="W24" s="2"/>
      <c r="X24" s="2"/>
      <c r="Y24" s="2"/>
      <c r="Z24" s="2"/>
    </row>
    <row r="25" spans="1:26" ht="48.75" customHeight="1" x14ac:dyDescent="0.25">
      <c r="A25" s="15" t="s">
        <v>45</v>
      </c>
      <c r="B25" s="13" t="s">
        <v>40</v>
      </c>
      <c r="C25" s="13" t="s">
        <v>41</v>
      </c>
      <c r="D25" s="2"/>
      <c r="E25" s="54"/>
      <c r="F25" s="54"/>
      <c r="G25" s="2"/>
      <c r="H25" s="2"/>
      <c r="I25" s="2"/>
      <c r="J25" s="2"/>
      <c r="K25" s="2"/>
      <c r="L25" s="2"/>
      <c r="M25" s="2"/>
      <c r="N25" s="2"/>
      <c r="O25" s="2"/>
      <c r="P25" s="2"/>
      <c r="Q25" s="2"/>
      <c r="R25" s="2"/>
      <c r="S25" s="2"/>
      <c r="T25" s="2"/>
      <c r="U25" s="2"/>
      <c r="V25" s="2"/>
      <c r="W25" s="2"/>
      <c r="X25" s="2"/>
      <c r="Y25" s="2"/>
      <c r="Z25" s="2"/>
    </row>
    <row r="26" spans="1:26" ht="14.25" customHeight="1" x14ac:dyDescent="0.25">
      <c r="A26" s="16" t="s">
        <v>46</v>
      </c>
      <c r="B26" s="17"/>
      <c r="C26" s="17"/>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6" t="s">
        <v>47</v>
      </c>
      <c r="B27" s="17"/>
      <c r="C27" s="17"/>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6" t="s">
        <v>48</v>
      </c>
      <c r="B28" s="17"/>
      <c r="C28" s="17"/>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8" t="s">
        <v>49</v>
      </c>
      <c r="B29" s="14"/>
      <c r="C29" s="14"/>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8" t="s">
        <v>50</v>
      </c>
      <c r="B30" s="14"/>
      <c r="C30" s="14"/>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8" t="s">
        <v>51</v>
      </c>
      <c r="B31" s="14"/>
      <c r="C31" s="14"/>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8" t="s">
        <v>52</v>
      </c>
      <c r="B32" s="14"/>
      <c r="C32" s="14"/>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8" t="s">
        <v>53</v>
      </c>
      <c r="B33" s="14"/>
      <c r="C33" s="14"/>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8" t="s">
        <v>54</v>
      </c>
      <c r="B34" s="14"/>
      <c r="C34" s="14"/>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8" t="s">
        <v>55</v>
      </c>
      <c r="B35" s="14"/>
      <c r="C35" s="14"/>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8" t="s">
        <v>56</v>
      </c>
      <c r="B36" s="14"/>
      <c r="C36" s="14"/>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4" t="s">
        <v>57</v>
      </c>
      <c r="B37" s="14"/>
      <c r="C37" s="14"/>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8" t="s">
        <v>58</v>
      </c>
      <c r="B38" s="14"/>
      <c r="C38" s="14"/>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2" t="s">
        <v>59</v>
      </c>
      <c r="B39" s="13" t="s">
        <v>40</v>
      </c>
      <c r="C39" s="13" t="s">
        <v>41</v>
      </c>
      <c r="D39" s="2"/>
      <c r="E39" s="2"/>
      <c r="F39" s="2"/>
      <c r="G39" s="2"/>
      <c r="H39" s="2"/>
      <c r="I39" s="2"/>
      <c r="J39" s="2"/>
      <c r="K39" s="2"/>
      <c r="L39" s="2"/>
      <c r="M39" s="2"/>
      <c r="N39" s="2"/>
      <c r="O39" s="2"/>
      <c r="P39" s="2"/>
      <c r="Q39" s="2"/>
      <c r="R39" s="2"/>
      <c r="S39" s="2"/>
      <c r="T39" s="2"/>
      <c r="U39" s="2"/>
      <c r="V39" s="2"/>
      <c r="W39" s="2"/>
      <c r="X39" s="2"/>
      <c r="Y39" s="2"/>
      <c r="Z39" s="2"/>
    </row>
    <row r="40" spans="1:26" ht="15" customHeight="1" x14ac:dyDescent="0.25">
      <c r="A40" s="16" t="s">
        <v>60</v>
      </c>
      <c r="B40" s="14"/>
      <c r="C40" s="14"/>
      <c r="D40" s="2"/>
      <c r="E40" s="2"/>
      <c r="F40" s="2"/>
      <c r="G40" s="2"/>
      <c r="H40" s="2"/>
      <c r="I40" s="2"/>
      <c r="J40" s="2"/>
      <c r="K40" s="2"/>
      <c r="L40" s="2"/>
      <c r="M40" s="2"/>
      <c r="N40" s="2"/>
      <c r="O40" s="2"/>
      <c r="P40" s="2"/>
      <c r="Q40" s="2"/>
      <c r="R40" s="2"/>
      <c r="S40" s="2"/>
      <c r="T40" s="2"/>
      <c r="U40" s="2"/>
      <c r="V40" s="2"/>
      <c r="W40" s="2"/>
      <c r="X40" s="2"/>
      <c r="Y40" s="2"/>
      <c r="Z40" s="2"/>
    </row>
    <row r="41" spans="1:26" ht="27.75" customHeight="1" x14ac:dyDescent="0.25">
      <c r="A41" s="18" t="s">
        <v>61</v>
      </c>
      <c r="B41" s="18"/>
      <c r="C41" s="18"/>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8" t="s">
        <v>62</v>
      </c>
      <c r="B42" s="18"/>
      <c r="C42" s="18"/>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68" t="s">
        <v>63</v>
      </c>
      <c r="B48" s="70"/>
      <c r="C48" s="70"/>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69"/>
      <c r="B49" s="54"/>
      <c r="C49" s="54"/>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6" t="s">
        <v>64</v>
      </c>
      <c r="B50" s="14"/>
      <c r="C50" s="14"/>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E23:E25"/>
    <mergeCell ref="F23:F25"/>
    <mergeCell ref="A48:A49"/>
    <mergeCell ref="B48:B49"/>
    <mergeCell ref="C48:C49"/>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Rubric</vt:lpstr>
      <vt:lpstr>Raw Data</vt:lpstr>
      <vt:lpstr>Cleaned Data</vt:lpstr>
      <vt:lpstr>Descriptive Analysis</vt:lpstr>
      <vt:lpstr>Predictive Analysis</vt:lpstr>
      <vt:lpstr>Prescriptive Analysis</vt:lpstr>
      <vt:lpstr>Dashboard</vt:lpstr>
      <vt:lpstr>Sheet1 (2)</vt:lpstr>
      <vt:lpstr>'Descriptive Analysis'!Print_Area</vt:lpstr>
      <vt:lpstr>'Predictive Analysis'!Print_Area</vt:lpstr>
      <vt:lpstr>Rubric!Print_Area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Hanutke, Beth</dc:creator>
  <cp:lastModifiedBy>Xiong, Yia</cp:lastModifiedBy>
  <cp:lastPrinted>2024-05-01T21:58:11Z</cp:lastPrinted>
  <dcterms:created xsi:type="dcterms:W3CDTF">2016-10-14T18:39:37Z</dcterms:created>
  <dcterms:modified xsi:type="dcterms:W3CDTF">2025-05-07T17:11:29Z</dcterms:modified>
</cp:coreProperties>
</file>