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tables/table4.xml" ContentType="application/vnd.openxmlformats-officedocument.spreadsheetml.table+xml"/>
  <Override PartName="/xl/comments3.xml" ContentType="application/vnd.openxmlformats-officedocument.spreadsheetml.comments+xml"/>
  <Override PartName="/xl/tables/table5.xml" ContentType="application/vnd.openxmlformats-officedocument.spreadsheetml.table+xml"/>
  <Override PartName="/xl/comments4.xml" ContentType="application/vnd.openxmlformats-officedocument.spreadsheetml.comments+xml"/>
  <Override PartName="/xl/tables/table6.xml" ContentType="application/vnd.openxmlformats-officedocument.spreadsheetml.table+xml"/>
  <Override PartName="/xl/comments5.xml" ContentType="application/vnd.openxmlformats-officedocument.spreadsheetml.comments+xml"/>
  <Override PartName="/xl/tables/table7.xml" ContentType="application/vnd.openxmlformats-officedocument.spreadsheetml.table+xml"/>
  <Override PartName="/xl/comments6.xml" ContentType="application/vnd.openxmlformats-officedocument.spreadsheetml.comments+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240" yWindow="75" windowWidth="20115" windowHeight="7470" firstSheet="1" activeTab="7"/>
  </bookViews>
  <sheets>
    <sheet name="notice" sheetId="1" state="hidden" r:id="rId1"/>
    <sheet name="ENV" sheetId="3" r:id="rId2"/>
    <sheet name="course" sheetId="2" r:id="rId3"/>
    <sheet name="schedule" sheetId="4" r:id="rId4"/>
    <sheet name="AD" sheetId="6" r:id="rId5"/>
    <sheet name="OT" sheetId="7" r:id="rId6"/>
    <sheet name="UAT&amp;UAT3" sheetId="8" r:id="rId7"/>
    <sheet name="Trunk" sheetId="9" r:id="rId8"/>
    <sheet name="Fleet" sheetId="10" r:id="rId9"/>
    <sheet name="Other" sheetId="13" r:id="rId10"/>
    <sheet name="Artf" sheetId="11" r:id="rId11"/>
  </sheets>
  <definedNames>
    <definedName name="OLE_LINK3" localSheetId="2">course!$A$25</definedName>
  </definedNames>
  <calcPr calcId="144525"/>
</workbook>
</file>

<file path=xl/calcChain.xml><?xml version="1.0" encoding="utf-8"?>
<calcChain xmlns="http://schemas.openxmlformats.org/spreadsheetml/2006/main">
  <c r="E259" i="8" l="1"/>
  <c r="F259" i="8"/>
  <c r="H259" i="8"/>
  <c r="K259" i="8"/>
  <c r="R259" i="8"/>
  <c r="H252" i="8"/>
  <c r="H296" i="10"/>
  <c r="H295" i="10"/>
  <c r="H289" i="10"/>
  <c r="H290" i="10"/>
  <c r="H291" i="10"/>
  <c r="H292" i="10"/>
  <c r="H288" i="10"/>
  <c r="H282" i="10"/>
  <c r="H283" i="10"/>
  <c r="H284" i="10"/>
  <c r="H285" i="10"/>
  <c r="H281" i="10"/>
  <c r="H275" i="10"/>
  <c r="H276" i="10"/>
  <c r="H277" i="10"/>
  <c r="H278" i="10"/>
  <c r="H274" i="10"/>
  <c r="H268" i="10"/>
  <c r="H269" i="10"/>
  <c r="H270" i="10"/>
  <c r="H271" i="10"/>
  <c r="H267" i="10"/>
  <c r="H257" i="10"/>
  <c r="H258" i="10"/>
  <c r="H259" i="10"/>
  <c r="H260" i="10"/>
  <c r="H261" i="10"/>
  <c r="H262" i="10"/>
  <c r="H263" i="10"/>
  <c r="E259" i="10"/>
  <c r="F259" i="10" s="1"/>
  <c r="E260" i="10"/>
  <c r="F260" i="10" s="1"/>
  <c r="K259" i="10"/>
  <c r="K260" i="10"/>
  <c r="R259" i="10"/>
  <c r="R260" i="10"/>
  <c r="F256" i="13"/>
  <c r="I256" i="13"/>
  <c r="S295" i="13"/>
  <c r="L295" i="13"/>
  <c r="I295" i="13"/>
  <c r="F295" i="13"/>
  <c r="G295" i="13" s="1"/>
  <c r="S293" i="13"/>
  <c r="L293" i="13"/>
  <c r="I293" i="13"/>
  <c r="F293" i="13"/>
  <c r="G293" i="13" s="1"/>
  <c r="S292" i="13"/>
  <c r="L292" i="13"/>
  <c r="I292" i="13"/>
  <c r="F292" i="13"/>
  <c r="G292" i="13" s="1"/>
  <c r="S291" i="13"/>
  <c r="L291" i="13"/>
  <c r="I291" i="13"/>
  <c r="G291" i="13"/>
  <c r="F291" i="13"/>
  <c r="S290" i="13"/>
  <c r="L290" i="13"/>
  <c r="I290" i="13"/>
  <c r="F290" i="13"/>
  <c r="G290" i="13" s="1"/>
  <c r="S289" i="13"/>
  <c r="L289" i="13"/>
  <c r="I289" i="13"/>
  <c r="G289" i="13"/>
  <c r="F289" i="13"/>
  <c r="S288" i="13"/>
  <c r="L288" i="13"/>
  <c r="I288" i="13"/>
  <c r="F288" i="13"/>
  <c r="G288" i="13" s="1"/>
  <c r="S287" i="13"/>
  <c r="L287" i="13"/>
  <c r="I287" i="13"/>
  <c r="G287" i="13"/>
  <c r="F287" i="13"/>
  <c r="S286" i="13"/>
  <c r="L286" i="13"/>
  <c r="I286" i="13"/>
  <c r="F286" i="13"/>
  <c r="G286" i="13" s="1"/>
  <c r="S285" i="13"/>
  <c r="L285" i="13"/>
  <c r="I285" i="13"/>
  <c r="G285" i="13"/>
  <c r="F285" i="13"/>
  <c r="S284" i="13"/>
  <c r="L284" i="13"/>
  <c r="I284" i="13"/>
  <c r="F284" i="13"/>
  <c r="G284" i="13" s="1"/>
  <c r="S283" i="13"/>
  <c r="L283" i="13"/>
  <c r="I283" i="13"/>
  <c r="G283" i="13"/>
  <c r="F283" i="13"/>
  <c r="S282" i="13"/>
  <c r="L282" i="13"/>
  <c r="I282" i="13"/>
  <c r="F282" i="13"/>
  <c r="G282" i="13" s="1"/>
  <c r="S281" i="13"/>
  <c r="L281" i="13"/>
  <c r="I281" i="13"/>
  <c r="G281" i="13"/>
  <c r="F281" i="13"/>
  <c r="S280" i="13"/>
  <c r="L280" i="13"/>
  <c r="I280" i="13"/>
  <c r="F280" i="13"/>
  <c r="G280" i="13" s="1"/>
  <c r="S279" i="13"/>
  <c r="L279" i="13"/>
  <c r="I279" i="13"/>
  <c r="G279" i="13"/>
  <c r="F279" i="13"/>
  <c r="S278" i="13"/>
  <c r="L278" i="13"/>
  <c r="I278" i="13"/>
  <c r="F278" i="13"/>
  <c r="G278" i="13" s="1"/>
  <c r="S277" i="13"/>
  <c r="L277" i="13"/>
  <c r="I277" i="13"/>
  <c r="G277" i="13"/>
  <c r="F277" i="13"/>
  <c r="S276" i="13"/>
  <c r="L276" i="13"/>
  <c r="I276" i="13"/>
  <c r="F276" i="13"/>
  <c r="G276" i="13" s="1"/>
  <c r="S275" i="13"/>
  <c r="L275" i="13"/>
  <c r="I275" i="13"/>
  <c r="G275" i="13"/>
  <c r="F275" i="13"/>
  <c r="S274" i="13"/>
  <c r="L274" i="13"/>
  <c r="I274" i="13"/>
  <c r="F274" i="13"/>
  <c r="G274" i="13" s="1"/>
  <c r="S273" i="13"/>
  <c r="L273" i="13"/>
  <c r="I273" i="13"/>
  <c r="G273" i="13"/>
  <c r="F273" i="13"/>
  <c r="S272" i="13"/>
  <c r="L272" i="13"/>
  <c r="I272" i="13"/>
  <c r="F272" i="13"/>
  <c r="G272" i="13" s="1"/>
  <c r="S271" i="13"/>
  <c r="L271" i="13"/>
  <c r="I271" i="13"/>
  <c r="G271" i="13"/>
  <c r="F271" i="13"/>
  <c r="S270" i="13"/>
  <c r="L270" i="13"/>
  <c r="I270" i="13"/>
  <c r="F270" i="13"/>
  <c r="G270" i="13" s="1"/>
  <c r="S269" i="13"/>
  <c r="L269" i="13"/>
  <c r="I269" i="13"/>
  <c r="G269" i="13"/>
  <c r="F269" i="13"/>
  <c r="S268" i="13"/>
  <c r="L268" i="13"/>
  <c r="I268" i="13"/>
  <c r="F268" i="13"/>
  <c r="G268" i="13" s="1"/>
  <c r="S267" i="13"/>
  <c r="L267" i="13"/>
  <c r="I267" i="13"/>
  <c r="G267" i="13"/>
  <c r="F267" i="13"/>
  <c r="S266" i="13"/>
  <c r="L266" i="13"/>
  <c r="I266" i="13"/>
  <c r="F266" i="13"/>
  <c r="G266" i="13" s="1"/>
  <c r="S265" i="13"/>
  <c r="L265" i="13"/>
  <c r="I265" i="13"/>
  <c r="G265" i="13"/>
  <c r="F265" i="13"/>
  <c r="S264" i="13"/>
  <c r="L264" i="13"/>
  <c r="I264" i="13"/>
  <c r="F264" i="13"/>
  <c r="G264" i="13" s="1"/>
  <c r="S263" i="13"/>
  <c r="L263" i="13"/>
  <c r="I263" i="13"/>
  <c r="G263" i="13"/>
  <c r="F263" i="13"/>
  <c r="S261" i="13"/>
  <c r="L261" i="13"/>
  <c r="I261" i="13"/>
  <c r="F261" i="13"/>
  <c r="G261" i="13" s="1"/>
  <c r="S260" i="13"/>
  <c r="L260" i="13"/>
  <c r="I260" i="13"/>
  <c r="G260" i="13"/>
  <c r="F260" i="13"/>
  <c r="S259" i="13"/>
  <c r="L259" i="13"/>
  <c r="I259" i="13"/>
  <c r="F259" i="13"/>
  <c r="G259" i="13" s="1"/>
  <c r="S258" i="13"/>
  <c r="L258" i="13"/>
  <c r="I258" i="13"/>
  <c r="G258" i="13"/>
  <c r="F258" i="13"/>
  <c r="S257" i="13"/>
  <c r="L257" i="13"/>
  <c r="I257" i="13"/>
  <c r="F257" i="13"/>
  <c r="G257" i="13" s="1"/>
  <c r="S256" i="13"/>
  <c r="L256" i="13"/>
  <c r="S255" i="13"/>
  <c r="L255" i="13"/>
  <c r="G255" i="13"/>
  <c r="F255" i="13"/>
  <c r="S254" i="13"/>
  <c r="L254" i="13"/>
  <c r="G254" i="13"/>
  <c r="F254" i="13"/>
  <c r="S253" i="13"/>
  <c r="L253" i="13"/>
  <c r="I253" i="13"/>
  <c r="F253" i="13"/>
  <c r="G253" i="13" s="1"/>
  <c r="S252" i="13"/>
  <c r="L252" i="13"/>
  <c r="I252" i="13"/>
  <c r="F252" i="13"/>
  <c r="G252" i="13" s="1"/>
  <c r="S251" i="13"/>
  <c r="L251" i="13"/>
  <c r="I251" i="13"/>
  <c r="F251" i="13"/>
  <c r="G251" i="13" s="1"/>
  <c r="S250" i="13"/>
  <c r="L250" i="13"/>
  <c r="I250" i="13"/>
  <c r="G250" i="13"/>
  <c r="F250" i="13"/>
  <c r="S249" i="13"/>
  <c r="L249" i="13"/>
  <c r="I249" i="13"/>
  <c r="F249" i="13"/>
  <c r="G249" i="13" s="1"/>
  <c r="S248" i="13"/>
  <c r="L248" i="13"/>
  <c r="I248" i="13"/>
  <c r="G248" i="13"/>
  <c r="F248" i="13"/>
  <c r="S247" i="13"/>
  <c r="L247" i="13"/>
  <c r="I247" i="13"/>
  <c r="F247" i="13"/>
  <c r="G247" i="13" s="1"/>
  <c r="S246" i="13"/>
  <c r="L246" i="13"/>
  <c r="I246" i="13"/>
  <c r="F246" i="13"/>
  <c r="G246" i="13" s="1"/>
  <c r="S245" i="13"/>
  <c r="L245" i="13"/>
  <c r="I245" i="13"/>
  <c r="F245" i="13"/>
  <c r="G245" i="13" s="1"/>
  <c r="S244" i="13"/>
  <c r="L244" i="13"/>
  <c r="I244" i="13"/>
  <c r="F244" i="13"/>
  <c r="G244" i="13" s="1"/>
  <c r="S243" i="13"/>
  <c r="L243" i="13"/>
  <c r="F243" i="13"/>
  <c r="G243" i="13" s="1"/>
  <c r="S242" i="13"/>
  <c r="L242" i="13"/>
  <c r="F242" i="13"/>
  <c r="G242" i="13" s="1"/>
  <c r="S241" i="13"/>
  <c r="L241" i="13"/>
  <c r="I241" i="13"/>
  <c r="F241" i="13"/>
  <c r="G241" i="13" s="1"/>
  <c r="S240" i="13"/>
  <c r="L240" i="13"/>
  <c r="I240" i="13"/>
  <c r="G240" i="13"/>
  <c r="F240" i="13"/>
  <c r="S239" i="13"/>
  <c r="L239" i="13"/>
  <c r="I239" i="13"/>
  <c r="F239" i="13"/>
  <c r="G239" i="13" s="1"/>
  <c r="S238" i="13"/>
  <c r="L238" i="13"/>
  <c r="I238" i="13"/>
  <c r="G238" i="13"/>
  <c r="F238" i="13"/>
  <c r="S237" i="13"/>
  <c r="L237" i="13"/>
  <c r="I237" i="13"/>
  <c r="F237" i="13"/>
  <c r="G237" i="13" s="1"/>
  <c r="S236" i="13"/>
  <c r="L236" i="13"/>
  <c r="I236" i="13"/>
  <c r="G236" i="13"/>
  <c r="F236" i="13"/>
  <c r="S235" i="13"/>
  <c r="L235" i="13"/>
  <c r="I235" i="13"/>
  <c r="F235" i="13"/>
  <c r="G235" i="13" s="1"/>
  <c r="S234" i="13"/>
  <c r="L234" i="13"/>
  <c r="I234" i="13"/>
  <c r="F234" i="13"/>
  <c r="G234" i="13" s="1"/>
  <c r="S233" i="13"/>
  <c r="L233" i="13"/>
  <c r="I233" i="13"/>
  <c r="F233" i="13"/>
  <c r="G233" i="13" s="1"/>
  <c r="S232" i="13"/>
  <c r="L232" i="13"/>
  <c r="I232" i="13"/>
  <c r="G232" i="13"/>
  <c r="F232" i="13"/>
  <c r="S231" i="13"/>
  <c r="L231" i="13"/>
  <c r="I231" i="13"/>
  <c r="F231" i="13"/>
  <c r="G231" i="13" s="1"/>
  <c r="S230" i="13"/>
  <c r="L230" i="13"/>
  <c r="I230" i="13"/>
  <c r="G230" i="13"/>
  <c r="F230" i="13"/>
  <c r="S229" i="13"/>
  <c r="L229" i="13"/>
  <c r="I229" i="13"/>
  <c r="F229" i="13"/>
  <c r="G229" i="13" s="1"/>
  <c r="S228" i="13"/>
  <c r="L228" i="13"/>
  <c r="I228" i="13"/>
  <c r="G228" i="13"/>
  <c r="F228" i="13"/>
  <c r="S227" i="13"/>
  <c r="L227" i="13"/>
  <c r="I227" i="13"/>
  <c r="F227" i="13"/>
  <c r="G227" i="13" s="1"/>
  <c r="S226" i="13"/>
  <c r="L226" i="13"/>
  <c r="I226" i="13"/>
  <c r="F226" i="13"/>
  <c r="G226" i="13" s="1"/>
  <c r="S225" i="13"/>
  <c r="L225" i="13"/>
  <c r="I225" i="13"/>
  <c r="F225" i="13"/>
  <c r="G225" i="13" s="1"/>
  <c r="S224" i="13"/>
  <c r="L224" i="13"/>
  <c r="I224" i="13"/>
  <c r="G224" i="13"/>
  <c r="F224" i="13"/>
  <c r="S223" i="13"/>
  <c r="L223" i="13"/>
  <c r="I223" i="13"/>
  <c r="F223" i="13"/>
  <c r="G223" i="13" s="1"/>
  <c r="S222" i="13"/>
  <c r="L222" i="13"/>
  <c r="I222" i="13"/>
  <c r="G222" i="13"/>
  <c r="F222" i="13"/>
  <c r="S221" i="13"/>
  <c r="L221" i="13"/>
  <c r="I221" i="13"/>
  <c r="F221" i="13"/>
  <c r="G221" i="13" s="1"/>
  <c r="S220" i="13"/>
  <c r="L220" i="13"/>
  <c r="I220" i="13"/>
  <c r="F220" i="13"/>
  <c r="G220" i="13" s="1"/>
  <c r="S219" i="13"/>
  <c r="L219" i="13"/>
  <c r="I219" i="13"/>
  <c r="F219" i="13"/>
  <c r="G219" i="13" s="1"/>
  <c r="S218" i="13"/>
  <c r="L218" i="13"/>
  <c r="I218" i="13"/>
  <c r="G218" i="13"/>
  <c r="F218" i="13"/>
  <c r="S217" i="13"/>
  <c r="L217" i="13"/>
  <c r="I217" i="13"/>
  <c r="F217" i="13"/>
  <c r="G217" i="13" s="1"/>
  <c r="S216" i="13"/>
  <c r="L216" i="13"/>
  <c r="I216" i="13"/>
  <c r="F216" i="13"/>
  <c r="G216" i="13" s="1"/>
  <c r="S215" i="13"/>
  <c r="L215" i="13"/>
  <c r="I215" i="13"/>
  <c r="F215" i="13"/>
  <c r="G215" i="13" s="1"/>
  <c r="S214" i="13"/>
  <c r="L214" i="13"/>
  <c r="I214" i="13"/>
  <c r="G214" i="13"/>
  <c r="F214" i="13"/>
  <c r="S213" i="13"/>
  <c r="L213" i="13"/>
  <c r="I213" i="13"/>
  <c r="F213" i="13"/>
  <c r="G213" i="13" s="1"/>
  <c r="T212" i="13"/>
  <c r="S212" i="13"/>
  <c r="L212" i="13"/>
  <c r="I212" i="13"/>
  <c r="F212" i="13"/>
  <c r="G212" i="13" s="1"/>
  <c r="S211" i="13"/>
  <c r="L211" i="13"/>
  <c r="I211" i="13"/>
  <c r="G211" i="13"/>
  <c r="F211" i="13"/>
  <c r="T210" i="13"/>
  <c r="S210" i="13"/>
  <c r="L210" i="13"/>
  <c r="I210" i="13"/>
  <c r="G210" i="13"/>
  <c r="F210" i="13"/>
  <c r="S209" i="13"/>
  <c r="L209" i="13"/>
  <c r="I209" i="13"/>
  <c r="F209" i="13"/>
  <c r="G209" i="13" s="1"/>
  <c r="S208" i="13"/>
  <c r="L208" i="13"/>
  <c r="I208" i="13"/>
  <c r="F208" i="13"/>
  <c r="G208" i="13" s="1"/>
  <c r="T207" i="13"/>
  <c r="S207" i="13"/>
  <c r="L207" i="13"/>
  <c r="I207" i="13"/>
  <c r="F207" i="13"/>
  <c r="G207" i="13" s="1"/>
  <c r="T206" i="13"/>
  <c r="S206" i="13"/>
  <c r="L206" i="13"/>
  <c r="I206" i="13"/>
  <c r="F206" i="13"/>
  <c r="G206" i="13" s="1"/>
  <c r="T205" i="13"/>
  <c r="S205" i="13"/>
  <c r="L205" i="13"/>
  <c r="I205" i="13"/>
  <c r="F205" i="13"/>
  <c r="G205" i="13" s="1"/>
  <c r="S203" i="13"/>
  <c r="L203" i="13"/>
  <c r="I203" i="13"/>
  <c r="F203" i="13"/>
  <c r="G203" i="13" s="1"/>
  <c r="S202" i="13"/>
  <c r="L202" i="13"/>
  <c r="I202" i="13"/>
  <c r="G202" i="13"/>
  <c r="F202" i="13"/>
  <c r="S201" i="13"/>
  <c r="L201" i="13"/>
  <c r="I201" i="13"/>
  <c r="F201" i="13"/>
  <c r="G201" i="13" s="1"/>
  <c r="S200" i="13"/>
  <c r="L200" i="13"/>
  <c r="I200" i="13"/>
  <c r="F200" i="13"/>
  <c r="G200" i="13" s="1"/>
  <c r="S199" i="13"/>
  <c r="L199" i="13"/>
  <c r="I199" i="13"/>
  <c r="F199" i="13"/>
  <c r="G199" i="13" s="1"/>
  <c r="S198" i="13"/>
  <c r="L198" i="13"/>
  <c r="I198" i="13"/>
  <c r="G198" i="13"/>
  <c r="F198" i="13"/>
  <c r="S197" i="13"/>
  <c r="L197" i="13"/>
  <c r="I197" i="13"/>
  <c r="F197" i="13"/>
  <c r="G197" i="13" s="1"/>
  <c r="S196" i="13"/>
  <c r="L196" i="13"/>
  <c r="I196" i="13"/>
  <c r="F196" i="13"/>
  <c r="G196" i="13" s="1"/>
  <c r="S195" i="13"/>
  <c r="L195" i="13"/>
  <c r="I195" i="13"/>
  <c r="F195" i="13"/>
  <c r="G195" i="13" s="1"/>
  <c r="S194" i="13"/>
  <c r="L194" i="13"/>
  <c r="I194" i="13"/>
  <c r="G194" i="13"/>
  <c r="F194" i="13"/>
  <c r="S193" i="13"/>
  <c r="L193" i="13"/>
  <c r="I193" i="13"/>
  <c r="F193" i="13"/>
  <c r="G193" i="13" s="1"/>
  <c r="S192" i="13"/>
  <c r="L192" i="13"/>
  <c r="I192" i="13"/>
  <c r="F192" i="13"/>
  <c r="G192" i="13" s="1"/>
  <c r="S191" i="13"/>
  <c r="L191" i="13"/>
  <c r="I191" i="13"/>
  <c r="F191" i="13"/>
  <c r="G191" i="13" s="1"/>
  <c r="S190" i="13"/>
  <c r="I190" i="13"/>
  <c r="F190" i="13"/>
  <c r="G190" i="13" s="1"/>
  <c r="S189" i="13"/>
  <c r="L189" i="13"/>
  <c r="I189" i="13"/>
  <c r="F189" i="13"/>
  <c r="G189" i="13" s="1"/>
  <c r="S188" i="13"/>
  <c r="L188" i="13"/>
  <c r="I188" i="13"/>
  <c r="F188" i="13"/>
  <c r="G188" i="13" s="1"/>
  <c r="T187" i="13"/>
  <c r="S187" i="13"/>
  <c r="L187" i="13"/>
  <c r="I187" i="13"/>
  <c r="F187" i="13"/>
  <c r="G187" i="13" s="1"/>
  <c r="T186" i="13"/>
  <c r="S186" i="13"/>
  <c r="L186" i="13"/>
  <c r="I186" i="13"/>
  <c r="F186" i="13"/>
  <c r="G186" i="13" s="1"/>
  <c r="T185" i="13"/>
  <c r="S185" i="13"/>
  <c r="L185" i="13"/>
  <c r="I185" i="13"/>
  <c r="F185" i="13"/>
  <c r="G185" i="13" s="1"/>
  <c r="S184" i="13"/>
  <c r="L184" i="13"/>
  <c r="I184" i="13"/>
  <c r="F184" i="13"/>
  <c r="G184" i="13" s="1"/>
  <c r="S183" i="13"/>
  <c r="L183" i="13"/>
  <c r="I183" i="13"/>
  <c r="F183" i="13"/>
  <c r="G183" i="13" s="1"/>
  <c r="S182" i="13"/>
  <c r="L182" i="13"/>
  <c r="I182" i="13"/>
  <c r="G182" i="13"/>
  <c r="F182" i="13"/>
  <c r="S181" i="13"/>
  <c r="L181" i="13"/>
  <c r="I181" i="13"/>
  <c r="F181" i="13"/>
  <c r="G181" i="13" s="1"/>
  <c r="T180" i="13"/>
  <c r="S180" i="13"/>
  <c r="L180" i="13"/>
  <c r="I180" i="13"/>
  <c r="F180" i="13"/>
  <c r="G180" i="13" s="1"/>
  <c r="S179" i="13"/>
  <c r="L179" i="13"/>
  <c r="I179" i="13"/>
  <c r="G179" i="13"/>
  <c r="F179" i="13"/>
  <c r="S178" i="13"/>
  <c r="L178" i="13"/>
  <c r="I178" i="13"/>
  <c r="F178" i="13"/>
  <c r="G178" i="13" s="1"/>
  <c r="S177" i="13"/>
  <c r="L177" i="13"/>
  <c r="I177" i="13"/>
  <c r="F177" i="13"/>
  <c r="G177" i="13" s="1"/>
  <c r="T176" i="13"/>
  <c r="S176" i="13"/>
  <c r="L176" i="13"/>
  <c r="I176" i="13"/>
  <c r="F176" i="13"/>
  <c r="G176" i="13" s="1"/>
  <c r="S175" i="13"/>
  <c r="L175" i="13"/>
  <c r="I175" i="13"/>
  <c r="F175" i="13"/>
  <c r="G175" i="13" s="1"/>
  <c r="S174" i="13"/>
  <c r="L174" i="13"/>
  <c r="I174" i="13"/>
  <c r="G174" i="13"/>
  <c r="F174" i="13"/>
  <c r="S173" i="13"/>
  <c r="L173" i="13"/>
  <c r="I173" i="13"/>
  <c r="F173" i="13"/>
  <c r="G173" i="13" s="1"/>
  <c r="T172" i="13"/>
  <c r="S172" i="13"/>
  <c r="L172" i="13"/>
  <c r="I172" i="13"/>
  <c r="F172" i="13"/>
  <c r="G172" i="13" s="1"/>
  <c r="S171" i="13"/>
  <c r="L171" i="13"/>
  <c r="I171" i="13"/>
  <c r="G171" i="13"/>
  <c r="F171" i="13"/>
  <c r="S170" i="13"/>
  <c r="L170" i="13"/>
  <c r="I170" i="13"/>
  <c r="F170" i="13"/>
  <c r="G170" i="13" s="1"/>
  <c r="T169" i="13"/>
  <c r="S169" i="13"/>
  <c r="L169" i="13"/>
  <c r="I169" i="13"/>
  <c r="F169" i="13"/>
  <c r="G169" i="13" s="1"/>
  <c r="S168" i="13"/>
  <c r="L168" i="13"/>
  <c r="I168" i="13"/>
  <c r="G168" i="13"/>
  <c r="F168" i="13"/>
  <c r="S167" i="13"/>
  <c r="L167" i="13"/>
  <c r="I167" i="13"/>
  <c r="F167" i="13"/>
  <c r="G167" i="13" s="1"/>
  <c r="S166" i="13"/>
  <c r="L166" i="13"/>
  <c r="I166" i="13"/>
  <c r="F166" i="13"/>
  <c r="G166" i="13" s="1"/>
  <c r="S165" i="13"/>
  <c r="L165" i="13"/>
  <c r="I165" i="13"/>
  <c r="F165" i="13"/>
  <c r="G165" i="13" s="1"/>
  <c r="S164" i="13"/>
  <c r="L164" i="13"/>
  <c r="I164" i="13"/>
  <c r="G164" i="13"/>
  <c r="F164" i="13"/>
  <c r="S163" i="13"/>
  <c r="L163" i="13"/>
  <c r="I163" i="13"/>
  <c r="F163" i="13"/>
  <c r="G163" i="13" s="1"/>
  <c r="S162" i="13"/>
  <c r="L162" i="13"/>
  <c r="I162" i="13"/>
  <c r="F162" i="13"/>
  <c r="G162" i="13" s="1"/>
  <c r="S161" i="13"/>
  <c r="L161" i="13"/>
  <c r="I161" i="13"/>
  <c r="F161" i="13"/>
  <c r="G161" i="13" s="1"/>
  <c r="S160" i="13"/>
  <c r="L160" i="13"/>
  <c r="I160" i="13"/>
  <c r="G160" i="13"/>
  <c r="F160" i="13"/>
  <c r="S159" i="13"/>
  <c r="L159" i="13"/>
  <c r="I159" i="13"/>
  <c r="F159" i="13"/>
  <c r="G159" i="13" s="1"/>
  <c r="S158" i="13"/>
  <c r="L158" i="13"/>
  <c r="I158" i="13"/>
  <c r="F158" i="13"/>
  <c r="G158" i="13" s="1"/>
  <c r="T157" i="13"/>
  <c r="S157" i="13"/>
  <c r="L157" i="13"/>
  <c r="I157" i="13"/>
  <c r="F157" i="13"/>
  <c r="G157" i="13" s="1"/>
  <c r="T156" i="13"/>
  <c r="S156" i="13"/>
  <c r="L156" i="13"/>
  <c r="I156" i="13"/>
  <c r="F156" i="13"/>
  <c r="G156" i="13" s="1"/>
  <c r="S155" i="13"/>
  <c r="L155" i="13"/>
  <c r="I155" i="13"/>
  <c r="F155" i="13"/>
  <c r="G155" i="13" s="1"/>
  <c r="S154" i="13"/>
  <c r="L154" i="13"/>
  <c r="I154" i="13"/>
  <c r="G154" i="13"/>
  <c r="F154" i="13"/>
  <c r="S153" i="13"/>
  <c r="L153" i="13"/>
  <c r="I153" i="13"/>
  <c r="F153" i="13"/>
  <c r="G153" i="13" s="1"/>
  <c r="S152" i="13"/>
  <c r="L152" i="13"/>
  <c r="F152" i="13"/>
  <c r="G152" i="13" s="1"/>
  <c r="S151" i="13"/>
  <c r="L151" i="13"/>
  <c r="I151" i="13"/>
  <c r="G151" i="13"/>
  <c r="F151" i="13"/>
  <c r="S150" i="13"/>
  <c r="L150" i="13"/>
  <c r="I150" i="13"/>
  <c r="F150" i="13"/>
  <c r="G150" i="13" s="1"/>
  <c r="T149" i="13"/>
  <c r="S149" i="13"/>
  <c r="L149" i="13"/>
  <c r="F149" i="13"/>
  <c r="G149" i="13" s="1"/>
  <c r="S148" i="13"/>
  <c r="L148" i="13"/>
  <c r="F148" i="13"/>
  <c r="G148" i="13" s="1"/>
  <c r="S147" i="13"/>
  <c r="L147" i="13"/>
  <c r="I147" i="13"/>
  <c r="F147" i="13"/>
  <c r="G147" i="13" s="1"/>
  <c r="S146" i="13"/>
  <c r="L146" i="13"/>
  <c r="I146" i="13"/>
  <c r="G146" i="13"/>
  <c r="F146" i="13"/>
  <c r="S145" i="13"/>
  <c r="L145" i="13"/>
  <c r="I145" i="13"/>
  <c r="F145" i="13"/>
  <c r="G145" i="13" s="1"/>
  <c r="S144" i="13"/>
  <c r="L144" i="13"/>
  <c r="I144" i="13"/>
  <c r="F144" i="13"/>
  <c r="G144" i="13" s="1"/>
  <c r="S143" i="13"/>
  <c r="L143" i="13"/>
  <c r="I143" i="13"/>
  <c r="F143" i="13"/>
  <c r="G143" i="13" s="1"/>
  <c r="S142" i="13"/>
  <c r="L142" i="13"/>
  <c r="I142" i="13"/>
  <c r="F142" i="13"/>
  <c r="G142" i="13" s="1"/>
  <c r="S141" i="13"/>
  <c r="L141" i="13"/>
  <c r="F141" i="13"/>
  <c r="G141" i="13" s="1"/>
  <c r="S140" i="13"/>
  <c r="L140" i="13"/>
  <c r="F140" i="13"/>
  <c r="G140" i="13" s="1"/>
  <c r="S139" i="13"/>
  <c r="L139" i="13"/>
  <c r="I139" i="13"/>
  <c r="G139" i="13"/>
  <c r="F139" i="13"/>
  <c r="S138" i="13"/>
  <c r="L138" i="13"/>
  <c r="I138" i="13"/>
  <c r="F138" i="13"/>
  <c r="G138" i="13" s="1"/>
  <c r="T137" i="13"/>
  <c r="S137" i="13"/>
  <c r="L137" i="13"/>
  <c r="I137" i="13"/>
  <c r="F137" i="13"/>
  <c r="G137" i="13" s="1"/>
  <c r="S136" i="13"/>
  <c r="L136" i="13"/>
  <c r="I136" i="13"/>
  <c r="F136" i="13"/>
  <c r="G136" i="13" s="1"/>
  <c r="S135" i="13"/>
  <c r="L135" i="13"/>
  <c r="F135" i="13"/>
  <c r="G135" i="13" s="1"/>
  <c r="S134" i="13"/>
  <c r="L134" i="13"/>
  <c r="F134" i="13"/>
  <c r="G134" i="13" s="1"/>
  <c r="S133" i="13"/>
  <c r="L133" i="13"/>
  <c r="F133" i="13"/>
  <c r="G133" i="13" s="1"/>
  <c r="S132" i="13"/>
  <c r="L132" i="13"/>
  <c r="I132" i="13"/>
  <c r="G132" i="13"/>
  <c r="F132" i="13"/>
  <c r="S131" i="13"/>
  <c r="L131" i="13"/>
  <c r="G131" i="13"/>
  <c r="F131" i="13"/>
  <c r="S130" i="13"/>
  <c r="L130" i="13"/>
  <c r="I130" i="13"/>
  <c r="F130" i="13"/>
  <c r="G130" i="13" s="1"/>
  <c r="S129" i="13"/>
  <c r="L129" i="13"/>
  <c r="I129" i="13"/>
  <c r="F129" i="13"/>
  <c r="G129" i="13" s="1"/>
  <c r="S128" i="13"/>
  <c r="L128" i="13"/>
  <c r="I128" i="13"/>
  <c r="F128" i="13"/>
  <c r="G128" i="13" s="1"/>
  <c r="I127" i="13"/>
  <c r="F127" i="13"/>
  <c r="G127" i="13" s="1"/>
  <c r="T126" i="13"/>
  <c r="S126" i="13"/>
  <c r="L126" i="13"/>
  <c r="I126" i="13"/>
  <c r="F126" i="13"/>
  <c r="G126" i="13" s="1"/>
  <c r="T125" i="13"/>
  <c r="S125" i="13"/>
  <c r="L125" i="13"/>
  <c r="I125" i="13"/>
  <c r="F125" i="13"/>
  <c r="G125" i="13" s="1"/>
  <c r="S124" i="13"/>
  <c r="L124" i="13"/>
  <c r="I124" i="13"/>
  <c r="F124" i="13"/>
  <c r="G124" i="13" s="1"/>
  <c r="S123" i="13"/>
  <c r="L123" i="13"/>
  <c r="I123" i="13"/>
  <c r="G123" i="13"/>
  <c r="F123" i="13"/>
  <c r="S122" i="13"/>
  <c r="L122" i="13"/>
  <c r="I122" i="13"/>
  <c r="F122" i="13"/>
  <c r="G122" i="13" s="1"/>
  <c r="S121" i="13"/>
  <c r="L121" i="13"/>
  <c r="I121" i="13"/>
  <c r="F121" i="13"/>
  <c r="G121" i="13" s="1"/>
  <c r="S120" i="13"/>
  <c r="L120" i="13"/>
  <c r="I120" i="13"/>
  <c r="F120" i="13"/>
  <c r="G120" i="13" s="1"/>
  <c r="S119" i="13"/>
  <c r="L119" i="13"/>
  <c r="F119" i="13"/>
  <c r="G119" i="13" s="1"/>
  <c r="S118" i="13"/>
  <c r="L118" i="13"/>
  <c r="I118" i="13"/>
  <c r="G118" i="13"/>
  <c r="F118" i="13"/>
  <c r="S117" i="13"/>
  <c r="L117" i="13"/>
  <c r="I117" i="13"/>
  <c r="F117" i="13"/>
  <c r="G117" i="13" s="1"/>
  <c r="S116" i="13"/>
  <c r="L116" i="13"/>
  <c r="I116" i="13"/>
  <c r="F116" i="13"/>
  <c r="G116" i="13" s="1"/>
  <c r="S115" i="13"/>
  <c r="L115" i="13"/>
  <c r="I115" i="13"/>
  <c r="F115" i="13"/>
  <c r="G115" i="13" s="1"/>
  <c r="S114" i="13"/>
  <c r="L114" i="13"/>
  <c r="F114" i="13"/>
  <c r="G114" i="13" s="1"/>
  <c r="S113" i="13"/>
  <c r="L113" i="13"/>
  <c r="F113" i="13"/>
  <c r="G113" i="13" s="1"/>
  <c r="S112" i="13"/>
  <c r="L112" i="13"/>
  <c r="F112" i="13"/>
  <c r="G112" i="13" s="1"/>
  <c r="S111" i="13"/>
  <c r="L111" i="13"/>
  <c r="I111" i="13"/>
  <c r="G111" i="13"/>
  <c r="F111" i="13"/>
  <c r="S110" i="13"/>
  <c r="L110" i="13"/>
  <c r="I110" i="13"/>
  <c r="F110" i="13"/>
  <c r="G110" i="13" s="1"/>
  <c r="S109" i="13"/>
  <c r="L109" i="13"/>
  <c r="I109" i="13"/>
  <c r="F109" i="13"/>
  <c r="G109" i="13" s="1"/>
  <c r="S108" i="13"/>
  <c r="L108" i="13"/>
  <c r="F108" i="13"/>
  <c r="G108" i="13" s="1"/>
  <c r="S107" i="13"/>
  <c r="L107" i="13"/>
  <c r="F107" i="13"/>
  <c r="G107" i="13" s="1"/>
  <c r="S106" i="13"/>
  <c r="L106" i="13"/>
  <c r="I106" i="13"/>
  <c r="F106" i="13"/>
  <c r="G106" i="13" s="1"/>
  <c r="S105" i="13"/>
  <c r="L105" i="13"/>
  <c r="I105" i="13"/>
  <c r="G105" i="13"/>
  <c r="F105" i="13"/>
  <c r="T104" i="13"/>
  <c r="S104" i="13"/>
  <c r="L104" i="13"/>
  <c r="I104" i="13"/>
  <c r="F104" i="13"/>
  <c r="G104" i="13" s="1"/>
  <c r="S103" i="13"/>
  <c r="L103" i="13"/>
  <c r="I103" i="13"/>
  <c r="G103" i="13"/>
  <c r="F103" i="13"/>
  <c r="S102" i="13"/>
  <c r="L102" i="13"/>
  <c r="I102" i="13"/>
  <c r="F102" i="13"/>
  <c r="G102" i="13" s="1"/>
  <c r="S101" i="13"/>
  <c r="L101" i="13"/>
  <c r="I101" i="13"/>
  <c r="F101" i="13"/>
  <c r="G101" i="13" s="1"/>
  <c r="L100" i="13"/>
  <c r="I100" i="13"/>
  <c r="F100" i="13"/>
  <c r="G100" i="13" s="1"/>
  <c r="L99" i="13"/>
  <c r="I99" i="13"/>
  <c r="F99" i="13"/>
  <c r="G99" i="13" s="1"/>
  <c r="L98" i="13"/>
  <c r="I98" i="13"/>
  <c r="F98" i="13"/>
  <c r="G98" i="13" s="1"/>
  <c r="S97" i="13"/>
  <c r="L97" i="13"/>
  <c r="I97" i="13"/>
  <c r="F97" i="13"/>
  <c r="G97" i="13" s="1"/>
  <c r="T96" i="13"/>
  <c r="S96" i="13"/>
  <c r="L96" i="13"/>
  <c r="I96" i="13"/>
  <c r="G96" i="13"/>
  <c r="F96" i="13"/>
  <c r="T95" i="13"/>
  <c r="S95" i="13"/>
  <c r="L95" i="13"/>
  <c r="I95" i="13"/>
  <c r="F95" i="13"/>
  <c r="G95" i="13" s="1"/>
  <c r="T94" i="13"/>
  <c r="S94" i="13"/>
  <c r="L94" i="13"/>
  <c r="I94" i="13"/>
  <c r="F94" i="13"/>
  <c r="G94" i="13" s="1"/>
  <c r="T93" i="13"/>
  <c r="S93" i="13"/>
  <c r="L93" i="13"/>
  <c r="I93" i="13"/>
  <c r="F93" i="13"/>
  <c r="G93" i="13" s="1"/>
  <c r="T92" i="13"/>
  <c r="S92" i="13"/>
  <c r="L92" i="13"/>
  <c r="I92" i="13"/>
  <c r="G92" i="13"/>
  <c r="F92" i="13"/>
  <c r="T91" i="13"/>
  <c r="S91" i="13"/>
  <c r="L91" i="13"/>
  <c r="I91" i="13"/>
  <c r="F91" i="13"/>
  <c r="G91" i="13" s="1"/>
  <c r="T90" i="13"/>
  <c r="S90" i="13"/>
  <c r="L90" i="13"/>
  <c r="I90" i="13"/>
  <c r="F90" i="13"/>
  <c r="G90" i="13" s="1"/>
  <c r="T89" i="13"/>
  <c r="S89" i="13"/>
  <c r="L89" i="13"/>
  <c r="I89" i="13"/>
  <c r="F89" i="13"/>
  <c r="G89" i="13" s="1"/>
  <c r="T88" i="13"/>
  <c r="S88" i="13"/>
  <c r="L88" i="13"/>
  <c r="I88" i="13"/>
  <c r="G88" i="13"/>
  <c r="F88" i="13"/>
  <c r="T87" i="13"/>
  <c r="S87" i="13"/>
  <c r="L87" i="13"/>
  <c r="I87" i="13"/>
  <c r="F87" i="13"/>
  <c r="G87" i="13" s="1"/>
  <c r="S86" i="13"/>
  <c r="L86" i="13"/>
  <c r="I86" i="13"/>
  <c r="G86" i="13"/>
  <c r="F86" i="13"/>
  <c r="T85" i="13"/>
  <c r="S85" i="13"/>
  <c r="L85" i="13"/>
  <c r="I85" i="13"/>
  <c r="F85" i="13"/>
  <c r="G85" i="13" s="1"/>
  <c r="S84" i="13"/>
  <c r="L84" i="13"/>
  <c r="I84" i="13"/>
  <c r="F84" i="13"/>
  <c r="G84" i="13" s="1"/>
  <c r="T83" i="13"/>
  <c r="S83" i="13"/>
  <c r="L83" i="13"/>
  <c r="I83" i="13"/>
  <c r="F83" i="13"/>
  <c r="G83" i="13" s="1"/>
  <c r="T82" i="13"/>
  <c r="S82" i="13"/>
  <c r="L82" i="13"/>
  <c r="I82" i="13"/>
  <c r="F82" i="13"/>
  <c r="G82" i="13" s="1"/>
  <c r="T81" i="13"/>
  <c r="S81" i="13"/>
  <c r="L81" i="13"/>
  <c r="I81" i="13"/>
  <c r="G81" i="13"/>
  <c r="F81" i="13"/>
  <c r="T80" i="13"/>
  <c r="S80" i="13"/>
  <c r="L80" i="13"/>
  <c r="I80" i="13"/>
  <c r="F80" i="13"/>
  <c r="G80" i="13" s="1"/>
  <c r="T79" i="13"/>
  <c r="S79" i="13"/>
  <c r="L79" i="13"/>
  <c r="I79" i="13"/>
  <c r="F79" i="13"/>
  <c r="G79" i="13" s="1"/>
  <c r="T78" i="13"/>
  <c r="S78" i="13"/>
  <c r="L78" i="13"/>
  <c r="I78" i="13"/>
  <c r="F78" i="13"/>
  <c r="G78" i="13" s="1"/>
  <c r="T77" i="13"/>
  <c r="S77" i="13"/>
  <c r="L77" i="13"/>
  <c r="I77" i="13"/>
  <c r="G77" i="13"/>
  <c r="F77" i="13"/>
  <c r="T76" i="13"/>
  <c r="S76" i="13"/>
  <c r="L76" i="13"/>
  <c r="I76" i="13"/>
  <c r="F76" i="13"/>
  <c r="G76" i="13" s="1"/>
  <c r="S75" i="13"/>
  <c r="L75" i="13"/>
  <c r="I75" i="13"/>
  <c r="G75" i="13"/>
  <c r="F75" i="13"/>
  <c r="T74" i="13"/>
  <c r="S74" i="13"/>
  <c r="L74" i="13"/>
  <c r="I74" i="13"/>
  <c r="F74" i="13"/>
  <c r="G74" i="13" s="1"/>
  <c r="T73" i="13"/>
  <c r="S73" i="13"/>
  <c r="L73" i="13"/>
  <c r="I73" i="13"/>
  <c r="F73" i="13"/>
  <c r="G73" i="13" s="1"/>
  <c r="T72" i="13"/>
  <c r="S72" i="13"/>
  <c r="L72" i="13"/>
  <c r="I72" i="13"/>
  <c r="F72" i="13"/>
  <c r="G72" i="13" s="1"/>
  <c r="T71" i="13"/>
  <c r="S71" i="13"/>
  <c r="L71" i="13"/>
  <c r="I71" i="13"/>
  <c r="G71" i="13"/>
  <c r="F71" i="13"/>
  <c r="T70" i="13"/>
  <c r="S70" i="13"/>
  <c r="L70" i="13"/>
  <c r="I70" i="13"/>
  <c r="F70" i="13"/>
  <c r="G70" i="13" s="1"/>
  <c r="S69" i="13"/>
  <c r="L69" i="13"/>
  <c r="I69" i="13"/>
  <c r="F69" i="13"/>
  <c r="G69" i="13" s="1"/>
  <c r="T68" i="13"/>
  <c r="S68" i="13"/>
  <c r="L68" i="13"/>
  <c r="I68" i="13"/>
  <c r="F68" i="13"/>
  <c r="G68" i="13" s="1"/>
  <c r="T67" i="13"/>
  <c r="S67" i="13"/>
  <c r="L67" i="13"/>
  <c r="I67" i="13"/>
  <c r="F67" i="13"/>
  <c r="G67" i="13" s="1"/>
  <c r="T66" i="13"/>
  <c r="S66" i="13"/>
  <c r="L66" i="13"/>
  <c r="I66" i="13"/>
  <c r="G66" i="13"/>
  <c r="F66" i="13"/>
  <c r="T65" i="13"/>
  <c r="S65" i="13"/>
  <c r="L65" i="13"/>
  <c r="I65" i="13"/>
  <c r="F65" i="13"/>
  <c r="G65" i="13" s="1"/>
  <c r="H64" i="13"/>
  <c r="T64" i="13" s="1"/>
  <c r="F64" i="13"/>
  <c r="G64" i="13" s="1"/>
  <c r="S62" i="13"/>
  <c r="L62" i="13"/>
  <c r="I62" i="13"/>
  <c r="U62" i="13" s="1"/>
  <c r="H62" i="13"/>
  <c r="T62" i="13" s="1"/>
  <c r="F62" i="13"/>
  <c r="G62" i="13" s="1"/>
  <c r="L61" i="13"/>
  <c r="H61" i="13"/>
  <c r="T61" i="13" s="1"/>
  <c r="F61" i="13"/>
  <c r="G61" i="13" s="1"/>
  <c r="S60" i="13"/>
  <c r="I60" i="13"/>
  <c r="U60" i="13" s="1"/>
  <c r="H60" i="13"/>
  <c r="T60" i="13" s="1"/>
  <c r="G60" i="13"/>
  <c r="F60" i="13"/>
  <c r="T59" i="13"/>
  <c r="S59" i="13"/>
  <c r="L59" i="13"/>
  <c r="I59" i="13"/>
  <c r="G59" i="13"/>
  <c r="F59" i="13"/>
  <c r="T58" i="13"/>
  <c r="S58" i="13"/>
  <c r="G58" i="13"/>
  <c r="F58" i="13"/>
  <c r="T57" i="13"/>
  <c r="S57" i="13"/>
  <c r="L57" i="13"/>
  <c r="I57" i="13"/>
  <c r="G57" i="13"/>
  <c r="F57" i="13"/>
  <c r="T56" i="13"/>
  <c r="S56" i="13"/>
  <c r="L56" i="13"/>
  <c r="I56" i="13"/>
  <c r="G56" i="13"/>
  <c r="F56" i="13"/>
  <c r="T55" i="13"/>
  <c r="S55" i="13"/>
  <c r="L55" i="13"/>
  <c r="I55" i="13"/>
  <c r="G55" i="13"/>
  <c r="F55" i="13"/>
  <c r="T54" i="13"/>
  <c r="S54" i="13"/>
  <c r="L54" i="13"/>
  <c r="I54" i="13"/>
  <c r="G54" i="13"/>
  <c r="F54" i="13"/>
  <c r="T53" i="13"/>
  <c r="S53" i="13"/>
  <c r="L53" i="13"/>
  <c r="I53" i="13"/>
  <c r="G53" i="13"/>
  <c r="F53" i="13"/>
  <c r="T52" i="13"/>
  <c r="S52" i="13"/>
  <c r="L52" i="13"/>
  <c r="I52" i="13"/>
  <c r="G52" i="13"/>
  <c r="F52" i="13"/>
  <c r="H51" i="13"/>
  <c r="I51" i="13" s="1"/>
  <c r="U51" i="13" s="1"/>
  <c r="F51" i="13"/>
  <c r="G51" i="13" s="1"/>
  <c r="T50" i="13"/>
  <c r="I50" i="13"/>
  <c r="U50" i="13" s="1"/>
  <c r="H50" i="13"/>
  <c r="G50" i="13"/>
  <c r="F50" i="13"/>
  <c r="T49" i="13"/>
  <c r="S49" i="13"/>
  <c r="L49" i="13"/>
  <c r="I49" i="13"/>
  <c r="G49" i="13"/>
  <c r="F49" i="13"/>
  <c r="T48" i="13"/>
  <c r="S48" i="13"/>
  <c r="L48" i="13"/>
  <c r="I48" i="13"/>
  <c r="G48" i="13"/>
  <c r="F48" i="13"/>
  <c r="H47" i="13"/>
  <c r="I47" i="13" s="1"/>
  <c r="U47" i="13" s="1"/>
  <c r="F47" i="13"/>
  <c r="G47" i="13" s="1"/>
  <c r="T46" i="13"/>
  <c r="I46" i="13"/>
  <c r="U46" i="13" s="1"/>
  <c r="H46" i="13"/>
  <c r="G46" i="13"/>
  <c r="F46" i="13"/>
  <c r="T45" i="13"/>
  <c r="S45" i="13"/>
  <c r="L45" i="13"/>
  <c r="I45" i="13"/>
  <c r="G45" i="13"/>
  <c r="F45" i="13"/>
  <c r="T44" i="13"/>
  <c r="S44" i="13"/>
  <c r="L44" i="13"/>
  <c r="I44" i="13"/>
  <c r="G44" i="13"/>
  <c r="F44" i="13"/>
  <c r="T43" i="13"/>
  <c r="S43" i="13"/>
  <c r="L43" i="13"/>
  <c r="I43" i="13"/>
  <c r="G43" i="13"/>
  <c r="F43" i="13"/>
  <c r="T42" i="13"/>
  <c r="S42" i="13"/>
  <c r="L42" i="13"/>
  <c r="I42" i="13"/>
  <c r="G42" i="13"/>
  <c r="F42" i="13"/>
  <c r="T41" i="13"/>
  <c r="S41" i="13"/>
  <c r="L41" i="13"/>
  <c r="I41" i="13"/>
  <c r="G41" i="13"/>
  <c r="F41" i="13"/>
  <c r="T40" i="13"/>
  <c r="S40" i="13"/>
  <c r="L40" i="13"/>
  <c r="I40" i="13"/>
  <c r="G40" i="13"/>
  <c r="F40" i="13"/>
  <c r="T39" i="13"/>
  <c r="S39" i="13"/>
  <c r="L39" i="13"/>
  <c r="I39" i="13"/>
  <c r="U39" i="13" s="1"/>
  <c r="G39" i="13"/>
  <c r="F39" i="13"/>
  <c r="T38" i="13"/>
  <c r="S38" i="13"/>
  <c r="L38" i="13"/>
  <c r="I38" i="13"/>
  <c r="U38" i="13" s="1"/>
  <c r="F38" i="13"/>
  <c r="G38" i="13" s="1"/>
  <c r="T37" i="13"/>
  <c r="S37" i="13"/>
  <c r="L37" i="13"/>
  <c r="I37" i="13"/>
  <c r="F37" i="13"/>
  <c r="G37" i="13" s="1"/>
  <c r="T36" i="13"/>
  <c r="S36" i="13"/>
  <c r="L36" i="13"/>
  <c r="I36" i="13"/>
  <c r="F36" i="13"/>
  <c r="G36" i="13" s="1"/>
  <c r="S35" i="13"/>
  <c r="L35" i="13"/>
  <c r="I35" i="13"/>
  <c r="F35" i="13"/>
  <c r="G35" i="13" s="1"/>
  <c r="T34" i="13"/>
  <c r="S34" i="13"/>
  <c r="L34" i="13"/>
  <c r="I34" i="13"/>
  <c r="F34" i="13"/>
  <c r="G34" i="13" s="1"/>
  <c r="T33" i="13"/>
  <c r="S33" i="13"/>
  <c r="L33" i="13"/>
  <c r="I33" i="13"/>
  <c r="G33" i="13"/>
  <c r="F33" i="13"/>
  <c r="T32" i="13"/>
  <c r="S32" i="13"/>
  <c r="L32" i="13"/>
  <c r="I32" i="13"/>
  <c r="F32" i="13"/>
  <c r="G32" i="13" s="1"/>
  <c r="T31" i="13"/>
  <c r="S31" i="13"/>
  <c r="L31" i="13"/>
  <c r="I31" i="13"/>
  <c r="F31" i="13"/>
  <c r="G31" i="13" s="1"/>
  <c r="T30" i="13"/>
  <c r="S30" i="13"/>
  <c r="L30" i="13"/>
  <c r="I30" i="13"/>
  <c r="F30" i="13"/>
  <c r="G30" i="13" s="1"/>
  <c r="H29" i="13"/>
  <c r="I29" i="13" s="1"/>
  <c r="F29" i="13"/>
  <c r="G29" i="13" s="1"/>
  <c r="H28" i="13"/>
  <c r="T28" i="13" s="1"/>
  <c r="G28" i="13"/>
  <c r="F28" i="13"/>
  <c r="S27" i="13"/>
  <c r="I27" i="13"/>
  <c r="H27" i="13"/>
  <c r="T27" i="13" s="1"/>
  <c r="F27" i="13"/>
  <c r="G27" i="13" s="1"/>
  <c r="S26" i="13"/>
  <c r="L26" i="13"/>
  <c r="I26" i="13"/>
  <c r="G26" i="13"/>
  <c r="F26" i="13"/>
  <c r="T25" i="13"/>
  <c r="S25" i="13"/>
  <c r="L25" i="13"/>
  <c r="I25" i="13"/>
  <c r="F25" i="13"/>
  <c r="G25" i="13" s="1"/>
  <c r="T24" i="13"/>
  <c r="S24" i="13"/>
  <c r="L24" i="13"/>
  <c r="I24" i="13"/>
  <c r="F24" i="13"/>
  <c r="G24" i="13" s="1"/>
  <c r="S23" i="13"/>
  <c r="L23" i="13"/>
  <c r="I23" i="13"/>
  <c r="G23" i="13"/>
  <c r="F23" i="13"/>
  <c r="T22" i="13"/>
  <c r="S22" i="13"/>
  <c r="L22" i="13"/>
  <c r="I22" i="13"/>
  <c r="F22" i="13"/>
  <c r="G22" i="13" s="1"/>
  <c r="T21" i="13"/>
  <c r="S21" i="13"/>
  <c r="L21" i="13"/>
  <c r="I21" i="13"/>
  <c r="F21" i="13"/>
  <c r="G21" i="13" s="1"/>
  <c r="T20" i="13"/>
  <c r="S20" i="13"/>
  <c r="L20" i="13"/>
  <c r="I20" i="13"/>
  <c r="F20" i="13"/>
  <c r="G20" i="13" s="1"/>
  <c r="T19" i="13"/>
  <c r="S19" i="13"/>
  <c r="L19" i="13"/>
  <c r="I19" i="13"/>
  <c r="G19" i="13"/>
  <c r="F19" i="13"/>
  <c r="T18" i="13"/>
  <c r="S18" i="13"/>
  <c r="L18" i="13"/>
  <c r="I18" i="13"/>
  <c r="F18" i="13"/>
  <c r="G18" i="13" s="1"/>
  <c r="T17" i="13"/>
  <c r="S17" i="13"/>
  <c r="L17" i="13"/>
  <c r="I17" i="13"/>
  <c r="F17" i="13"/>
  <c r="G17" i="13" s="1"/>
  <c r="T16" i="13"/>
  <c r="S16" i="13"/>
  <c r="L16" i="13"/>
  <c r="I16" i="13"/>
  <c r="F16" i="13"/>
  <c r="G16" i="13" s="1"/>
  <c r="T15" i="13"/>
  <c r="S15" i="13"/>
  <c r="L15" i="13"/>
  <c r="I15" i="13"/>
  <c r="G15" i="13"/>
  <c r="F15" i="13"/>
  <c r="T14" i="13"/>
  <c r="S14" i="13"/>
  <c r="L14" i="13"/>
  <c r="I14" i="13"/>
  <c r="F14" i="13"/>
  <c r="G14" i="13" s="1"/>
  <c r="T13" i="13"/>
  <c r="S13" i="13"/>
  <c r="L13" i="13"/>
  <c r="I13" i="13"/>
  <c r="F13" i="13"/>
  <c r="G13" i="13" s="1"/>
  <c r="T12" i="13"/>
  <c r="S12" i="13"/>
  <c r="L12" i="13"/>
  <c r="I12" i="13"/>
  <c r="F12" i="13"/>
  <c r="G12" i="13" s="1"/>
  <c r="H11" i="13"/>
  <c r="T11" i="13" s="1"/>
  <c r="F11" i="13"/>
  <c r="G11" i="13" s="1"/>
  <c r="H10" i="13"/>
  <c r="T10" i="13" s="1"/>
  <c r="F10" i="13"/>
  <c r="G10" i="13" s="1"/>
  <c r="S9" i="13"/>
  <c r="L9" i="13"/>
  <c r="I9" i="13"/>
  <c r="F9" i="13"/>
  <c r="G9" i="13" s="1"/>
  <c r="T8" i="13"/>
  <c r="S8" i="13"/>
  <c r="L8" i="13"/>
  <c r="I8" i="13"/>
  <c r="F8" i="13"/>
  <c r="G8" i="13" s="1"/>
  <c r="T7" i="13"/>
  <c r="S7" i="13"/>
  <c r="L7" i="13"/>
  <c r="I7" i="13"/>
  <c r="F7" i="13"/>
  <c r="G7" i="13" s="1"/>
  <c r="T6" i="13"/>
  <c r="S6" i="13"/>
  <c r="L6" i="13"/>
  <c r="I6" i="13"/>
  <c r="G6" i="13"/>
  <c r="F6" i="13"/>
  <c r="T5" i="13"/>
  <c r="S5" i="13"/>
  <c r="L5" i="13"/>
  <c r="I5" i="13"/>
  <c r="F5" i="13"/>
  <c r="G5" i="13" s="1"/>
  <c r="T4" i="13"/>
  <c r="S4" i="13"/>
  <c r="L4" i="13"/>
  <c r="I4" i="13"/>
  <c r="F4" i="13"/>
  <c r="G4" i="13" s="1"/>
  <c r="E258" i="10"/>
  <c r="F258" i="10" s="1"/>
  <c r="K258" i="10"/>
  <c r="R258" i="10"/>
  <c r="E257" i="8"/>
  <c r="F257" i="8" s="1"/>
  <c r="H257" i="8"/>
  <c r="K257" i="8"/>
  <c r="R257" i="8"/>
  <c r="E258" i="8"/>
  <c r="F258" i="8" s="1"/>
  <c r="H258" i="8"/>
  <c r="K258" i="8"/>
  <c r="R258" i="8"/>
  <c r="E261" i="8"/>
  <c r="F261" i="8" s="1"/>
  <c r="E262" i="8"/>
  <c r="F262" i="8" s="1"/>
  <c r="H261" i="8"/>
  <c r="H262" i="8"/>
  <c r="K261" i="8"/>
  <c r="K262" i="8"/>
  <c r="R261" i="8"/>
  <c r="R262" i="8"/>
  <c r="R298" i="10"/>
  <c r="K298" i="10"/>
  <c r="H298" i="10"/>
  <c r="E298" i="10"/>
  <c r="F298" i="10" s="1"/>
  <c r="R296" i="10"/>
  <c r="K296" i="10"/>
  <c r="E296" i="10"/>
  <c r="F296" i="10" s="1"/>
  <c r="R295" i="10"/>
  <c r="K295" i="10"/>
  <c r="E295" i="10"/>
  <c r="F295" i="10" s="1"/>
  <c r="R294" i="10"/>
  <c r="K294" i="10"/>
  <c r="H294" i="10"/>
  <c r="E294" i="10"/>
  <c r="F294" i="10" s="1"/>
  <c r="R293" i="10"/>
  <c r="K293" i="10"/>
  <c r="H293" i="10"/>
  <c r="E293" i="10"/>
  <c r="F293" i="10" s="1"/>
  <c r="R292" i="10"/>
  <c r="K292" i="10"/>
  <c r="E292" i="10"/>
  <c r="F292" i="10" s="1"/>
  <c r="R291" i="10"/>
  <c r="K291" i="10"/>
  <c r="E291" i="10"/>
  <c r="F291" i="10" s="1"/>
  <c r="R290" i="10"/>
  <c r="K290" i="10"/>
  <c r="E290" i="10"/>
  <c r="F290" i="10" s="1"/>
  <c r="R289" i="10"/>
  <c r="K289" i="10"/>
  <c r="E289" i="10"/>
  <c r="F289" i="10" s="1"/>
  <c r="R288" i="10"/>
  <c r="K288" i="10"/>
  <c r="E288" i="10"/>
  <c r="F288" i="10" s="1"/>
  <c r="R287" i="10"/>
  <c r="K287" i="10"/>
  <c r="H287" i="10"/>
  <c r="E287" i="10"/>
  <c r="F287" i="10" s="1"/>
  <c r="R286" i="10"/>
  <c r="K286" i="10"/>
  <c r="H286" i="10"/>
  <c r="E286" i="10"/>
  <c r="F286" i="10" s="1"/>
  <c r="R285" i="10"/>
  <c r="K285" i="10"/>
  <c r="E285" i="10"/>
  <c r="F285" i="10" s="1"/>
  <c r="R284" i="10"/>
  <c r="K284" i="10"/>
  <c r="E284" i="10"/>
  <c r="F284" i="10" s="1"/>
  <c r="R283" i="10"/>
  <c r="K283" i="10"/>
  <c r="F283" i="10"/>
  <c r="E283" i="10"/>
  <c r="R282" i="10"/>
  <c r="K282" i="10"/>
  <c r="E282" i="10"/>
  <c r="F282" i="10" s="1"/>
  <c r="R281" i="10"/>
  <c r="K281" i="10"/>
  <c r="E281" i="10"/>
  <c r="F281" i="10" s="1"/>
  <c r="R280" i="10"/>
  <c r="K280" i="10"/>
  <c r="H280" i="10"/>
  <c r="E280" i="10"/>
  <c r="F280" i="10" s="1"/>
  <c r="R279" i="10"/>
  <c r="K279" i="10"/>
  <c r="H279" i="10"/>
  <c r="E279" i="10"/>
  <c r="F279" i="10" s="1"/>
  <c r="R278" i="10"/>
  <c r="K278" i="10"/>
  <c r="E278" i="10"/>
  <c r="F278" i="10" s="1"/>
  <c r="R277" i="10"/>
  <c r="K277" i="10"/>
  <c r="E277" i="10"/>
  <c r="F277" i="10" s="1"/>
  <c r="R276" i="10"/>
  <c r="K276" i="10"/>
  <c r="E276" i="10"/>
  <c r="F276" i="10" s="1"/>
  <c r="R275" i="10"/>
  <c r="K275" i="10"/>
  <c r="F275" i="10"/>
  <c r="E275" i="10"/>
  <c r="R274" i="10"/>
  <c r="K274" i="10"/>
  <c r="E274" i="10"/>
  <c r="F274" i="10" s="1"/>
  <c r="R273" i="10"/>
  <c r="K273" i="10"/>
  <c r="H273" i="10"/>
  <c r="E273" i="10"/>
  <c r="F273" i="10" s="1"/>
  <c r="R272" i="10"/>
  <c r="K272" i="10"/>
  <c r="H272" i="10"/>
  <c r="E272" i="10"/>
  <c r="F272" i="10" s="1"/>
  <c r="R271" i="10"/>
  <c r="K271" i="10"/>
  <c r="E271" i="10"/>
  <c r="F271" i="10" s="1"/>
  <c r="R270" i="10"/>
  <c r="K270" i="10"/>
  <c r="E270" i="10"/>
  <c r="F270" i="10" s="1"/>
  <c r="R269" i="10"/>
  <c r="K269" i="10"/>
  <c r="E269" i="10"/>
  <c r="F269" i="10" s="1"/>
  <c r="R268" i="10"/>
  <c r="K268" i="10"/>
  <c r="E268" i="10"/>
  <c r="F268" i="10" s="1"/>
  <c r="R267" i="10"/>
  <c r="K267" i="10"/>
  <c r="E267" i="10"/>
  <c r="F267" i="10" s="1"/>
  <c r="R266" i="10"/>
  <c r="K266" i="10"/>
  <c r="H266" i="10"/>
  <c r="E266" i="10"/>
  <c r="F266" i="10" s="1"/>
  <c r="R264" i="10"/>
  <c r="K264" i="10"/>
  <c r="H264" i="10"/>
  <c r="E264" i="10"/>
  <c r="F264" i="10" s="1"/>
  <c r="R263" i="10"/>
  <c r="K263" i="10"/>
  <c r="E263" i="10"/>
  <c r="F263" i="10" s="1"/>
  <c r="R262" i="10"/>
  <c r="K262" i="10"/>
  <c r="E262" i="10"/>
  <c r="F262" i="10" s="1"/>
  <c r="R261" i="10"/>
  <c r="K261" i="10"/>
  <c r="E261" i="10"/>
  <c r="F261" i="10" s="1"/>
  <c r="R257" i="10"/>
  <c r="K257" i="10"/>
  <c r="E257" i="10"/>
  <c r="F257" i="10" s="1"/>
  <c r="R256" i="10"/>
  <c r="K256" i="10"/>
  <c r="H256" i="10"/>
  <c r="E256" i="10"/>
  <c r="F256" i="10" s="1"/>
  <c r="R255" i="10"/>
  <c r="K255" i="10"/>
  <c r="E255" i="10"/>
  <c r="F255" i="10" s="1"/>
  <c r="R254" i="10"/>
  <c r="K254" i="10"/>
  <c r="E254" i="10"/>
  <c r="F254" i="10" s="1"/>
  <c r="R253" i="10"/>
  <c r="K253" i="10"/>
  <c r="H253" i="10"/>
  <c r="E253" i="10"/>
  <c r="F253" i="10" s="1"/>
  <c r="R252" i="10"/>
  <c r="K252" i="10"/>
  <c r="H252" i="10"/>
  <c r="E252" i="10"/>
  <c r="F252" i="10" s="1"/>
  <c r="R251" i="10"/>
  <c r="K251" i="10"/>
  <c r="H251" i="10"/>
  <c r="E251" i="10"/>
  <c r="F251" i="10" s="1"/>
  <c r="R250" i="10"/>
  <c r="K250" i="10"/>
  <c r="H250" i="10"/>
  <c r="E250" i="10"/>
  <c r="F250" i="10" s="1"/>
  <c r="R249" i="10"/>
  <c r="K249" i="10"/>
  <c r="H249" i="10"/>
  <c r="E249" i="10"/>
  <c r="F249" i="10" s="1"/>
  <c r="R248" i="10"/>
  <c r="K248" i="10"/>
  <c r="H248" i="10"/>
  <c r="E248" i="10"/>
  <c r="F248" i="10" s="1"/>
  <c r="R247" i="10"/>
  <c r="K247" i="10"/>
  <c r="H247" i="10"/>
  <c r="E247" i="10"/>
  <c r="F247" i="10" s="1"/>
  <c r="R246" i="10"/>
  <c r="K246" i="10"/>
  <c r="H246" i="10"/>
  <c r="E246" i="10"/>
  <c r="F246" i="10" s="1"/>
  <c r="R245" i="10"/>
  <c r="K245" i="10"/>
  <c r="H245" i="10"/>
  <c r="E245" i="10"/>
  <c r="F245" i="10" s="1"/>
  <c r="R244" i="10"/>
  <c r="K244" i="10"/>
  <c r="H244" i="10"/>
  <c r="E244" i="10"/>
  <c r="F244" i="10" s="1"/>
  <c r="R243" i="10"/>
  <c r="K243" i="10"/>
  <c r="E243" i="10"/>
  <c r="F243" i="10" s="1"/>
  <c r="R242" i="10"/>
  <c r="K242" i="10"/>
  <c r="E242" i="10"/>
  <c r="F242" i="10" s="1"/>
  <c r="R241" i="10"/>
  <c r="K241" i="10"/>
  <c r="H241" i="10"/>
  <c r="E241" i="10"/>
  <c r="F241" i="10" s="1"/>
  <c r="R240" i="10"/>
  <c r="K240" i="10"/>
  <c r="H240" i="10"/>
  <c r="E240" i="10"/>
  <c r="F240" i="10" s="1"/>
  <c r="R239" i="10"/>
  <c r="K239" i="10"/>
  <c r="H239" i="10"/>
  <c r="E239" i="10"/>
  <c r="F239" i="10" s="1"/>
  <c r="R238" i="10"/>
  <c r="K238" i="10"/>
  <c r="H238" i="10"/>
  <c r="E238" i="10"/>
  <c r="F238" i="10" s="1"/>
  <c r="R237" i="10"/>
  <c r="K237" i="10"/>
  <c r="H237" i="10"/>
  <c r="E237" i="10"/>
  <c r="F237" i="10" s="1"/>
  <c r="R236" i="10"/>
  <c r="K236" i="10"/>
  <c r="H236" i="10"/>
  <c r="E236" i="10"/>
  <c r="F236" i="10" s="1"/>
  <c r="R235" i="10"/>
  <c r="K235" i="10"/>
  <c r="H235" i="10"/>
  <c r="E235" i="10"/>
  <c r="F235" i="10" s="1"/>
  <c r="R234" i="10"/>
  <c r="K234" i="10"/>
  <c r="H234" i="10"/>
  <c r="E234" i="10"/>
  <c r="F234" i="10" s="1"/>
  <c r="R233" i="10"/>
  <c r="K233" i="10"/>
  <c r="H233" i="10"/>
  <c r="E233" i="10"/>
  <c r="F233" i="10" s="1"/>
  <c r="R232" i="10"/>
  <c r="K232" i="10"/>
  <c r="H232" i="10"/>
  <c r="E232" i="10"/>
  <c r="F232" i="10" s="1"/>
  <c r="R231" i="10"/>
  <c r="K231" i="10"/>
  <c r="H231" i="10"/>
  <c r="E231" i="10"/>
  <c r="F231" i="10" s="1"/>
  <c r="R230" i="10"/>
  <c r="K230" i="10"/>
  <c r="H230" i="10"/>
  <c r="E230" i="10"/>
  <c r="F230" i="10" s="1"/>
  <c r="R229" i="10"/>
  <c r="K229" i="10"/>
  <c r="H229" i="10"/>
  <c r="E229" i="10"/>
  <c r="F229" i="10" s="1"/>
  <c r="R228" i="10"/>
  <c r="K228" i="10"/>
  <c r="H228" i="10"/>
  <c r="E228" i="10"/>
  <c r="F228" i="10" s="1"/>
  <c r="R227" i="10"/>
  <c r="K227" i="10"/>
  <c r="H227" i="10"/>
  <c r="E227" i="10"/>
  <c r="F227" i="10" s="1"/>
  <c r="R226" i="10"/>
  <c r="K226" i="10"/>
  <c r="H226" i="10"/>
  <c r="E226" i="10"/>
  <c r="F226" i="10" s="1"/>
  <c r="R225" i="10"/>
  <c r="K225" i="10"/>
  <c r="H225" i="10"/>
  <c r="E225" i="10"/>
  <c r="F225" i="10" s="1"/>
  <c r="R224" i="10"/>
  <c r="K224" i="10"/>
  <c r="H224" i="10"/>
  <c r="E224" i="10"/>
  <c r="F224" i="10" s="1"/>
  <c r="R223" i="10"/>
  <c r="K223" i="10"/>
  <c r="H223" i="10"/>
  <c r="E223" i="10"/>
  <c r="F223" i="10" s="1"/>
  <c r="R222" i="10"/>
  <c r="K222" i="10"/>
  <c r="H222" i="10"/>
  <c r="E222" i="10"/>
  <c r="F222" i="10" s="1"/>
  <c r="R221" i="10"/>
  <c r="K221" i="10"/>
  <c r="H221" i="10"/>
  <c r="F221" i="10"/>
  <c r="E221" i="10"/>
  <c r="R220" i="10"/>
  <c r="K220" i="10"/>
  <c r="H220" i="10"/>
  <c r="E220" i="10"/>
  <c r="F220" i="10" s="1"/>
  <c r="R219" i="10"/>
  <c r="K219" i="10"/>
  <c r="H219" i="10"/>
  <c r="E219" i="10"/>
  <c r="F219" i="10" s="1"/>
  <c r="R218" i="10"/>
  <c r="K218" i="10"/>
  <c r="H218" i="10"/>
  <c r="E218" i="10"/>
  <c r="F218" i="10" s="1"/>
  <c r="R217" i="10"/>
  <c r="K217" i="10"/>
  <c r="H217" i="10"/>
  <c r="E217" i="10"/>
  <c r="F217" i="10" s="1"/>
  <c r="R216" i="10"/>
  <c r="K216" i="10"/>
  <c r="H216" i="10"/>
  <c r="E216" i="10"/>
  <c r="F216" i="10" s="1"/>
  <c r="R215" i="10"/>
  <c r="K215" i="10"/>
  <c r="H215" i="10"/>
  <c r="E215" i="10"/>
  <c r="F215" i="10" s="1"/>
  <c r="R214" i="10"/>
  <c r="K214" i="10"/>
  <c r="H214" i="10"/>
  <c r="E214" i="10"/>
  <c r="F214" i="10" s="1"/>
  <c r="R213" i="10"/>
  <c r="K213" i="10"/>
  <c r="H213" i="10"/>
  <c r="E213" i="10"/>
  <c r="F213" i="10" s="1"/>
  <c r="S212" i="10"/>
  <c r="R212" i="10"/>
  <c r="K212" i="10"/>
  <c r="H212" i="10"/>
  <c r="E212" i="10"/>
  <c r="F212" i="10" s="1"/>
  <c r="R211" i="10"/>
  <c r="K211" i="10"/>
  <c r="H211" i="10"/>
  <c r="E211" i="10"/>
  <c r="F211" i="10" s="1"/>
  <c r="S210" i="10"/>
  <c r="R210" i="10"/>
  <c r="K210" i="10"/>
  <c r="H210" i="10"/>
  <c r="E210" i="10"/>
  <c r="F210" i="10" s="1"/>
  <c r="R209" i="10"/>
  <c r="K209" i="10"/>
  <c r="H209" i="10"/>
  <c r="E209" i="10"/>
  <c r="F209" i="10" s="1"/>
  <c r="R208" i="10"/>
  <c r="K208" i="10"/>
  <c r="H208" i="10"/>
  <c r="E208" i="10"/>
  <c r="F208" i="10" s="1"/>
  <c r="S207" i="10"/>
  <c r="R207" i="10"/>
  <c r="K207" i="10"/>
  <c r="H207" i="10"/>
  <c r="E207" i="10"/>
  <c r="F207" i="10" s="1"/>
  <c r="S206" i="10"/>
  <c r="R206" i="10"/>
  <c r="K206" i="10"/>
  <c r="H206" i="10"/>
  <c r="E206" i="10"/>
  <c r="F206" i="10" s="1"/>
  <c r="S205" i="10"/>
  <c r="R205" i="10"/>
  <c r="K205" i="10"/>
  <c r="H205" i="10"/>
  <c r="E205" i="10"/>
  <c r="F205" i="10" s="1"/>
  <c r="R203" i="10"/>
  <c r="K203" i="10"/>
  <c r="H203" i="10"/>
  <c r="E203" i="10"/>
  <c r="F203" i="10" s="1"/>
  <c r="R202" i="10"/>
  <c r="K202" i="10"/>
  <c r="H202" i="10"/>
  <c r="E202" i="10"/>
  <c r="F202" i="10" s="1"/>
  <c r="R201" i="10"/>
  <c r="K201" i="10"/>
  <c r="H201" i="10"/>
  <c r="E201" i="10"/>
  <c r="F201" i="10" s="1"/>
  <c r="R200" i="10"/>
  <c r="K200" i="10"/>
  <c r="H200" i="10"/>
  <c r="E200" i="10"/>
  <c r="F200" i="10" s="1"/>
  <c r="R199" i="10"/>
  <c r="K199" i="10"/>
  <c r="H199" i="10"/>
  <c r="E199" i="10"/>
  <c r="F199" i="10" s="1"/>
  <c r="R198" i="10"/>
  <c r="K198" i="10"/>
  <c r="H198" i="10"/>
  <c r="E198" i="10"/>
  <c r="F198" i="10" s="1"/>
  <c r="R197" i="10"/>
  <c r="K197" i="10"/>
  <c r="H197" i="10"/>
  <c r="E197" i="10"/>
  <c r="F197" i="10" s="1"/>
  <c r="R196" i="10"/>
  <c r="K196" i="10"/>
  <c r="H196" i="10"/>
  <c r="E196" i="10"/>
  <c r="F196" i="10" s="1"/>
  <c r="R195" i="10"/>
  <c r="K195" i="10"/>
  <c r="H195" i="10"/>
  <c r="E195" i="10"/>
  <c r="F195" i="10" s="1"/>
  <c r="R194" i="10"/>
  <c r="K194" i="10"/>
  <c r="H194" i="10"/>
  <c r="E194" i="10"/>
  <c r="F194" i="10" s="1"/>
  <c r="R193" i="10"/>
  <c r="K193" i="10"/>
  <c r="H193" i="10"/>
  <c r="E193" i="10"/>
  <c r="F193" i="10" s="1"/>
  <c r="R192" i="10"/>
  <c r="K192" i="10"/>
  <c r="H192" i="10"/>
  <c r="E192" i="10"/>
  <c r="F192" i="10" s="1"/>
  <c r="R191" i="10"/>
  <c r="K191" i="10"/>
  <c r="H191" i="10"/>
  <c r="E191" i="10"/>
  <c r="F191" i="10" s="1"/>
  <c r="R190" i="10"/>
  <c r="H190" i="10"/>
  <c r="E190" i="10"/>
  <c r="F190" i="10" s="1"/>
  <c r="R189" i="10"/>
  <c r="K189" i="10"/>
  <c r="H189" i="10"/>
  <c r="E189" i="10"/>
  <c r="F189" i="10" s="1"/>
  <c r="R188" i="10"/>
  <c r="K188" i="10"/>
  <c r="H188" i="10"/>
  <c r="E188" i="10"/>
  <c r="F188" i="10" s="1"/>
  <c r="S187" i="10"/>
  <c r="R187" i="10"/>
  <c r="K187" i="10"/>
  <c r="H187" i="10"/>
  <c r="E187" i="10"/>
  <c r="F187" i="10" s="1"/>
  <c r="S186" i="10"/>
  <c r="R186" i="10"/>
  <c r="K186" i="10"/>
  <c r="H186" i="10"/>
  <c r="E186" i="10"/>
  <c r="F186" i="10" s="1"/>
  <c r="S185" i="10"/>
  <c r="R185" i="10"/>
  <c r="K185" i="10"/>
  <c r="H185" i="10"/>
  <c r="E185" i="10"/>
  <c r="F185" i="10" s="1"/>
  <c r="R184" i="10"/>
  <c r="K184" i="10"/>
  <c r="H184" i="10"/>
  <c r="E184" i="10"/>
  <c r="F184" i="10" s="1"/>
  <c r="R183" i="10"/>
  <c r="K183" i="10"/>
  <c r="H183" i="10"/>
  <c r="E183" i="10"/>
  <c r="F183" i="10" s="1"/>
  <c r="R182" i="10"/>
  <c r="K182" i="10"/>
  <c r="H182" i="10"/>
  <c r="E182" i="10"/>
  <c r="F182" i="10" s="1"/>
  <c r="R181" i="10"/>
  <c r="K181" i="10"/>
  <c r="H181" i="10"/>
  <c r="E181" i="10"/>
  <c r="F181" i="10" s="1"/>
  <c r="S180" i="10"/>
  <c r="R180" i="10"/>
  <c r="K180" i="10"/>
  <c r="H180" i="10"/>
  <c r="F180" i="10"/>
  <c r="E180" i="10"/>
  <c r="R179" i="10"/>
  <c r="K179" i="10"/>
  <c r="H179" i="10"/>
  <c r="E179" i="10"/>
  <c r="F179" i="10" s="1"/>
  <c r="R178" i="10"/>
  <c r="K178" i="10"/>
  <c r="H178" i="10"/>
  <c r="E178" i="10"/>
  <c r="F178" i="10" s="1"/>
  <c r="R177" i="10"/>
  <c r="K177" i="10"/>
  <c r="H177" i="10"/>
  <c r="E177" i="10"/>
  <c r="F177" i="10" s="1"/>
  <c r="S176" i="10"/>
  <c r="R176" i="10"/>
  <c r="K176" i="10"/>
  <c r="H176" i="10"/>
  <c r="E176" i="10"/>
  <c r="F176" i="10" s="1"/>
  <c r="R175" i="10"/>
  <c r="K175" i="10"/>
  <c r="H175" i="10"/>
  <c r="E175" i="10"/>
  <c r="F175" i="10" s="1"/>
  <c r="R174" i="10"/>
  <c r="K174" i="10"/>
  <c r="H174" i="10"/>
  <c r="E174" i="10"/>
  <c r="F174" i="10" s="1"/>
  <c r="R173" i="10"/>
  <c r="K173" i="10"/>
  <c r="H173" i="10"/>
  <c r="E173" i="10"/>
  <c r="F173" i="10" s="1"/>
  <c r="S172" i="10"/>
  <c r="R172" i="10"/>
  <c r="K172" i="10"/>
  <c r="H172" i="10"/>
  <c r="E172" i="10"/>
  <c r="F172" i="10" s="1"/>
  <c r="R171" i="10"/>
  <c r="K171" i="10"/>
  <c r="H171" i="10"/>
  <c r="E171" i="10"/>
  <c r="F171" i="10" s="1"/>
  <c r="R170" i="10"/>
  <c r="K170" i="10"/>
  <c r="H170" i="10"/>
  <c r="E170" i="10"/>
  <c r="F170" i="10" s="1"/>
  <c r="S169" i="10"/>
  <c r="R169" i="10"/>
  <c r="K169" i="10"/>
  <c r="H169" i="10"/>
  <c r="E169" i="10"/>
  <c r="F169" i="10" s="1"/>
  <c r="R168" i="10"/>
  <c r="K168" i="10"/>
  <c r="H168" i="10"/>
  <c r="E168" i="10"/>
  <c r="F168" i="10" s="1"/>
  <c r="R167" i="10"/>
  <c r="K167" i="10"/>
  <c r="H167" i="10"/>
  <c r="E167" i="10"/>
  <c r="F167" i="10" s="1"/>
  <c r="R166" i="10"/>
  <c r="K166" i="10"/>
  <c r="H166" i="10"/>
  <c r="E166" i="10"/>
  <c r="F166" i="10" s="1"/>
  <c r="R165" i="10"/>
  <c r="K165" i="10"/>
  <c r="H165" i="10"/>
  <c r="E165" i="10"/>
  <c r="F165" i="10" s="1"/>
  <c r="R164" i="10"/>
  <c r="K164" i="10"/>
  <c r="H164" i="10"/>
  <c r="E164" i="10"/>
  <c r="F164" i="10" s="1"/>
  <c r="R163" i="10"/>
  <c r="K163" i="10"/>
  <c r="H163" i="10"/>
  <c r="E163" i="10"/>
  <c r="F163" i="10" s="1"/>
  <c r="R162" i="10"/>
  <c r="K162" i="10"/>
  <c r="H162" i="10"/>
  <c r="E162" i="10"/>
  <c r="F162" i="10" s="1"/>
  <c r="R161" i="10"/>
  <c r="K161" i="10"/>
  <c r="H161" i="10"/>
  <c r="E161" i="10"/>
  <c r="F161" i="10" s="1"/>
  <c r="R160" i="10"/>
  <c r="K160" i="10"/>
  <c r="H160" i="10"/>
  <c r="E160" i="10"/>
  <c r="F160" i="10" s="1"/>
  <c r="R159" i="10"/>
  <c r="K159" i="10"/>
  <c r="H159" i="10"/>
  <c r="E159" i="10"/>
  <c r="F159" i="10" s="1"/>
  <c r="R158" i="10"/>
  <c r="K158" i="10"/>
  <c r="H158" i="10"/>
  <c r="E158" i="10"/>
  <c r="F158" i="10" s="1"/>
  <c r="S157" i="10"/>
  <c r="R157" i="10"/>
  <c r="K157" i="10"/>
  <c r="H157" i="10"/>
  <c r="E157" i="10"/>
  <c r="F157" i="10" s="1"/>
  <c r="S156" i="10"/>
  <c r="R156" i="10"/>
  <c r="K156" i="10"/>
  <c r="H156" i="10"/>
  <c r="E156" i="10"/>
  <c r="F156" i="10" s="1"/>
  <c r="R155" i="10"/>
  <c r="K155" i="10"/>
  <c r="H155" i="10"/>
  <c r="E155" i="10"/>
  <c r="F155" i="10" s="1"/>
  <c r="R154" i="10"/>
  <c r="K154" i="10"/>
  <c r="H154" i="10"/>
  <c r="E154" i="10"/>
  <c r="F154" i="10" s="1"/>
  <c r="R153" i="10"/>
  <c r="K153" i="10"/>
  <c r="H153" i="10"/>
  <c r="E153" i="10"/>
  <c r="F153" i="10" s="1"/>
  <c r="R152" i="10"/>
  <c r="K152" i="10"/>
  <c r="E152" i="10"/>
  <c r="F152" i="10" s="1"/>
  <c r="R151" i="10"/>
  <c r="K151" i="10"/>
  <c r="H151" i="10"/>
  <c r="E151" i="10"/>
  <c r="F151" i="10" s="1"/>
  <c r="R150" i="10"/>
  <c r="K150" i="10"/>
  <c r="H150" i="10"/>
  <c r="E150" i="10"/>
  <c r="F150" i="10" s="1"/>
  <c r="S149" i="10"/>
  <c r="R149" i="10"/>
  <c r="K149" i="10"/>
  <c r="E149" i="10"/>
  <c r="F149" i="10" s="1"/>
  <c r="R148" i="10"/>
  <c r="K148" i="10"/>
  <c r="E148" i="10"/>
  <c r="F148" i="10" s="1"/>
  <c r="R147" i="10"/>
  <c r="K147" i="10"/>
  <c r="H147" i="10"/>
  <c r="E147" i="10"/>
  <c r="F147" i="10" s="1"/>
  <c r="R146" i="10"/>
  <c r="K146" i="10"/>
  <c r="H146" i="10"/>
  <c r="E146" i="10"/>
  <c r="F146" i="10" s="1"/>
  <c r="R145" i="10"/>
  <c r="K145" i="10"/>
  <c r="H145" i="10"/>
  <c r="F145" i="10"/>
  <c r="E145" i="10"/>
  <c r="R144" i="10"/>
  <c r="K144" i="10"/>
  <c r="H144" i="10"/>
  <c r="E144" i="10"/>
  <c r="F144" i="10" s="1"/>
  <c r="R143" i="10"/>
  <c r="K143" i="10"/>
  <c r="H143" i="10"/>
  <c r="E143" i="10"/>
  <c r="F143" i="10" s="1"/>
  <c r="R142" i="10"/>
  <c r="K142" i="10"/>
  <c r="H142" i="10"/>
  <c r="E142" i="10"/>
  <c r="F142" i="10" s="1"/>
  <c r="R141" i="10"/>
  <c r="K141" i="10"/>
  <c r="E141" i="10"/>
  <c r="F141" i="10" s="1"/>
  <c r="R140" i="10"/>
  <c r="K140" i="10"/>
  <c r="E140" i="10"/>
  <c r="F140" i="10" s="1"/>
  <c r="R139" i="10"/>
  <c r="K139" i="10"/>
  <c r="H139" i="10"/>
  <c r="E139" i="10"/>
  <c r="F139" i="10" s="1"/>
  <c r="R138" i="10"/>
  <c r="K138" i="10"/>
  <c r="H138" i="10"/>
  <c r="E138" i="10"/>
  <c r="F138" i="10" s="1"/>
  <c r="S137" i="10"/>
  <c r="R137" i="10"/>
  <c r="K137" i="10"/>
  <c r="H137" i="10"/>
  <c r="E137" i="10"/>
  <c r="F137" i="10" s="1"/>
  <c r="R136" i="10"/>
  <c r="K136" i="10"/>
  <c r="H136" i="10"/>
  <c r="E136" i="10"/>
  <c r="F136" i="10" s="1"/>
  <c r="R135" i="10"/>
  <c r="K135" i="10"/>
  <c r="E135" i="10"/>
  <c r="F135" i="10" s="1"/>
  <c r="R134" i="10"/>
  <c r="K134" i="10"/>
  <c r="E134" i="10"/>
  <c r="F134" i="10" s="1"/>
  <c r="R133" i="10"/>
  <c r="K133" i="10"/>
  <c r="E133" i="10"/>
  <c r="F133" i="10" s="1"/>
  <c r="R132" i="10"/>
  <c r="K132" i="10"/>
  <c r="H132" i="10"/>
  <c r="E132" i="10"/>
  <c r="F132" i="10" s="1"/>
  <c r="R131" i="10"/>
  <c r="K131" i="10"/>
  <c r="E131" i="10"/>
  <c r="F131" i="10" s="1"/>
  <c r="R130" i="10"/>
  <c r="K130" i="10"/>
  <c r="H130" i="10"/>
  <c r="E130" i="10"/>
  <c r="F130" i="10" s="1"/>
  <c r="R129" i="10"/>
  <c r="K129" i="10"/>
  <c r="H129" i="10"/>
  <c r="E129" i="10"/>
  <c r="F129" i="10" s="1"/>
  <c r="R128" i="10"/>
  <c r="K128" i="10"/>
  <c r="H128" i="10"/>
  <c r="E128" i="10"/>
  <c r="F128" i="10" s="1"/>
  <c r="H127" i="10"/>
  <c r="E127" i="10"/>
  <c r="F127" i="10" s="1"/>
  <c r="S126" i="10"/>
  <c r="R126" i="10"/>
  <c r="K126" i="10"/>
  <c r="H126" i="10"/>
  <c r="E126" i="10"/>
  <c r="F126" i="10" s="1"/>
  <c r="S125" i="10"/>
  <c r="R125" i="10"/>
  <c r="K125" i="10"/>
  <c r="H125" i="10"/>
  <c r="E125" i="10"/>
  <c r="F125" i="10" s="1"/>
  <c r="R124" i="10"/>
  <c r="K124" i="10"/>
  <c r="H124" i="10"/>
  <c r="E124" i="10"/>
  <c r="F124" i="10" s="1"/>
  <c r="R123" i="10"/>
  <c r="K123" i="10"/>
  <c r="H123" i="10"/>
  <c r="E123" i="10"/>
  <c r="F123" i="10" s="1"/>
  <c r="R122" i="10"/>
  <c r="K122" i="10"/>
  <c r="H122" i="10"/>
  <c r="E122" i="10"/>
  <c r="F122" i="10" s="1"/>
  <c r="R121" i="10"/>
  <c r="K121" i="10"/>
  <c r="H121" i="10"/>
  <c r="E121" i="10"/>
  <c r="F121" i="10" s="1"/>
  <c r="R120" i="10"/>
  <c r="K120" i="10"/>
  <c r="H120" i="10"/>
  <c r="E120" i="10"/>
  <c r="F120" i="10" s="1"/>
  <c r="R119" i="10"/>
  <c r="K119" i="10"/>
  <c r="E119" i="10"/>
  <c r="F119" i="10" s="1"/>
  <c r="R118" i="10"/>
  <c r="K118" i="10"/>
  <c r="H118" i="10"/>
  <c r="E118" i="10"/>
  <c r="F118" i="10" s="1"/>
  <c r="R117" i="10"/>
  <c r="K117" i="10"/>
  <c r="H117" i="10"/>
  <c r="E117" i="10"/>
  <c r="F117" i="10" s="1"/>
  <c r="R116" i="10"/>
  <c r="K116" i="10"/>
  <c r="H116" i="10"/>
  <c r="E116" i="10"/>
  <c r="F116" i="10" s="1"/>
  <c r="R115" i="10"/>
  <c r="K115" i="10"/>
  <c r="H115" i="10"/>
  <c r="E115" i="10"/>
  <c r="F115" i="10" s="1"/>
  <c r="R114" i="10"/>
  <c r="K114" i="10"/>
  <c r="E114" i="10"/>
  <c r="F114" i="10" s="1"/>
  <c r="R113" i="10"/>
  <c r="K113" i="10"/>
  <c r="E113" i="10"/>
  <c r="F113" i="10" s="1"/>
  <c r="R112" i="10"/>
  <c r="K112" i="10"/>
  <c r="E112" i="10"/>
  <c r="F112" i="10" s="1"/>
  <c r="R111" i="10"/>
  <c r="K111" i="10"/>
  <c r="H111" i="10"/>
  <c r="E111" i="10"/>
  <c r="F111" i="10" s="1"/>
  <c r="R110" i="10"/>
  <c r="K110" i="10"/>
  <c r="H110" i="10"/>
  <c r="E110" i="10"/>
  <c r="F110" i="10" s="1"/>
  <c r="R109" i="10"/>
  <c r="K109" i="10"/>
  <c r="H109" i="10"/>
  <c r="E109" i="10"/>
  <c r="F109" i="10" s="1"/>
  <c r="R108" i="10"/>
  <c r="K108" i="10"/>
  <c r="E108" i="10"/>
  <c r="F108" i="10" s="1"/>
  <c r="R107" i="10"/>
  <c r="K107" i="10"/>
  <c r="E107" i="10"/>
  <c r="F107" i="10" s="1"/>
  <c r="R106" i="10"/>
  <c r="K106" i="10"/>
  <c r="H106" i="10"/>
  <c r="E106" i="10"/>
  <c r="F106" i="10" s="1"/>
  <c r="R105" i="10"/>
  <c r="K105" i="10"/>
  <c r="H105" i="10"/>
  <c r="E105" i="10"/>
  <c r="F105" i="10" s="1"/>
  <c r="S104" i="10"/>
  <c r="R104" i="10"/>
  <c r="K104" i="10"/>
  <c r="H104" i="10"/>
  <c r="E104" i="10"/>
  <c r="F104" i="10" s="1"/>
  <c r="R103" i="10"/>
  <c r="K103" i="10"/>
  <c r="H103" i="10"/>
  <c r="E103" i="10"/>
  <c r="F103" i="10" s="1"/>
  <c r="R102" i="10"/>
  <c r="K102" i="10"/>
  <c r="H102" i="10"/>
  <c r="E102" i="10"/>
  <c r="F102" i="10" s="1"/>
  <c r="R101" i="10"/>
  <c r="K101" i="10"/>
  <c r="H101" i="10"/>
  <c r="E101" i="10"/>
  <c r="F101" i="10" s="1"/>
  <c r="K100" i="10"/>
  <c r="H100" i="10"/>
  <c r="E100" i="10"/>
  <c r="F100" i="10" s="1"/>
  <c r="K99" i="10"/>
  <c r="H99" i="10"/>
  <c r="E99" i="10"/>
  <c r="F99" i="10" s="1"/>
  <c r="K98" i="10"/>
  <c r="H98" i="10"/>
  <c r="E98" i="10"/>
  <c r="F98" i="10" s="1"/>
  <c r="R97" i="10"/>
  <c r="K97" i="10"/>
  <c r="H97" i="10"/>
  <c r="E97" i="10"/>
  <c r="F97" i="10" s="1"/>
  <c r="S96" i="10"/>
  <c r="R96" i="10"/>
  <c r="K96" i="10"/>
  <c r="H96" i="10"/>
  <c r="E96" i="10"/>
  <c r="F96" i="10" s="1"/>
  <c r="S95" i="10"/>
  <c r="R95" i="10"/>
  <c r="K95" i="10"/>
  <c r="H95" i="10"/>
  <c r="E95" i="10"/>
  <c r="F95" i="10" s="1"/>
  <c r="S94" i="10"/>
  <c r="R94" i="10"/>
  <c r="K94" i="10"/>
  <c r="H94" i="10"/>
  <c r="E94" i="10"/>
  <c r="F94" i="10" s="1"/>
  <c r="S93" i="10"/>
  <c r="R93" i="10"/>
  <c r="K93" i="10"/>
  <c r="H93" i="10"/>
  <c r="E93" i="10"/>
  <c r="F93" i="10" s="1"/>
  <c r="S92" i="10"/>
  <c r="R92" i="10"/>
  <c r="K92" i="10"/>
  <c r="H92" i="10"/>
  <c r="E92" i="10"/>
  <c r="F92" i="10" s="1"/>
  <c r="S91" i="10"/>
  <c r="R91" i="10"/>
  <c r="K91" i="10"/>
  <c r="H91" i="10"/>
  <c r="E91" i="10"/>
  <c r="F91" i="10" s="1"/>
  <c r="S90" i="10"/>
  <c r="R90" i="10"/>
  <c r="K90" i="10"/>
  <c r="H90" i="10"/>
  <c r="E90" i="10"/>
  <c r="F90" i="10" s="1"/>
  <c r="S89" i="10"/>
  <c r="R89" i="10"/>
  <c r="K89" i="10"/>
  <c r="H89" i="10"/>
  <c r="E89" i="10"/>
  <c r="F89" i="10" s="1"/>
  <c r="S88" i="10"/>
  <c r="R88" i="10"/>
  <c r="K88" i="10"/>
  <c r="H88" i="10"/>
  <c r="E88" i="10"/>
  <c r="F88" i="10" s="1"/>
  <c r="S87" i="10"/>
  <c r="R87" i="10"/>
  <c r="K87" i="10"/>
  <c r="H87" i="10"/>
  <c r="E87" i="10"/>
  <c r="F87" i="10" s="1"/>
  <c r="R86" i="10"/>
  <c r="K86" i="10"/>
  <c r="H86" i="10"/>
  <c r="E86" i="10"/>
  <c r="F86" i="10" s="1"/>
  <c r="S85" i="10"/>
  <c r="R85" i="10"/>
  <c r="K85" i="10"/>
  <c r="H85" i="10"/>
  <c r="E85" i="10"/>
  <c r="F85" i="10" s="1"/>
  <c r="R84" i="10"/>
  <c r="K84" i="10"/>
  <c r="H84" i="10"/>
  <c r="E84" i="10"/>
  <c r="F84" i="10" s="1"/>
  <c r="S83" i="10"/>
  <c r="R83" i="10"/>
  <c r="K83" i="10"/>
  <c r="H83" i="10"/>
  <c r="E83" i="10"/>
  <c r="F83" i="10" s="1"/>
  <c r="S82" i="10"/>
  <c r="R82" i="10"/>
  <c r="K82" i="10"/>
  <c r="H82" i="10"/>
  <c r="E82" i="10"/>
  <c r="F82" i="10" s="1"/>
  <c r="S81" i="10"/>
  <c r="R81" i="10"/>
  <c r="K81" i="10"/>
  <c r="H81" i="10"/>
  <c r="E81" i="10"/>
  <c r="F81" i="10" s="1"/>
  <c r="S80" i="10"/>
  <c r="R80" i="10"/>
  <c r="K80" i="10"/>
  <c r="H80" i="10"/>
  <c r="E80" i="10"/>
  <c r="F80" i="10" s="1"/>
  <c r="S79" i="10"/>
  <c r="R79" i="10"/>
  <c r="K79" i="10"/>
  <c r="H79" i="10"/>
  <c r="E79" i="10"/>
  <c r="F79" i="10" s="1"/>
  <c r="S78" i="10"/>
  <c r="R78" i="10"/>
  <c r="K78" i="10"/>
  <c r="H78" i="10"/>
  <c r="E78" i="10"/>
  <c r="F78" i="10" s="1"/>
  <c r="S77" i="10"/>
  <c r="R77" i="10"/>
  <c r="K77" i="10"/>
  <c r="H77" i="10"/>
  <c r="E77" i="10"/>
  <c r="F77" i="10" s="1"/>
  <c r="S76" i="10"/>
  <c r="R76" i="10"/>
  <c r="K76" i="10"/>
  <c r="H76" i="10"/>
  <c r="E76" i="10"/>
  <c r="F76" i="10" s="1"/>
  <c r="R75" i="10"/>
  <c r="K75" i="10"/>
  <c r="H75" i="10"/>
  <c r="E75" i="10"/>
  <c r="F75" i="10" s="1"/>
  <c r="S74" i="10"/>
  <c r="R74" i="10"/>
  <c r="K74" i="10"/>
  <c r="H74" i="10"/>
  <c r="E74" i="10"/>
  <c r="F74" i="10" s="1"/>
  <c r="S73" i="10"/>
  <c r="R73" i="10"/>
  <c r="K73" i="10"/>
  <c r="H73" i="10"/>
  <c r="E73" i="10"/>
  <c r="F73" i="10" s="1"/>
  <c r="S72" i="10"/>
  <c r="R72" i="10"/>
  <c r="K72" i="10"/>
  <c r="H72" i="10"/>
  <c r="E72" i="10"/>
  <c r="F72" i="10" s="1"/>
  <c r="S71" i="10"/>
  <c r="R71" i="10"/>
  <c r="K71" i="10"/>
  <c r="H71" i="10"/>
  <c r="E71" i="10"/>
  <c r="F71" i="10" s="1"/>
  <c r="S70" i="10"/>
  <c r="R70" i="10"/>
  <c r="K70" i="10"/>
  <c r="H70" i="10"/>
  <c r="E70" i="10"/>
  <c r="F70" i="10" s="1"/>
  <c r="R69" i="10"/>
  <c r="K69" i="10"/>
  <c r="H69" i="10"/>
  <c r="E69" i="10"/>
  <c r="F69" i="10" s="1"/>
  <c r="S68" i="10"/>
  <c r="R68" i="10"/>
  <c r="K68" i="10"/>
  <c r="H68" i="10"/>
  <c r="E68" i="10"/>
  <c r="F68" i="10" s="1"/>
  <c r="S67" i="10"/>
  <c r="R67" i="10"/>
  <c r="K67" i="10"/>
  <c r="H67" i="10"/>
  <c r="E67" i="10"/>
  <c r="F67" i="10" s="1"/>
  <c r="S66" i="10"/>
  <c r="R66" i="10"/>
  <c r="K66" i="10"/>
  <c r="H66" i="10"/>
  <c r="E66" i="10"/>
  <c r="F66" i="10" s="1"/>
  <c r="S65" i="10"/>
  <c r="R65" i="10"/>
  <c r="K65" i="10"/>
  <c r="H65" i="10"/>
  <c r="E65" i="10"/>
  <c r="F65" i="10" s="1"/>
  <c r="G64" i="10"/>
  <c r="K64" i="10" s="1"/>
  <c r="E64" i="10"/>
  <c r="F64" i="10" s="1"/>
  <c r="G62" i="10"/>
  <c r="E62" i="10"/>
  <c r="F62" i="10" s="1"/>
  <c r="G61" i="10"/>
  <c r="K61" i="10" s="1"/>
  <c r="E61" i="10"/>
  <c r="F61" i="10" s="1"/>
  <c r="G60" i="10"/>
  <c r="E60" i="10"/>
  <c r="F60" i="10" s="1"/>
  <c r="S59" i="10"/>
  <c r="R59" i="10"/>
  <c r="K59" i="10"/>
  <c r="H59" i="10"/>
  <c r="E59" i="10"/>
  <c r="F59" i="10" s="1"/>
  <c r="S58" i="10"/>
  <c r="R58" i="10"/>
  <c r="E58" i="10"/>
  <c r="F58" i="10" s="1"/>
  <c r="S57" i="10"/>
  <c r="R57" i="10"/>
  <c r="K57" i="10"/>
  <c r="H57" i="10"/>
  <c r="E57" i="10"/>
  <c r="F57" i="10" s="1"/>
  <c r="S56" i="10"/>
  <c r="R56" i="10"/>
  <c r="K56" i="10"/>
  <c r="H56" i="10"/>
  <c r="E56" i="10"/>
  <c r="F56" i="10" s="1"/>
  <c r="S55" i="10"/>
  <c r="R55" i="10"/>
  <c r="K55" i="10"/>
  <c r="H55" i="10"/>
  <c r="E55" i="10"/>
  <c r="F55" i="10" s="1"/>
  <c r="S54" i="10"/>
  <c r="R54" i="10"/>
  <c r="K54" i="10"/>
  <c r="H54" i="10"/>
  <c r="E54" i="10"/>
  <c r="F54" i="10" s="1"/>
  <c r="S53" i="10"/>
  <c r="R53" i="10"/>
  <c r="K53" i="10"/>
  <c r="H53" i="10"/>
  <c r="E53" i="10"/>
  <c r="F53" i="10" s="1"/>
  <c r="S52" i="10"/>
  <c r="R52" i="10"/>
  <c r="K52" i="10"/>
  <c r="H52" i="10"/>
  <c r="E52" i="10"/>
  <c r="F52" i="10" s="1"/>
  <c r="G51" i="10"/>
  <c r="E51" i="10"/>
  <c r="F51" i="10" s="1"/>
  <c r="G50" i="10"/>
  <c r="E50" i="10"/>
  <c r="F50" i="10" s="1"/>
  <c r="S49" i="10"/>
  <c r="R49" i="10"/>
  <c r="K49" i="10"/>
  <c r="H49" i="10"/>
  <c r="E49" i="10"/>
  <c r="F49" i="10" s="1"/>
  <c r="S48" i="10"/>
  <c r="R48" i="10"/>
  <c r="K48" i="10"/>
  <c r="H48" i="10"/>
  <c r="E48" i="10"/>
  <c r="F48" i="10" s="1"/>
  <c r="G47" i="10"/>
  <c r="R47" i="10" s="1"/>
  <c r="E47" i="10"/>
  <c r="F47" i="10" s="1"/>
  <c r="G46" i="10"/>
  <c r="R46" i="10" s="1"/>
  <c r="E46" i="10"/>
  <c r="F46" i="10" s="1"/>
  <c r="S45" i="10"/>
  <c r="R45" i="10"/>
  <c r="K45" i="10"/>
  <c r="H45" i="10"/>
  <c r="E45" i="10"/>
  <c r="F45" i="10" s="1"/>
  <c r="S44" i="10"/>
  <c r="R44" i="10"/>
  <c r="K44" i="10"/>
  <c r="H44" i="10"/>
  <c r="E44" i="10"/>
  <c r="F44" i="10" s="1"/>
  <c r="S43" i="10"/>
  <c r="R43" i="10"/>
  <c r="K43" i="10"/>
  <c r="H43" i="10"/>
  <c r="E43" i="10"/>
  <c r="F43" i="10" s="1"/>
  <c r="S42" i="10"/>
  <c r="R42" i="10"/>
  <c r="K42" i="10"/>
  <c r="H42" i="10"/>
  <c r="E42" i="10"/>
  <c r="F42" i="10" s="1"/>
  <c r="S41" i="10"/>
  <c r="R41" i="10"/>
  <c r="K41" i="10"/>
  <c r="H41" i="10"/>
  <c r="E41" i="10"/>
  <c r="F41" i="10" s="1"/>
  <c r="S40" i="10"/>
  <c r="R40" i="10"/>
  <c r="K40" i="10"/>
  <c r="H40" i="10"/>
  <c r="E40" i="10"/>
  <c r="F40" i="10" s="1"/>
  <c r="S39" i="10"/>
  <c r="R39" i="10"/>
  <c r="K39" i="10"/>
  <c r="H39" i="10"/>
  <c r="T39" i="10" s="1"/>
  <c r="E39" i="10"/>
  <c r="F39" i="10" s="1"/>
  <c r="S38" i="10"/>
  <c r="R38" i="10"/>
  <c r="K38" i="10"/>
  <c r="H38" i="10"/>
  <c r="T38" i="10" s="1"/>
  <c r="E38" i="10"/>
  <c r="F38" i="10" s="1"/>
  <c r="S37" i="10"/>
  <c r="R37" i="10"/>
  <c r="K37" i="10"/>
  <c r="H37" i="10"/>
  <c r="E37" i="10"/>
  <c r="F37" i="10" s="1"/>
  <c r="S36" i="10"/>
  <c r="R36" i="10"/>
  <c r="K36" i="10"/>
  <c r="H36" i="10"/>
  <c r="E36" i="10"/>
  <c r="F36" i="10" s="1"/>
  <c r="R35" i="10"/>
  <c r="K35" i="10"/>
  <c r="H35" i="10"/>
  <c r="E35" i="10"/>
  <c r="F35" i="10" s="1"/>
  <c r="S34" i="10"/>
  <c r="R34" i="10"/>
  <c r="K34" i="10"/>
  <c r="H34" i="10"/>
  <c r="E34" i="10"/>
  <c r="F34" i="10" s="1"/>
  <c r="S33" i="10"/>
  <c r="R33" i="10"/>
  <c r="K33" i="10"/>
  <c r="H33" i="10"/>
  <c r="E33" i="10"/>
  <c r="F33" i="10" s="1"/>
  <c r="S32" i="10"/>
  <c r="R32" i="10"/>
  <c r="K32" i="10"/>
  <c r="H32" i="10"/>
  <c r="E32" i="10"/>
  <c r="F32" i="10" s="1"/>
  <c r="S31" i="10"/>
  <c r="R31" i="10"/>
  <c r="K31" i="10"/>
  <c r="H31" i="10"/>
  <c r="E31" i="10"/>
  <c r="F31" i="10" s="1"/>
  <c r="S30" i="10"/>
  <c r="R30" i="10"/>
  <c r="K30" i="10"/>
  <c r="H30" i="10"/>
  <c r="E30" i="10"/>
  <c r="F30" i="10" s="1"/>
  <c r="G29" i="10"/>
  <c r="R29" i="10" s="1"/>
  <c r="E29" i="10"/>
  <c r="F29" i="10" s="1"/>
  <c r="G28" i="10"/>
  <c r="K28" i="10" s="1"/>
  <c r="E28" i="10"/>
  <c r="F28" i="10" s="1"/>
  <c r="G27" i="10"/>
  <c r="S27" i="10" s="1"/>
  <c r="E27" i="10"/>
  <c r="F27" i="10" s="1"/>
  <c r="R26" i="10"/>
  <c r="K26" i="10"/>
  <c r="H26" i="10"/>
  <c r="E26" i="10"/>
  <c r="F26" i="10" s="1"/>
  <c r="S25" i="10"/>
  <c r="R25" i="10"/>
  <c r="K25" i="10"/>
  <c r="H25" i="10"/>
  <c r="E25" i="10"/>
  <c r="F25" i="10" s="1"/>
  <c r="S24" i="10"/>
  <c r="R24" i="10"/>
  <c r="K24" i="10"/>
  <c r="H24" i="10"/>
  <c r="E24" i="10"/>
  <c r="F24" i="10" s="1"/>
  <c r="R23" i="10"/>
  <c r="K23" i="10"/>
  <c r="H23" i="10"/>
  <c r="E23" i="10"/>
  <c r="F23" i="10" s="1"/>
  <c r="S22" i="10"/>
  <c r="R22" i="10"/>
  <c r="K22" i="10"/>
  <c r="H22" i="10"/>
  <c r="E22" i="10"/>
  <c r="F22" i="10" s="1"/>
  <c r="S21" i="10"/>
  <c r="R21" i="10"/>
  <c r="K21" i="10"/>
  <c r="H21" i="10"/>
  <c r="E21" i="10"/>
  <c r="F21" i="10" s="1"/>
  <c r="S20" i="10"/>
  <c r="R20" i="10"/>
  <c r="K20" i="10"/>
  <c r="H20" i="10"/>
  <c r="E20" i="10"/>
  <c r="F20" i="10" s="1"/>
  <c r="S19" i="10"/>
  <c r="R19" i="10"/>
  <c r="K19" i="10"/>
  <c r="H19" i="10"/>
  <c r="E19" i="10"/>
  <c r="F19" i="10" s="1"/>
  <c r="S18" i="10"/>
  <c r="R18" i="10"/>
  <c r="K18" i="10"/>
  <c r="H18" i="10"/>
  <c r="E18" i="10"/>
  <c r="F18" i="10" s="1"/>
  <c r="S17" i="10"/>
  <c r="R17" i="10"/>
  <c r="K17" i="10"/>
  <c r="H17" i="10"/>
  <c r="E17" i="10"/>
  <c r="F17" i="10" s="1"/>
  <c r="S16" i="10"/>
  <c r="R16" i="10"/>
  <c r="K16" i="10"/>
  <c r="H16" i="10"/>
  <c r="E16" i="10"/>
  <c r="F16" i="10" s="1"/>
  <c r="S15" i="10"/>
  <c r="R15" i="10"/>
  <c r="K15" i="10"/>
  <c r="H15" i="10"/>
  <c r="E15" i="10"/>
  <c r="F15" i="10" s="1"/>
  <c r="S14" i="10"/>
  <c r="R14" i="10"/>
  <c r="K14" i="10"/>
  <c r="H14" i="10"/>
  <c r="E14" i="10"/>
  <c r="F14" i="10" s="1"/>
  <c r="S13" i="10"/>
  <c r="R13" i="10"/>
  <c r="K13" i="10"/>
  <c r="H13" i="10"/>
  <c r="E13" i="10"/>
  <c r="F13" i="10" s="1"/>
  <c r="S12" i="10"/>
  <c r="R12" i="10"/>
  <c r="K12" i="10"/>
  <c r="H12" i="10"/>
  <c r="E12" i="10"/>
  <c r="F12" i="10" s="1"/>
  <c r="G11" i="10"/>
  <c r="E11" i="10"/>
  <c r="F11" i="10" s="1"/>
  <c r="G10" i="10"/>
  <c r="R10" i="10" s="1"/>
  <c r="E10" i="10"/>
  <c r="F10" i="10" s="1"/>
  <c r="R9" i="10"/>
  <c r="K9" i="10"/>
  <c r="H9" i="10"/>
  <c r="E9" i="10"/>
  <c r="F9" i="10" s="1"/>
  <c r="S8" i="10"/>
  <c r="R8" i="10"/>
  <c r="K8" i="10"/>
  <c r="H8" i="10"/>
  <c r="E8" i="10"/>
  <c r="F8" i="10" s="1"/>
  <c r="S7" i="10"/>
  <c r="R7" i="10"/>
  <c r="K7" i="10"/>
  <c r="H7" i="10"/>
  <c r="E7" i="10"/>
  <c r="F7" i="10" s="1"/>
  <c r="S6" i="10"/>
  <c r="R6" i="10"/>
  <c r="K6" i="10"/>
  <c r="H6" i="10"/>
  <c r="E6" i="10"/>
  <c r="F6" i="10" s="1"/>
  <c r="S5" i="10"/>
  <c r="R5" i="10"/>
  <c r="K5" i="10"/>
  <c r="H5" i="10"/>
  <c r="E5" i="10"/>
  <c r="F5" i="10" s="1"/>
  <c r="S4" i="10"/>
  <c r="R4" i="10"/>
  <c r="K4" i="10"/>
  <c r="H4" i="10"/>
  <c r="E4" i="10"/>
  <c r="F4" i="10" s="1"/>
  <c r="S295" i="9"/>
  <c r="L295" i="9"/>
  <c r="I295" i="9"/>
  <c r="F295" i="9"/>
  <c r="G295" i="9" s="1"/>
  <c r="S293" i="9"/>
  <c r="L293" i="9"/>
  <c r="I293" i="9"/>
  <c r="G293" i="9"/>
  <c r="F293" i="9"/>
  <c r="S292" i="9"/>
  <c r="L292" i="9"/>
  <c r="I292" i="9"/>
  <c r="F292" i="9"/>
  <c r="G292" i="9" s="1"/>
  <c r="S291" i="9"/>
  <c r="L291" i="9"/>
  <c r="I291" i="9"/>
  <c r="F291" i="9"/>
  <c r="G291" i="9" s="1"/>
  <c r="S290" i="9"/>
  <c r="L290" i="9"/>
  <c r="I290" i="9"/>
  <c r="F290" i="9"/>
  <c r="G290" i="9" s="1"/>
  <c r="S289" i="9"/>
  <c r="L289" i="9"/>
  <c r="I289" i="9"/>
  <c r="G289" i="9"/>
  <c r="F289" i="9"/>
  <c r="S288" i="9"/>
  <c r="L288" i="9"/>
  <c r="I288" i="9"/>
  <c r="F288" i="9"/>
  <c r="G288" i="9" s="1"/>
  <c r="S287" i="9"/>
  <c r="L287" i="9"/>
  <c r="I287" i="9"/>
  <c r="F287" i="9"/>
  <c r="G287" i="9" s="1"/>
  <c r="S286" i="9"/>
  <c r="L286" i="9"/>
  <c r="I286" i="9"/>
  <c r="F286" i="9"/>
  <c r="G286" i="9" s="1"/>
  <c r="S285" i="9"/>
  <c r="L285" i="9"/>
  <c r="I285" i="9"/>
  <c r="G285" i="9"/>
  <c r="F285" i="9"/>
  <c r="S284" i="9"/>
  <c r="L284" i="9"/>
  <c r="I284" i="9"/>
  <c r="F284" i="9"/>
  <c r="G284" i="9" s="1"/>
  <c r="S283" i="9"/>
  <c r="L283" i="9"/>
  <c r="I283" i="9"/>
  <c r="F283" i="9"/>
  <c r="G283" i="9" s="1"/>
  <c r="S282" i="9"/>
  <c r="L282" i="9"/>
  <c r="I282" i="9"/>
  <c r="F282" i="9"/>
  <c r="G282" i="9" s="1"/>
  <c r="S281" i="9"/>
  <c r="L281" i="9"/>
  <c r="I281" i="9"/>
  <c r="G281" i="9"/>
  <c r="F281" i="9"/>
  <c r="S280" i="9"/>
  <c r="L280" i="9"/>
  <c r="I280" i="9"/>
  <c r="F280" i="9"/>
  <c r="G280" i="9" s="1"/>
  <c r="S279" i="9"/>
  <c r="L279" i="9"/>
  <c r="I279" i="9"/>
  <c r="F279" i="9"/>
  <c r="G279" i="9" s="1"/>
  <c r="S278" i="9"/>
  <c r="L278" i="9"/>
  <c r="I278" i="9"/>
  <c r="F278" i="9"/>
  <c r="G278" i="9" s="1"/>
  <c r="S277" i="9"/>
  <c r="L277" i="9"/>
  <c r="I277" i="9"/>
  <c r="G277" i="9"/>
  <c r="F277" i="9"/>
  <c r="S276" i="9"/>
  <c r="L276" i="9"/>
  <c r="I276" i="9"/>
  <c r="F276" i="9"/>
  <c r="G276" i="9" s="1"/>
  <c r="S275" i="9"/>
  <c r="L275" i="9"/>
  <c r="I275" i="9"/>
  <c r="F275" i="9"/>
  <c r="G275" i="9" s="1"/>
  <c r="S274" i="9"/>
  <c r="L274" i="9"/>
  <c r="I274" i="9"/>
  <c r="F274" i="9"/>
  <c r="G274" i="9" s="1"/>
  <c r="S273" i="9"/>
  <c r="L273" i="9"/>
  <c r="I273" i="9"/>
  <c r="G273" i="9"/>
  <c r="F273" i="9"/>
  <c r="S272" i="9"/>
  <c r="L272" i="9"/>
  <c r="I272" i="9"/>
  <c r="F272" i="9"/>
  <c r="G272" i="9" s="1"/>
  <c r="S271" i="9"/>
  <c r="L271" i="9"/>
  <c r="I271" i="9"/>
  <c r="F271" i="9"/>
  <c r="G271" i="9" s="1"/>
  <c r="S270" i="9"/>
  <c r="L270" i="9"/>
  <c r="I270" i="9"/>
  <c r="F270" i="9"/>
  <c r="G270" i="9" s="1"/>
  <c r="S269" i="9"/>
  <c r="L269" i="9"/>
  <c r="I269" i="9"/>
  <c r="G269" i="9"/>
  <c r="F269" i="9"/>
  <c r="S268" i="9"/>
  <c r="L268" i="9"/>
  <c r="I268" i="9"/>
  <c r="F268" i="9"/>
  <c r="G268" i="9" s="1"/>
  <c r="S267" i="9"/>
  <c r="L267" i="9"/>
  <c r="I267" i="9"/>
  <c r="F267" i="9"/>
  <c r="G267" i="9" s="1"/>
  <c r="S266" i="9"/>
  <c r="L266" i="9"/>
  <c r="I266" i="9"/>
  <c r="F266" i="9"/>
  <c r="G266" i="9" s="1"/>
  <c r="S265" i="9"/>
  <c r="L265" i="9"/>
  <c r="I265" i="9"/>
  <c r="G265" i="9"/>
  <c r="F265" i="9"/>
  <c r="S264" i="9"/>
  <c r="L264" i="9"/>
  <c r="I264" i="9"/>
  <c r="F264" i="9"/>
  <c r="G264" i="9" s="1"/>
  <c r="S263" i="9"/>
  <c r="L263" i="9"/>
  <c r="I263" i="9"/>
  <c r="F263" i="9"/>
  <c r="G263" i="9" s="1"/>
  <c r="S261" i="9"/>
  <c r="L261" i="9"/>
  <c r="I261" i="9"/>
  <c r="F261" i="9"/>
  <c r="G261" i="9" s="1"/>
  <c r="S260" i="9"/>
  <c r="L260" i="9"/>
  <c r="I260" i="9"/>
  <c r="G260" i="9"/>
  <c r="F260" i="9"/>
  <c r="S259" i="9"/>
  <c r="L259" i="9"/>
  <c r="I259" i="9"/>
  <c r="F259" i="9"/>
  <c r="G259" i="9" s="1"/>
  <c r="S258" i="9"/>
  <c r="L258" i="9"/>
  <c r="I258" i="9"/>
  <c r="F258" i="9"/>
  <c r="G258" i="9" s="1"/>
  <c r="S257" i="9"/>
  <c r="L257" i="9"/>
  <c r="I257" i="9"/>
  <c r="F257" i="9"/>
  <c r="G257" i="9" s="1"/>
  <c r="S256" i="9"/>
  <c r="L256" i="9"/>
  <c r="I256" i="9"/>
  <c r="G256" i="9"/>
  <c r="F256" i="9"/>
  <c r="S255" i="9"/>
  <c r="L255" i="9"/>
  <c r="G255" i="9"/>
  <c r="F255" i="9"/>
  <c r="S254" i="9"/>
  <c r="L254" i="9"/>
  <c r="G254" i="9"/>
  <c r="F254" i="9"/>
  <c r="S253" i="9"/>
  <c r="L253" i="9"/>
  <c r="I253" i="9"/>
  <c r="F253" i="9"/>
  <c r="G253" i="9" s="1"/>
  <c r="S252" i="9"/>
  <c r="L252" i="9"/>
  <c r="I252" i="9"/>
  <c r="F252" i="9"/>
  <c r="G252" i="9" s="1"/>
  <c r="S251" i="9"/>
  <c r="L251" i="9"/>
  <c r="I251" i="9"/>
  <c r="F251" i="9"/>
  <c r="G251" i="9" s="1"/>
  <c r="S250" i="9"/>
  <c r="L250" i="9"/>
  <c r="I250" i="9"/>
  <c r="G250" i="9"/>
  <c r="F250" i="9"/>
  <c r="S249" i="9"/>
  <c r="L249" i="9"/>
  <c r="I249" i="9"/>
  <c r="F249" i="9"/>
  <c r="G249" i="9" s="1"/>
  <c r="S248" i="9"/>
  <c r="L248" i="9"/>
  <c r="I248" i="9"/>
  <c r="F248" i="9"/>
  <c r="G248" i="9" s="1"/>
  <c r="S247" i="9"/>
  <c r="L247" i="9"/>
  <c r="I247" i="9"/>
  <c r="F247" i="9"/>
  <c r="G247" i="9" s="1"/>
  <c r="S246" i="9"/>
  <c r="L246" i="9"/>
  <c r="I246" i="9"/>
  <c r="F246" i="9"/>
  <c r="G246" i="9" s="1"/>
  <c r="S245" i="9"/>
  <c r="L245" i="9"/>
  <c r="I245" i="9"/>
  <c r="F245" i="9"/>
  <c r="G245" i="9" s="1"/>
  <c r="S244" i="9"/>
  <c r="L244" i="9"/>
  <c r="I244" i="9"/>
  <c r="F244" i="9"/>
  <c r="G244" i="9" s="1"/>
  <c r="S243" i="9"/>
  <c r="L243" i="9"/>
  <c r="F243" i="9"/>
  <c r="G243" i="9" s="1"/>
  <c r="S242" i="9"/>
  <c r="L242" i="9"/>
  <c r="F242" i="9"/>
  <c r="G242" i="9" s="1"/>
  <c r="S241" i="9"/>
  <c r="L241" i="9"/>
  <c r="I241" i="9"/>
  <c r="F241" i="9"/>
  <c r="G241" i="9" s="1"/>
  <c r="S240" i="9"/>
  <c r="L240" i="9"/>
  <c r="I240" i="9"/>
  <c r="G240" i="9"/>
  <c r="F240" i="9"/>
  <c r="S239" i="9"/>
  <c r="L239" i="9"/>
  <c r="I239" i="9"/>
  <c r="F239" i="9"/>
  <c r="G239" i="9" s="1"/>
  <c r="S238" i="9"/>
  <c r="L238" i="9"/>
  <c r="I238" i="9"/>
  <c r="F238" i="9"/>
  <c r="G238" i="9" s="1"/>
  <c r="S237" i="9"/>
  <c r="L237" i="9"/>
  <c r="I237" i="9"/>
  <c r="F237" i="9"/>
  <c r="G237" i="9" s="1"/>
  <c r="S236" i="9"/>
  <c r="L236" i="9"/>
  <c r="I236" i="9"/>
  <c r="F236" i="9"/>
  <c r="G236" i="9" s="1"/>
  <c r="S235" i="9"/>
  <c r="L235" i="9"/>
  <c r="I235" i="9"/>
  <c r="F235" i="9"/>
  <c r="G235" i="9" s="1"/>
  <c r="S234" i="9"/>
  <c r="L234" i="9"/>
  <c r="I234" i="9"/>
  <c r="F234" i="9"/>
  <c r="G234" i="9" s="1"/>
  <c r="S233" i="9"/>
  <c r="L233" i="9"/>
  <c r="I233" i="9"/>
  <c r="F233" i="9"/>
  <c r="G233" i="9" s="1"/>
  <c r="S232" i="9"/>
  <c r="L232" i="9"/>
  <c r="I232" i="9"/>
  <c r="F232" i="9"/>
  <c r="G232" i="9" s="1"/>
  <c r="S231" i="9"/>
  <c r="L231" i="9"/>
  <c r="I231" i="9"/>
  <c r="F231" i="9"/>
  <c r="G231" i="9" s="1"/>
  <c r="S230" i="9"/>
  <c r="L230" i="9"/>
  <c r="I230" i="9"/>
  <c r="F230" i="9"/>
  <c r="G230" i="9" s="1"/>
  <c r="S229" i="9"/>
  <c r="L229" i="9"/>
  <c r="I229" i="9"/>
  <c r="F229" i="9"/>
  <c r="G229" i="9" s="1"/>
  <c r="S228" i="9"/>
  <c r="L228" i="9"/>
  <c r="I228" i="9"/>
  <c r="G228" i="9"/>
  <c r="F228" i="9"/>
  <c r="S227" i="9"/>
  <c r="L227" i="9"/>
  <c r="I227" i="9"/>
  <c r="F227" i="9"/>
  <c r="G227" i="9" s="1"/>
  <c r="S226" i="9"/>
  <c r="L226" i="9"/>
  <c r="I226" i="9"/>
  <c r="F226" i="9"/>
  <c r="G226" i="9" s="1"/>
  <c r="S225" i="9"/>
  <c r="L225" i="9"/>
  <c r="I225" i="9"/>
  <c r="F225" i="9"/>
  <c r="G225" i="9" s="1"/>
  <c r="S224" i="9"/>
  <c r="L224" i="9"/>
  <c r="I224" i="9"/>
  <c r="F224" i="9"/>
  <c r="G224" i="9" s="1"/>
  <c r="S223" i="9"/>
  <c r="L223" i="9"/>
  <c r="I223" i="9"/>
  <c r="F223" i="9"/>
  <c r="G223" i="9" s="1"/>
  <c r="S222" i="9"/>
  <c r="L222" i="9"/>
  <c r="I222" i="9"/>
  <c r="F222" i="9"/>
  <c r="G222" i="9" s="1"/>
  <c r="S221" i="9"/>
  <c r="L221" i="9"/>
  <c r="I221" i="9"/>
  <c r="F221" i="9"/>
  <c r="G221" i="9" s="1"/>
  <c r="S220" i="9"/>
  <c r="L220" i="9"/>
  <c r="I220" i="9"/>
  <c r="F220" i="9"/>
  <c r="G220" i="9" s="1"/>
  <c r="S219" i="9"/>
  <c r="L219" i="9"/>
  <c r="I219" i="9"/>
  <c r="F219" i="9"/>
  <c r="G219" i="9" s="1"/>
  <c r="S218" i="9"/>
  <c r="L218" i="9"/>
  <c r="I218" i="9"/>
  <c r="F218" i="9"/>
  <c r="G218" i="9" s="1"/>
  <c r="S217" i="9"/>
  <c r="L217" i="9"/>
  <c r="I217" i="9"/>
  <c r="F217" i="9"/>
  <c r="G217" i="9" s="1"/>
  <c r="S216" i="9"/>
  <c r="L216" i="9"/>
  <c r="I216" i="9"/>
  <c r="F216" i="9"/>
  <c r="G216" i="9" s="1"/>
  <c r="S215" i="9"/>
  <c r="L215" i="9"/>
  <c r="I215" i="9"/>
  <c r="F215" i="9"/>
  <c r="G215" i="9" s="1"/>
  <c r="S214" i="9"/>
  <c r="L214" i="9"/>
  <c r="I214" i="9"/>
  <c r="F214" i="9"/>
  <c r="G214" i="9" s="1"/>
  <c r="S213" i="9"/>
  <c r="L213" i="9"/>
  <c r="I213" i="9"/>
  <c r="F213" i="9"/>
  <c r="G213" i="9" s="1"/>
  <c r="T212" i="9"/>
  <c r="S212" i="9"/>
  <c r="L212" i="9"/>
  <c r="I212" i="9"/>
  <c r="F212" i="9"/>
  <c r="G212" i="9" s="1"/>
  <c r="S211" i="9"/>
  <c r="L211" i="9"/>
  <c r="I211" i="9"/>
  <c r="F211" i="9"/>
  <c r="G211" i="9" s="1"/>
  <c r="T210" i="9"/>
  <c r="S210" i="9"/>
  <c r="L210" i="9"/>
  <c r="I210" i="9"/>
  <c r="F210" i="9"/>
  <c r="G210" i="9" s="1"/>
  <c r="S209" i="9"/>
  <c r="L209" i="9"/>
  <c r="I209" i="9"/>
  <c r="F209" i="9"/>
  <c r="G209" i="9" s="1"/>
  <c r="S208" i="9"/>
  <c r="L208" i="9"/>
  <c r="I208" i="9"/>
  <c r="F208" i="9"/>
  <c r="G208" i="9" s="1"/>
  <c r="T207" i="9"/>
  <c r="S207" i="9"/>
  <c r="L207" i="9"/>
  <c r="I207" i="9"/>
  <c r="F207" i="9"/>
  <c r="G207" i="9" s="1"/>
  <c r="T206" i="9"/>
  <c r="S206" i="9"/>
  <c r="L206" i="9"/>
  <c r="I206" i="9"/>
  <c r="F206" i="9"/>
  <c r="G206" i="9" s="1"/>
  <c r="T205" i="9"/>
  <c r="S205" i="9"/>
  <c r="L205" i="9"/>
  <c r="I205" i="9"/>
  <c r="F205" i="9"/>
  <c r="G205" i="9" s="1"/>
  <c r="S203" i="9"/>
  <c r="L203" i="9"/>
  <c r="I203" i="9"/>
  <c r="F203" i="9"/>
  <c r="G203" i="9" s="1"/>
  <c r="S202" i="9"/>
  <c r="L202" i="9"/>
  <c r="I202" i="9"/>
  <c r="F202" i="9"/>
  <c r="G202" i="9" s="1"/>
  <c r="S201" i="9"/>
  <c r="L201" i="9"/>
  <c r="I201" i="9"/>
  <c r="F201" i="9"/>
  <c r="G201" i="9" s="1"/>
  <c r="S200" i="9"/>
  <c r="L200" i="9"/>
  <c r="I200" i="9"/>
  <c r="F200" i="9"/>
  <c r="G200" i="9" s="1"/>
  <c r="S199" i="9"/>
  <c r="L199" i="9"/>
  <c r="I199" i="9"/>
  <c r="F199" i="9"/>
  <c r="G199" i="9" s="1"/>
  <c r="S198" i="9"/>
  <c r="L198" i="9"/>
  <c r="I198" i="9"/>
  <c r="F198" i="9"/>
  <c r="G198" i="9" s="1"/>
  <c r="S197" i="9"/>
  <c r="L197" i="9"/>
  <c r="I197" i="9"/>
  <c r="F197" i="9"/>
  <c r="G197" i="9" s="1"/>
  <c r="S196" i="9"/>
  <c r="L196" i="9"/>
  <c r="I196" i="9"/>
  <c r="F196" i="9"/>
  <c r="G196" i="9" s="1"/>
  <c r="S195" i="9"/>
  <c r="L195" i="9"/>
  <c r="I195" i="9"/>
  <c r="F195" i="9"/>
  <c r="G195" i="9" s="1"/>
  <c r="S194" i="9"/>
  <c r="L194" i="9"/>
  <c r="I194" i="9"/>
  <c r="F194" i="9"/>
  <c r="G194" i="9" s="1"/>
  <c r="S193" i="9"/>
  <c r="L193" i="9"/>
  <c r="I193" i="9"/>
  <c r="F193" i="9"/>
  <c r="G193" i="9" s="1"/>
  <c r="S192" i="9"/>
  <c r="L192" i="9"/>
  <c r="I192" i="9"/>
  <c r="F192" i="9"/>
  <c r="G192" i="9" s="1"/>
  <c r="S191" i="9"/>
  <c r="L191" i="9"/>
  <c r="I191" i="9"/>
  <c r="F191" i="9"/>
  <c r="G191" i="9" s="1"/>
  <c r="S190" i="9"/>
  <c r="I190" i="9"/>
  <c r="F190" i="9"/>
  <c r="G190" i="9" s="1"/>
  <c r="S189" i="9"/>
  <c r="L189" i="9"/>
  <c r="I189" i="9"/>
  <c r="F189" i="9"/>
  <c r="G189" i="9" s="1"/>
  <c r="S188" i="9"/>
  <c r="L188" i="9"/>
  <c r="I188" i="9"/>
  <c r="F188" i="9"/>
  <c r="G188" i="9" s="1"/>
  <c r="T187" i="9"/>
  <c r="S187" i="9"/>
  <c r="L187" i="9"/>
  <c r="I187" i="9"/>
  <c r="F187" i="9"/>
  <c r="G187" i="9" s="1"/>
  <c r="T186" i="9"/>
  <c r="S186" i="9"/>
  <c r="L186" i="9"/>
  <c r="I186" i="9"/>
  <c r="F186" i="9"/>
  <c r="G186" i="9" s="1"/>
  <c r="T185" i="9"/>
  <c r="S185" i="9"/>
  <c r="L185" i="9"/>
  <c r="I185" i="9"/>
  <c r="F185" i="9"/>
  <c r="G185" i="9" s="1"/>
  <c r="S184" i="9"/>
  <c r="L184" i="9"/>
  <c r="I184" i="9"/>
  <c r="F184" i="9"/>
  <c r="G184" i="9" s="1"/>
  <c r="S183" i="9"/>
  <c r="L183" i="9"/>
  <c r="I183" i="9"/>
  <c r="F183" i="9"/>
  <c r="G183" i="9" s="1"/>
  <c r="S182" i="9"/>
  <c r="L182" i="9"/>
  <c r="I182" i="9"/>
  <c r="F182" i="9"/>
  <c r="G182" i="9" s="1"/>
  <c r="S181" i="9"/>
  <c r="L181" i="9"/>
  <c r="I181" i="9"/>
  <c r="F181" i="9"/>
  <c r="G181" i="9" s="1"/>
  <c r="T180" i="9"/>
  <c r="S180" i="9"/>
  <c r="L180" i="9"/>
  <c r="I180" i="9"/>
  <c r="F180" i="9"/>
  <c r="G180" i="9" s="1"/>
  <c r="S179" i="9"/>
  <c r="L179" i="9"/>
  <c r="I179" i="9"/>
  <c r="F179" i="9"/>
  <c r="G179" i="9" s="1"/>
  <c r="S178" i="9"/>
  <c r="L178" i="9"/>
  <c r="I178" i="9"/>
  <c r="F178" i="9"/>
  <c r="G178" i="9" s="1"/>
  <c r="S177" i="9"/>
  <c r="L177" i="9"/>
  <c r="I177" i="9"/>
  <c r="F177" i="9"/>
  <c r="G177" i="9" s="1"/>
  <c r="T176" i="9"/>
  <c r="S176" i="9"/>
  <c r="L176" i="9"/>
  <c r="I176" i="9"/>
  <c r="F176" i="9"/>
  <c r="G176" i="9" s="1"/>
  <c r="S175" i="9"/>
  <c r="L175" i="9"/>
  <c r="I175" i="9"/>
  <c r="F175" i="9"/>
  <c r="G175" i="9" s="1"/>
  <c r="S174" i="9"/>
  <c r="L174" i="9"/>
  <c r="I174" i="9"/>
  <c r="F174" i="9"/>
  <c r="G174" i="9" s="1"/>
  <c r="S173" i="9"/>
  <c r="L173" i="9"/>
  <c r="I173" i="9"/>
  <c r="F173" i="9"/>
  <c r="G173" i="9" s="1"/>
  <c r="T172" i="9"/>
  <c r="S172" i="9"/>
  <c r="L172" i="9"/>
  <c r="I172" i="9"/>
  <c r="F172" i="9"/>
  <c r="G172" i="9" s="1"/>
  <c r="S171" i="9"/>
  <c r="L171" i="9"/>
  <c r="I171" i="9"/>
  <c r="F171" i="9"/>
  <c r="G171" i="9" s="1"/>
  <c r="S170" i="9"/>
  <c r="L170" i="9"/>
  <c r="I170" i="9"/>
  <c r="F170" i="9"/>
  <c r="G170" i="9" s="1"/>
  <c r="T169" i="9"/>
  <c r="S169" i="9"/>
  <c r="L169" i="9"/>
  <c r="I169" i="9"/>
  <c r="F169" i="9"/>
  <c r="G169" i="9" s="1"/>
  <c r="S168" i="9"/>
  <c r="L168" i="9"/>
  <c r="I168" i="9"/>
  <c r="F168" i="9"/>
  <c r="G168" i="9" s="1"/>
  <c r="S167" i="9"/>
  <c r="L167" i="9"/>
  <c r="I167" i="9"/>
  <c r="F167" i="9"/>
  <c r="G167" i="9" s="1"/>
  <c r="S166" i="9"/>
  <c r="L166" i="9"/>
  <c r="I166" i="9"/>
  <c r="F166" i="9"/>
  <c r="G166" i="9" s="1"/>
  <c r="S165" i="9"/>
  <c r="L165" i="9"/>
  <c r="I165" i="9"/>
  <c r="F165" i="9"/>
  <c r="G165" i="9" s="1"/>
  <c r="S164" i="9"/>
  <c r="L164" i="9"/>
  <c r="I164" i="9"/>
  <c r="F164" i="9"/>
  <c r="G164" i="9" s="1"/>
  <c r="S163" i="9"/>
  <c r="L163" i="9"/>
  <c r="I163" i="9"/>
  <c r="F163" i="9"/>
  <c r="G163" i="9" s="1"/>
  <c r="S162" i="9"/>
  <c r="L162" i="9"/>
  <c r="I162" i="9"/>
  <c r="F162" i="9"/>
  <c r="G162" i="9" s="1"/>
  <c r="S161" i="9"/>
  <c r="L161" i="9"/>
  <c r="I161" i="9"/>
  <c r="F161" i="9"/>
  <c r="G161" i="9" s="1"/>
  <c r="S160" i="9"/>
  <c r="L160" i="9"/>
  <c r="I160" i="9"/>
  <c r="F160" i="9"/>
  <c r="G160" i="9" s="1"/>
  <c r="S159" i="9"/>
  <c r="L159" i="9"/>
  <c r="I159" i="9"/>
  <c r="F159" i="9"/>
  <c r="G159" i="9" s="1"/>
  <c r="S158" i="9"/>
  <c r="L158" i="9"/>
  <c r="I158" i="9"/>
  <c r="F158" i="9"/>
  <c r="G158" i="9" s="1"/>
  <c r="T157" i="9"/>
  <c r="S157" i="9"/>
  <c r="L157" i="9"/>
  <c r="I157" i="9"/>
  <c r="F157" i="9"/>
  <c r="G157" i="9" s="1"/>
  <c r="T156" i="9"/>
  <c r="S156" i="9"/>
  <c r="L156" i="9"/>
  <c r="I156" i="9"/>
  <c r="F156" i="9"/>
  <c r="G156" i="9" s="1"/>
  <c r="S155" i="9"/>
  <c r="L155" i="9"/>
  <c r="I155" i="9"/>
  <c r="F155" i="9"/>
  <c r="G155" i="9" s="1"/>
  <c r="S154" i="9"/>
  <c r="L154" i="9"/>
  <c r="I154" i="9"/>
  <c r="F154" i="9"/>
  <c r="G154" i="9" s="1"/>
  <c r="S153" i="9"/>
  <c r="L153" i="9"/>
  <c r="I153" i="9"/>
  <c r="F153" i="9"/>
  <c r="G153" i="9" s="1"/>
  <c r="S152" i="9"/>
  <c r="L152" i="9"/>
  <c r="F152" i="9"/>
  <c r="G152" i="9" s="1"/>
  <c r="S151" i="9"/>
  <c r="L151" i="9"/>
  <c r="I151" i="9"/>
  <c r="F151" i="9"/>
  <c r="G151" i="9" s="1"/>
  <c r="S150" i="9"/>
  <c r="L150" i="9"/>
  <c r="I150" i="9"/>
  <c r="F150" i="9"/>
  <c r="G150" i="9" s="1"/>
  <c r="T149" i="9"/>
  <c r="S149" i="9"/>
  <c r="L149" i="9"/>
  <c r="F149" i="9"/>
  <c r="G149" i="9" s="1"/>
  <c r="S148" i="9"/>
  <c r="L148" i="9"/>
  <c r="F148" i="9"/>
  <c r="G148" i="9" s="1"/>
  <c r="S147" i="9"/>
  <c r="L147" i="9"/>
  <c r="I147" i="9"/>
  <c r="F147" i="9"/>
  <c r="G147" i="9" s="1"/>
  <c r="S146" i="9"/>
  <c r="L146" i="9"/>
  <c r="I146" i="9"/>
  <c r="F146" i="9"/>
  <c r="G146" i="9" s="1"/>
  <c r="S145" i="9"/>
  <c r="L145" i="9"/>
  <c r="I145" i="9"/>
  <c r="F145" i="9"/>
  <c r="G145" i="9" s="1"/>
  <c r="S144" i="9"/>
  <c r="L144" i="9"/>
  <c r="I144" i="9"/>
  <c r="F144" i="9"/>
  <c r="G144" i="9" s="1"/>
  <c r="S143" i="9"/>
  <c r="L143" i="9"/>
  <c r="I143" i="9"/>
  <c r="F143" i="9"/>
  <c r="G143" i="9" s="1"/>
  <c r="S142" i="9"/>
  <c r="L142" i="9"/>
  <c r="I142" i="9"/>
  <c r="F142" i="9"/>
  <c r="G142" i="9" s="1"/>
  <c r="S141" i="9"/>
  <c r="L141" i="9"/>
  <c r="F141" i="9"/>
  <c r="G141" i="9" s="1"/>
  <c r="S140" i="9"/>
  <c r="L140" i="9"/>
  <c r="F140" i="9"/>
  <c r="G140" i="9" s="1"/>
  <c r="S139" i="9"/>
  <c r="L139" i="9"/>
  <c r="I139" i="9"/>
  <c r="F139" i="9"/>
  <c r="G139" i="9" s="1"/>
  <c r="S138" i="9"/>
  <c r="L138" i="9"/>
  <c r="I138" i="9"/>
  <c r="F138" i="9"/>
  <c r="G138" i="9" s="1"/>
  <c r="T137" i="9"/>
  <c r="S137" i="9"/>
  <c r="L137" i="9"/>
  <c r="I137" i="9"/>
  <c r="F137" i="9"/>
  <c r="G137" i="9" s="1"/>
  <c r="S136" i="9"/>
  <c r="L136" i="9"/>
  <c r="I136" i="9"/>
  <c r="F136" i="9"/>
  <c r="G136" i="9" s="1"/>
  <c r="S135" i="9"/>
  <c r="L135" i="9"/>
  <c r="F135" i="9"/>
  <c r="G135" i="9" s="1"/>
  <c r="S134" i="9"/>
  <c r="L134" i="9"/>
  <c r="F134" i="9"/>
  <c r="G134" i="9" s="1"/>
  <c r="S133" i="9"/>
  <c r="L133" i="9"/>
  <c r="F133" i="9"/>
  <c r="G133" i="9" s="1"/>
  <c r="S132" i="9"/>
  <c r="L132" i="9"/>
  <c r="I132" i="9"/>
  <c r="F132" i="9"/>
  <c r="G132" i="9" s="1"/>
  <c r="S131" i="9"/>
  <c r="L131" i="9"/>
  <c r="G131" i="9"/>
  <c r="F131" i="9"/>
  <c r="S130" i="9"/>
  <c r="L130" i="9"/>
  <c r="I130" i="9"/>
  <c r="F130" i="9"/>
  <c r="G130" i="9" s="1"/>
  <c r="S129" i="9"/>
  <c r="L129" i="9"/>
  <c r="I129" i="9"/>
  <c r="F129" i="9"/>
  <c r="G129" i="9" s="1"/>
  <c r="S128" i="9"/>
  <c r="L128" i="9"/>
  <c r="I128" i="9"/>
  <c r="F128" i="9"/>
  <c r="G128" i="9" s="1"/>
  <c r="I127" i="9"/>
  <c r="F127" i="9"/>
  <c r="G127" i="9" s="1"/>
  <c r="T126" i="9"/>
  <c r="S126" i="9"/>
  <c r="L126" i="9"/>
  <c r="I126" i="9"/>
  <c r="G126" i="9"/>
  <c r="F126" i="9"/>
  <c r="T125" i="9"/>
  <c r="S125" i="9"/>
  <c r="L125" i="9"/>
  <c r="I125" i="9"/>
  <c r="F125" i="9"/>
  <c r="G125" i="9" s="1"/>
  <c r="S124" i="9"/>
  <c r="L124" i="9"/>
  <c r="I124" i="9"/>
  <c r="F124" i="9"/>
  <c r="G124" i="9" s="1"/>
  <c r="S123" i="9"/>
  <c r="L123" i="9"/>
  <c r="I123" i="9"/>
  <c r="F123" i="9"/>
  <c r="G123" i="9" s="1"/>
  <c r="S122" i="9"/>
  <c r="L122" i="9"/>
  <c r="I122" i="9"/>
  <c r="F122" i="9"/>
  <c r="G122" i="9" s="1"/>
  <c r="S121" i="9"/>
  <c r="L121" i="9"/>
  <c r="I121" i="9"/>
  <c r="F121" i="9"/>
  <c r="G121" i="9" s="1"/>
  <c r="S120" i="9"/>
  <c r="L120" i="9"/>
  <c r="I120" i="9"/>
  <c r="F120" i="9"/>
  <c r="G120" i="9" s="1"/>
  <c r="S119" i="9"/>
  <c r="L119" i="9"/>
  <c r="F119" i="9"/>
  <c r="G119" i="9" s="1"/>
  <c r="S118" i="9"/>
  <c r="L118" i="9"/>
  <c r="I118" i="9"/>
  <c r="F118" i="9"/>
  <c r="G118" i="9" s="1"/>
  <c r="S117" i="9"/>
  <c r="L117" i="9"/>
  <c r="I117" i="9"/>
  <c r="F117" i="9"/>
  <c r="G117" i="9" s="1"/>
  <c r="S116" i="9"/>
  <c r="L116" i="9"/>
  <c r="I116" i="9"/>
  <c r="F116" i="9"/>
  <c r="G116" i="9" s="1"/>
  <c r="S115" i="9"/>
  <c r="L115" i="9"/>
  <c r="I115" i="9"/>
  <c r="F115" i="9"/>
  <c r="G115" i="9" s="1"/>
  <c r="S114" i="9"/>
  <c r="L114" i="9"/>
  <c r="F114" i="9"/>
  <c r="G114" i="9" s="1"/>
  <c r="S113" i="9"/>
  <c r="L113" i="9"/>
  <c r="F113" i="9"/>
  <c r="G113" i="9" s="1"/>
  <c r="S112" i="9"/>
  <c r="L112" i="9"/>
  <c r="F112" i="9"/>
  <c r="G112" i="9" s="1"/>
  <c r="S111" i="9"/>
  <c r="L111" i="9"/>
  <c r="I111" i="9"/>
  <c r="F111" i="9"/>
  <c r="G111" i="9" s="1"/>
  <c r="S110" i="9"/>
  <c r="L110" i="9"/>
  <c r="I110" i="9"/>
  <c r="F110" i="9"/>
  <c r="G110" i="9" s="1"/>
  <c r="S109" i="9"/>
  <c r="L109" i="9"/>
  <c r="I109" i="9"/>
  <c r="F109" i="9"/>
  <c r="G109" i="9" s="1"/>
  <c r="S108" i="9"/>
  <c r="L108" i="9"/>
  <c r="F108" i="9"/>
  <c r="G108" i="9" s="1"/>
  <c r="S107" i="9"/>
  <c r="L107" i="9"/>
  <c r="F107" i="9"/>
  <c r="G107" i="9" s="1"/>
  <c r="S106" i="9"/>
  <c r="L106" i="9"/>
  <c r="I106" i="9"/>
  <c r="F106" i="9"/>
  <c r="G106" i="9" s="1"/>
  <c r="S105" i="9"/>
  <c r="L105" i="9"/>
  <c r="I105" i="9"/>
  <c r="F105" i="9"/>
  <c r="G105" i="9" s="1"/>
  <c r="T104" i="9"/>
  <c r="S104" i="9"/>
  <c r="L104" i="9"/>
  <c r="I104" i="9"/>
  <c r="F104" i="9"/>
  <c r="G104" i="9" s="1"/>
  <c r="S103" i="9"/>
  <c r="L103" i="9"/>
  <c r="I103" i="9"/>
  <c r="F103" i="9"/>
  <c r="G103" i="9" s="1"/>
  <c r="S102" i="9"/>
  <c r="L102" i="9"/>
  <c r="I102" i="9"/>
  <c r="G102" i="9"/>
  <c r="F102" i="9"/>
  <c r="S101" i="9"/>
  <c r="L101" i="9"/>
  <c r="I101" i="9"/>
  <c r="F101" i="9"/>
  <c r="G101" i="9" s="1"/>
  <c r="L100" i="9"/>
  <c r="I100" i="9"/>
  <c r="F100" i="9"/>
  <c r="G100" i="9" s="1"/>
  <c r="L99" i="9"/>
  <c r="I99" i="9"/>
  <c r="F99" i="9"/>
  <c r="G99" i="9" s="1"/>
  <c r="L98" i="9"/>
  <c r="I98" i="9"/>
  <c r="F98" i="9"/>
  <c r="G98" i="9" s="1"/>
  <c r="S97" i="9"/>
  <c r="L97" i="9"/>
  <c r="I97" i="9"/>
  <c r="F97" i="9"/>
  <c r="G97" i="9" s="1"/>
  <c r="T96" i="9"/>
  <c r="S96" i="9"/>
  <c r="L96" i="9"/>
  <c r="I96" i="9"/>
  <c r="F96" i="9"/>
  <c r="G96" i="9" s="1"/>
  <c r="T95" i="9"/>
  <c r="S95" i="9"/>
  <c r="L95" i="9"/>
  <c r="I95" i="9"/>
  <c r="F95" i="9"/>
  <c r="G95" i="9" s="1"/>
  <c r="T94" i="9"/>
  <c r="S94" i="9"/>
  <c r="L94" i="9"/>
  <c r="I94" i="9"/>
  <c r="F94" i="9"/>
  <c r="G94" i="9" s="1"/>
  <c r="T93" i="9"/>
  <c r="S93" i="9"/>
  <c r="L93" i="9"/>
  <c r="I93" i="9"/>
  <c r="F93" i="9"/>
  <c r="G93" i="9" s="1"/>
  <c r="T92" i="9"/>
  <c r="S92" i="9"/>
  <c r="L92" i="9"/>
  <c r="I92" i="9"/>
  <c r="F92" i="9"/>
  <c r="G92" i="9" s="1"/>
  <c r="T91" i="9"/>
  <c r="S91" i="9"/>
  <c r="L91" i="9"/>
  <c r="I91" i="9"/>
  <c r="F91" i="9"/>
  <c r="G91" i="9" s="1"/>
  <c r="T90" i="9"/>
  <c r="S90" i="9"/>
  <c r="L90" i="9"/>
  <c r="I90" i="9"/>
  <c r="F90" i="9"/>
  <c r="G90" i="9" s="1"/>
  <c r="T89" i="9"/>
  <c r="S89" i="9"/>
  <c r="L89" i="9"/>
  <c r="I89" i="9"/>
  <c r="F89" i="9"/>
  <c r="G89" i="9" s="1"/>
  <c r="T88" i="9"/>
  <c r="S88" i="9"/>
  <c r="L88" i="9"/>
  <c r="I88" i="9"/>
  <c r="F88" i="9"/>
  <c r="G88" i="9" s="1"/>
  <c r="T87" i="9"/>
  <c r="S87" i="9"/>
  <c r="L87" i="9"/>
  <c r="I87" i="9"/>
  <c r="F87" i="9"/>
  <c r="G87" i="9" s="1"/>
  <c r="S86" i="9"/>
  <c r="L86" i="9"/>
  <c r="I86" i="9"/>
  <c r="F86" i="9"/>
  <c r="G86" i="9" s="1"/>
  <c r="T85" i="9"/>
  <c r="S85" i="9"/>
  <c r="L85" i="9"/>
  <c r="I85" i="9"/>
  <c r="F85" i="9"/>
  <c r="G85" i="9" s="1"/>
  <c r="S84" i="9"/>
  <c r="L84" i="9"/>
  <c r="I84" i="9"/>
  <c r="F84" i="9"/>
  <c r="G84" i="9" s="1"/>
  <c r="T83" i="9"/>
  <c r="S83" i="9"/>
  <c r="L83" i="9"/>
  <c r="I83" i="9"/>
  <c r="F83" i="9"/>
  <c r="G83" i="9" s="1"/>
  <c r="T82" i="9"/>
  <c r="S82" i="9"/>
  <c r="L82" i="9"/>
  <c r="I82" i="9"/>
  <c r="F82" i="9"/>
  <c r="G82" i="9" s="1"/>
  <c r="T81" i="9"/>
  <c r="S81" i="9"/>
  <c r="L81" i="9"/>
  <c r="I81" i="9"/>
  <c r="F81" i="9"/>
  <c r="G81" i="9" s="1"/>
  <c r="T80" i="9"/>
  <c r="S80" i="9"/>
  <c r="L80" i="9"/>
  <c r="I80" i="9"/>
  <c r="F80" i="9"/>
  <c r="G80" i="9" s="1"/>
  <c r="T79" i="9"/>
  <c r="S79" i="9"/>
  <c r="L79" i="9"/>
  <c r="I79" i="9"/>
  <c r="F79" i="9"/>
  <c r="G79" i="9" s="1"/>
  <c r="T78" i="9"/>
  <c r="S78" i="9"/>
  <c r="L78" i="9"/>
  <c r="I78" i="9"/>
  <c r="F78" i="9"/>
  <c r="G78" i="9" s="1"/>
  <c r="T77" i="9"/>
  <c r="S77" i="9"/>
  <c r="L77" i="9"/>
  <c r="I77" i="9"/>
  <c r="F77" i="9"/>
  <c r="G77" i="9" s="1"/>
  <c r="T76" i="9"/>
  <c r="S76" i="9"/>
  <c r="L76" i="9"/>
  <c r="I76" i="9"/>
  <c r="F76" i="9"/>
  <c r="G76" i="9" s="1"/>
  <c r="S75" i="9"/>
  <c r="L75" i="9"/>
  <c r="I75" i="9"/>
  <c r="F75" i="9"/>
  <c r="G75" i="9" s="1"/>
  <c r="T74" i="9"/>
  <c r="S74" i="9"/>
  <c r="L74" i="9"/>
  <c r="I74" i="9"/>
  <c r="F74" i="9"/>
  <c r="G74" i="9" s="1"/>
  <c r="T73" i="9"/>
  <c r="S73" i="9"/>
  <c r="L73" i="9"/>
  <c r="I73" i="9"/>
  <c r="F73" i="9"/>
  <c r="G73" i="9" s="1"/>
  <c r="T72" i="9"/>
  <c r="S72" i="9"/>
  <c r="L72" i="9"/>
  <c r="I72" i="9"/>
  <c r="F72" i="9"/>
  <c r="G72" i="9" s="1"/>
  <c r="T71" i="9"/>
  <c r="S71" i="9"/>
  <c r="L71" i="9"/>
  <c r="I71" i="9"/>
  <c r="F71" i="9"/>
  <c r="G71" i="9" s="1"/>
  <c r="T70" i="9"/>
  <c r="S70" i="9"/>
  <c r="L70" i="9"/>
  <c r="I70" i="9"/>
  <c r="F70" i="9"/>
  <c r="G70" i="9" s="1"/>
  <c r="S69" i="9"/>
  <c r="L69" i="9"/>
  <c r="I69" i="9"/>
  <c r="F69" i="9"/>
  <c r="G69" i="9" s="1"/>
  <c r="T68" i="9"/>
  <c r="S68" i="9"/>
  <c r="L68" i="9"/>
  <c r="I68" i="9"/>
  <c r="F68" i="9"/>
  <c r="G68" i="9" s="1"/>
  <c r="T67" i="9"/>
  <c r="S67" i="9"/>
  <c r="L67" i="9"/>
  <c r="I67" i="9"/>
  <c r="F67" i="9"/>
  <c r="G67" i="9" s="1"/>
  <c r="T66" i="9"/>
  <c r="S66" i="9"/>
  <c r="L66" i="9"/>
  <c r="I66" i="9"/>
  <c r="F66" i="9"/>
  <c r="G66" i="9" s="1"/>
  <c r="T65" i="9"/>
  <c r="S65" i="9"/>
  <c r="L65" i="9"/>
  <c r="I65" i="9"/>
  <c r="F65" i="9"/>
  <c r="G65" i="9" s="1"/>
  <c r="H64" i="9"/>
  <c r="L64" i="9" s="1"/>
  <c r="F64" i="9"/>
  <c r="G64" i="9" s="1"/>
  <c r="H62" i="9"/>
  <c r="L62" i="9" s="1"/>
  <c r="F62" i="9"/>
  <c r="G62" i="9" s="1"/>
  <c r="H61" i="9"/>
  <c r="L61" i="9" s="1"/>
  <c r="F61" i="9"/>
  <c r="G61" i="9" s="1"/>
  <c r="H60" i="9"/>
  <c r="L60" i="9" s="1"/>
  <c r="F60" i="9"/>
  <c r="G60" i="9" s="1"/>
  <c r="T59" i="9"/>
  <c r="S59" i="9"/>
  <c r="L59" i="9"/>
  <c r="I59" i="9"/>
  <c r="F59" i="9"/>
  <c r="G59" i="9" s="1"/>
  <c r="T58" i="9"/>
  <c r="S58" i="9"/>
  <c r="F58" i="9"/>
  <c r="G58" i="9" s="1"/>
  <c r="T57" i="9"/>
  <c r="S57" i="9"/>
  <c r="L57" i="9"/>
  <c r="I57" i="9"/>
  <c r="F57" i="9"/>
  <c r="G57" i="9" s="1"/>
  <c r="T56" i="9"/>
  <c r="S56" i="9"/>
  <c r="L56" i="9"/>
  <c r="I56" i="9"/>
  <c r="F56" i="9"/>
  <c r="G56" i="9" s="1"/>
  <c r="T55" i="9"/>
  <c r="S55" i="9"/>
  <c r="L55" i="9"/>
  <c r="I55" i="9"/>
  <c r="G55" i="9"/>
  <c r="F55" i="9"/>
  <c r="T54" i="9"/>
  <c r="S54" i="9"/>
  <c r="L54" i="9"/>
  <c r="I54" i="9"/>
  <c r="F54" i="9"/>
  <c r="G54" i="9" s="1"/>
  <c r="T53" i="9"/>
  <c r="S53" i="9"/>
  <c r="L53" i="9"/>
  <c r="I53" i="9"/>
  <c r="F53" i="9"/>
  <c r="G53" i="9" s="1"/>
  <c r="T52" i="9"/>
  <c r="S52" i="9"/>
  <c r="L52" i="9"/>
  <c r="I52" i="9"/>
  <c r="F52" i="9"/>
  <c r="G52" i="9" s="1"/>
  <c r="H51" i="9"/>
  <c r="T51" i="9" s="1"/>
  <c r="F51" i="9"/>
  <c r="G51" i="9" s="1"/>
  <c r="H50" i="9"/>
  <c r="T50" i="9" s="1"/>
  <c r="F50" i="9"/>
  <c r="G50" i="9" s="1"/>
  <c r="T49" i="9"/>
  <c r="S49" i="9"/>
  <c r="L49" i="9"/>
  <c r="I49" i="9"/>
  <c r="F49" i="9"/>
  <c r="G49" i="9" s="1"/>
  <c r="T48" i="9"/>
  <c r="S48" i="9"/>
  <c r="L48" i="9"/>
  <c r="I48" i="9"/>
  <c r="F48" i="9"/>
  <c r="G48" i="9" s="1"/>
  <c r="H47" i="9"/>
  <c r="T47" i="9" s="1"/>
  <c r="F47" i="9"/>
  <c r="G47" i="9" s="1"/>
  <c r="H46" i="9"/>
  <c r="T46" i="9" s="1"/>
  <c r="F46" i="9"/>
  <c r="G46" i="9" s="1"/>
  <c r="T45" i="9"/>
  <c r="S45" i="9"/>
  <c r="L45" i="9"/>
  <c r="I45" i="9"/>
  <c r="F45" i="9"/>
  <c r="G45" i="9" s="1"/>
  <c r="T44" i="9"/>
  <c r="S44" i="9"/>
  <c r="L44" i="9"/>
  <c r="I44" i="9"/>
  <c r="F44" i="9"/>
  <c r="G44" i="9" s="1"/>
  <c r="T43" i="9"/>
  <c r="S43" i="9"/>
  <c r="L43" i="9"/>
  <c r="I43" i="9"/>
  <c r="F43" i="9"/>
  <c r="G43" i="9" s="1"/>
  <c r="T42" i="9"/>
  <c r="S42" i="9"/>
  <c r="L42" i="9"/>
  <c r="I42" i="9"/>
  <c r="F42" i="9"/>
  <c r="G42" i="9" s="1"/>
  <c r="T41" i="9"/>
  <c r="S41" i="9"/>
  <c r="L41" i="9"/>
  <c r="I41" i="9"/>
  <c r="F41" i="9"/>
  <c r="G41" i="9" s="1"/>
  <c r="T40" i="9"/>
  <c r="S40" i="9"/>
  <c r="L40" i="9"/>
  <c r="I40" i="9"/>
  <c r="F40" i="9"/>
  <c r="G40" i="9" s="1"/>
  <c r="T39" i="9"/>
  <c r="S39" i="9"/>
  <c r="L39" i="9"/>
  <c r="I39" i="9"/>
  <c r="U39" i="9" s="1"/>
  <c r="F39" i="9"/>
  <c r="G39" i="9" s="1"/>
  <c r="T38" i="9"/>
  <c r="S38" i="9"/>
  <c r="L38" i="9"/>
  <c r="I38" i="9"/>
  <c r="U38" i="9" s="1"/>
  <c r="F38" i="9"/>
  <c r="G38" i="9" s="1"/>
  <c r="T37" i="9"/>
  <c r="S37" i="9"/>
  <c r="L37" i="9"/>
  <c r="I37" i="9"/>
  <c r="F37" i="9"/>
  <c r="G37" i="9" s="1"/>
  <c r="T36" i="9"/>
  <c r="S36" i="9"/>
  <c r="L36" i="9"/>
  <c r="I36" i="9"/>
  <c r="F36" i="9"/>
  <c r="G36" i="9" s="1"/>
  <c r="S35" i="9"/>
  <c r="L35" i="9"/>
  <c r="I35" i="9"/>
  <c r="F35" i="9"/>
  <c r="G35" i="9" s="1"/>
  <c r="T34" i="9"/>
  <c r="S34" i="9"/>
  <c r="L34" i="9"/>
  <c r="I34" i="9"/>
  <c r="F34" i="9"/>
  <c r="G34" i="9" s="1"/>
  <c r="T33" i="9"/>
  <c r="S33" i="9"/>
  <c r="L33" i="9"/>
  <c r="I33" i="9"/>
  <c r="F33" i="9"/>
  <c r="G33" i="9" s="1"/>
  <c r="T32" i="9"/>
  <c r="S32" i="9"/>
  <c r="L32" i="9"/>
  <c r="I32" i="9"/>
  <c r="F32" i="9"/>
  <c r="G32" i="9" s="1"/>
  <c r="T31" i="9"/>
  <c r="S31" i="9"/>
  <c r="L31" i="9"/>
  <c r="I31" i="9"/>
  <c r="F31" i="9"/>
  <c r="G31" i="9" s="1"/>
  <c r="T30" i="9"/>
  <c r="S30" i="9"/>
  <c r="L30" i="9"/>
  <c r="I30" i="9"/>
  <c r="F30" i="9"/>
  <c r="G30" i="9" s="1"/>
  <c r="H29" i="9"/>
  <c r="T29" i="9" s="1"/>
  <c r="F29" i="9"/>
  <c r="G29" i="9" s="1"/>
  <c r="H28" i="9"/>
  <c r="F28" i="9"/>
  <c r="G28" i="9" s="1"/>
  <c r="H27" i="9"/>
  <c r="L27" i="9" s="1"/>
  <c r="F27" i="9"/>
  <c r="G27" i="9" s="1"/>
  <c r="S26" i="9"/>
  <c r="L26" i="9"/>
  <c r="I26" i="9"/>
  <c r="F26" i="9"/>
  <c r="G26" i="9" s="1"/>
  <c r="T25" i="9"/>
  <c r="S25" i="9"/>
  <c r="L25" i="9"/>
  <c r="I25" i="9"/>
  <c r="F25" i="9"/>
  <c r="G25" i="9" s="1"/>
  <c r="T24" i="9"/>
  <c r="S24" i="9"/>
  <c r="L24" i="9"/>
  <c r="I24" i="9"/>
  <c r="F24" i="9"/>
  <c r="G24" i="9" s="1"/>
  <c r="S23" i="9"/>
  <c r="L23" i="9"/>
  <c r="I23" i="9"/>
  <c r="F23" i="9"/>
  <c r="G23" i="9" s="1"/>
  <c r="T22" i="9"/>
  <c r="S22" i="9"/>
  <c r="L22" i="9"/>
  <c r="I22" i="9"/>
  <c r="F22" i="9"/>
  <c r="G22" i="9" s="1"/>
  <c r="T21" i="9"/>
  <c r="S21" i="9"/>
  <c r="L21" i="9"/>
  <c r="I21" i="9"/>
  <c r="F21" i="9"/>
  <c r="G21" i="9" s="1"/>
  <c r="T20" i="9"/>
  <c r="S20" i="9"/>
  <c r="L20" i="9"/>
  <c r="I20" i="9"/>
  <c r="F20" i="9"/>
  <c r="G20" i="9" s="1"/>
  <c r="T19" i="9"/>
  <c r="S19" i="9"/>
  <c r="L19" i="9"/>
  <c r="I19" i="9"/>
  <c r="F19" i="9"/>
  <c r="G19" i="9" s="1"/>
  <c r="T18" i="9"/>
  <c r="S18" i="9"/>
  <c r="L18" i="9"/>
  <c r="I18" i="9"/>
  <c r="F18" i="9"/>
  <c r="G18" i="9" s="1"/>
  <c r="T17" i="9"/>
  <c r="S17" i="9"/>
  <c r="L17" i="9"/>
  <c r="I17" i="9"/>
  <c r="F17" i="9"/>
  <c r="G17" i="9" s="1"/>
  <c r="T16" i="9"/>
  <c r="S16" i="9"/>
  <c r="L16" i="9"/>
  <c r="I16" i="9"/>
  <c r="F16" i="9"/>
  <c r="G16" i="9" s="1"/>
  <c r="T15" i="9"/>
  <c r="S15" i="9"/>
  <c r="L15" i="9"/>
  <c r="I15" i="9"/>
  <c r="F15" i="9"/>
  <c r="G15" i="9" s="1"/>
  <c r="T14" i="9"/>
  <c r="S14" i="9"/>
  <c r="L14" i="9"/>
  <c r="I14" i="9"/>
  <c r="F14" i="9"/>
  <c r="G14" i="9" s="1"/>
  <c r="T13" i="9"/>
  <c r="S13" i="9"/>
  <c r="L13" i="9"/>
  <c r="I13" i="9"/>
  <c r="F13" i="9"/>
  <c r="G13" i="9" s="1"/>
  <c r="T12" i="9"/>
  <c r="S12" i="9"/>
  <c r="L12" i="9"/>
  <c r="I12" i="9"/>
  <c r="F12" i="9"/>
  <c r="G12" i="9" s="1"/>
  <c r="H11" i="9"/>
  <c r="T11" i="9" s="1"/>
  <c r="F11" i="9"/>
  <c r="G11" i="9" s="1"/>
  <c r="H10" i="9"/>
  <c r="T10" i="9" s="1"/>
  <c r="F10" i="9"/>
  <c r="G10" i="9" s="1"/>
  <c r="S9" i="9"/>
  <c r="L9" i="9"/>
  <c r="I9" i="9"/>
  <c r="F9" i="9"/>
  <c r="G9" i="9" s="1"/>
  <c r="T8" i="9"/>
  <c r="S8" i="9"/>
  <c r="L8" i="9"/>
  <c r="I8" i="9"/>
  <c r="F8" i="9"/>
  <c r="G8" i="9" s="1"/>
  <c r="T7" i="9"/>
  <c r="S7" i="9"/>
  <c r="L7" i="9"/>
  <c r="I7" i="9"/>
  <c r="F7" i="9"/>
  <c r="G7" i="9" s="1"/>
  <c r="T6" i="9"/>
  <c r="S6" i="9"/>
  <c r="L6" i="9"/>
  <c r="I6" i="9"/>
  <c r="F6" i="9"/>
  <c r="G6" i="9" s="1"/>
  <c r="T5" i="9"/>
  <c r="S5" i="9"/>
  <c r="L5" i="9"/>
  <c r="I5" i="9"/>
  <c r="F5" i="9"/>
  <c r="G5" i="9" s="1"/>
  <c r="T4" i="9"/>
  <c r="S4" i="9"/>
  <c r="L4" i="9"/>
  <c r="I4" i="9"/>
  <c r="F4" i="9"/>
  <c r="G4" i="9" s="1"/>
  <c r="E300" i="8"/>
  <c r="F300" i="8" s="1"/>
  <c r="H300" i="8"/>
  <c r="K300" i="8"/>
  <c r="R300" i="8"/>
  <c r="E290" i="8"/>
  <c r="F290" i="8" s="1"/>
  <c r="E291" i="8"/>
  <c r="F291" i="8" s="1"/>
  <c r="E292" i="8"/>
  <c r="E293" i="8"/>
  <c r="F293" i="8" s="1"/>
  <c r="E294" i="8"/>
  <c r="F294" i="8" s="1"/>
  <c r="E295" i="8"/>
  <c r="F295" i="8" s="1"/>
  <c r="E296" i="8"/>
  <c r="F296" i="8" s="1"/>
  <c r="E297" i="8"/>
  <c r="F297" i="8" s="1"/>
  <c r="E298" i="8"/>
  <c r="F292" i="8"/>
  <c r="F298" i="8"/>
  <c r="H290" i="8"/>
  <c r="H291" i="8"/>
  <c r="H292" i="8"/>
  <c r="H293" i="8"/>
  <c r="H294" i="8"/>
  <c r="H295" i="8"/>
  <c r="H296" i="8"/>
  <c r="H297" i="8"/>
  <c r="H298" i="8"/>
  <c r="K290" i="8"/>
  <c r="K291" i="8"/>
  <c r="K292" i="8"/>
  <c r="K293" i="8"/>
  <c r="K294" i="8"/>
  <c r="K295" i="8"/>
  <c r="K296" i="8"/>
  <c r="K297" i="8"/>
  <c r="K298" i="8"/>
  <c r="R290" i="8"/>
  <c r="R291" i="8"/>
  <c r="R292" i="8"/>
  <c r="R293" i="8"/>
  <c r="R294" i="8"/>
  <c r="R295" i="8"/>
  <c r="R296" i="8"/>
  <c r="R297" i="8"/>
  <c r="R298" i="8"/>
  <c r="E281" i="8"/>
  <c r="F281" i="8" s="1"/>
  <c r="E282" i="8"/>
  <c r="F282" i="8" s="1"/>
  <c r="E283" i="8"/>
  <c r="F283" i="8" s="1"/>
  <c r="E284" i="8"/>
  <c r="F284" i="8" s="1"/>
  <c r="E285" i="8"/>
  <c r="F285" i="8" s="1"/>
  <c r="E286" i="8"/>
  <c r="F286" i="8" s="1"/>
  <c r="E287" i="8"/>
  <c r="F287" i="8" s="1"/>
  <c r="E288" i="8"/>
  <c r="F288" i="8" s="1"/>
  <c r="E289" i="8"/>
  <c r="F289" i="8" s="1"/>
  <c r="H281" i="8"/>
  <c r="H282" i="8"/>
  <c r="H283" i="8"/>
  <c r="H284" i="8"/>
  <c r="H285" i="8"/>
  <c r="H286" i="8"/>
  <c r="H287" i="8"/>
  <c r="H288" i="8"/>
  <c r="H289" i="8"/>
  <c r="K281" i="8"/>
  <c r="K282" i="8"/>
  <c r="K283" i="8"/>
  <c r="K284" i="8"/>
  <c r="K285" i="8"/>
  <c r="K286" i="8"/>
  <c r="K287" i="8"/>
  <c r="K288" i="8"/>
  <c r="K289" i="8"/>
  <c r="R281" i="8"/>
  <c r="R282" i="8"/>
  <c r="R283" i="8"/>
  <c r="R284" i="8"/>
  <c r="R285" i="8"/>
  <c r="R286" i="8"/>
  <c r="R287" i="8"/>
  <c r="R288" i="8"/>
  <c r="R289" i="8"/>
  <c r="E272" i="8"/>
  <c r="E273" i="8"/>
  <c r="F273" i="8" s="1"/>
  <c r="E274" i="8"/>
  <c r="E275" i="8"/>
  <c r="F275" i="8" s="1"/>
  <c r="E276" i="8"/>
  <c r="E277" i="8"/>
  <c r="F277" i="8" s="1"/>
  <c r="E278" i="8"/>
  <c r="F278" i="8" s="1"/>
  <c r="E279" i="8"/>
  <c r="F279" i="8" s="1"/>
  <c r="E280" i="8"/>
  <c r="F272" i="8"/>
  <c r="F274" i="8"/>
  <c r="F276" i="8"/>
  <c r="F280" i="8"/>
  <c r="H272" i="8"/>
  <c r="H273" i="8"/>
  <c r="H274" i="8"/>
  <c r="H275" i="8"/>
  <c r="H276" i="8"/>
  <c r="H277" i="8"/>
  <c r="H278" i="8"/>
  <c r="H279" i="8"/>
  <c r="H280" i="8"/>
  <c r="K272" i="8"/>
  <c r="K273" i="8"/>
  <c r="K274" i="8"/>
  <c r="K275" i="8"/>
  <c r="K276" i="8"/>
  <c r="K277" i="8"/>
  <c r="K278" i="8"/>
  <c r="K279" i="8"/>
  <c r="K280" i="8"/>
  <c r="R272" i="8"/>
  <c r="R273" i="8"/>
  <c r="R274" i="8"/>
  <c r="R275" i="8"/>
  <c r="R276" i="8"/>
  <c r="R277" i="8"/>
  <c r="R278" i="8"/>
  <c r="R279" i="8"/>
  <c r="R280" i="8"/>
  <c r="R271" i="8"/>
  <c r="K271" i="8"/>
  <c r="H271" i="8"/>
  <c r="E271" i="8"/>
  <c r="F271" i="8" s="1"/>
  <c r="R270" i="8"/>
  <c r="K270" i="8"/>
  <c r="H270" i="8"/>
  <c r="F270" i="8"/>
  <c r="E270" i="8"/>
  <c r="R269" i="8"/>
  <c r="K269" i="8"/>
  <c r="H269" i="8"/>
  <c r="E269" i="8"/>
  <c r="F269" i="8" s="1"/>
  <c r="R268" i="8"/>
  <c r="K268" i="8"/>
  <c r="H268" i="8"/>
  <c r="E268" i="8"/>
  <c r="F268" i="8" s="1"/>
  <c r="R266" i="8"/>
  <c r="K266" i="8"/>
  <c r="H266" i="8"/>
  <c r="E266" i="8"/>
  <c r="F266" i="8" s="1"/>
  <c r="R265" i="8"/>
  <c r="K265" i="8"/>
  <c r="H265" i="8"/>
  <c r="F265" i="8"/>
  <c r="E265" i="8"/>
  <c r="R264" i="8"/>
  <c r="K264" i="8"/>
  <c r="H264" i="8"/>
  <c r="E264" i="8"/>
  <c r="F264" i="8" s="1"/>
  <c r="R263" i="8"/>
  <c r="K263" i="8"/>
  <c r="H263" i="8"/>
  <c r="E263" i="8"/>
  <c r="F263" i="8" s="1"/>
  <c r="R260" i="8"/>
  <c r="K260" i="8"/>
  <c r="H260" i="8"/>
  <c r="E260" i="8"/>
  <c r="F260" i="8" s="1"/>
  <c r="R256" i="8"/>
  <c r="K256" i="8"/>
  <c r="H256" i="8"/>
  <c r="F256" i="8"/>
  <c r="E256" i="8"/>
  <c r="R255" i="8"/>
  <c r="K255" i="8"/>
  <c r="F255" i="8"/>
  <c r="E255" i="8"/>
  <c r="R254" i="8"/>
  <c r="K254" i="8"/>
  <c r="F254" i="8"/>
  <c r="E254" i="8"/>
  <c r="R253" i="8"/>
  <c r="K253" i="8"/>
  <c r="H253" i="8"/>
  <c r="E253" i="8"/>
  <c r="F253" i="8" s="1"/>
  <c r="R252" i="8"/>
  <c r="K252" i="8"/>
  <c r="E252" i="8"/>
  <c r="F252" i="8" s="1"/>
  <c r="R251" i="8"/>
  <c r="K251" i="8"/>
  <c r="H251" i="8"/>
  <c r="E251" i="8"/>
  <c r="F251" i="8" s="1"/>
  <c r="R250" i="8"/>
  <c r="K250" i="8"/>
  <c r="H250" i="8"/>
  <c r="F250" i="8"/>
  <c r="E250" i="8"/>
  <c r="R249" i="8"/>
  <c r="K249" i="8"/>
  <c r="H249" i="8"/>
  <c r="E249" i="8"/>
  <c r="F249" i="8" s="1"/>
  <c r="R248" i="8"/>
  <c r="K248" i="8"/>
  <c r="H248" i="8"/>
  <c r="E248" i="8"/>
  <c r="F248" i="8" s="1"/>
  <c r="R247" i="8"/>
  <c r="K247" i="8"/>
  <c r="H247" i="8"/>
  <c r="E247" i="8"/>
  <c r="F247" i="8" s="1"/>
  <c r="R246" i="8"/>
  <c r="K246" i="8"/>
  <c r="H246" i="8"/>
  <c r="E246" i="8"/>
  <c r="F246" i="8" s="1"/>
  <c r="R245" i="8"/>
  <c r="K245" i="8"/>
  <c r="H245" i="8"/>
  <c r="E245" i="8"/>
  <c r="F245" i="8" s="1"/>
  <c r="R244" i="8"/>
  <c r="K244" i="8"/>
  <c r="H244" i="8"/>
  <c r="E244" i="8"/>
  <c r="F244" i="8" s="1"/>
  <c r="R243" i="8"/>
  <c r="K243" i="8"/>
  <c r="E243" i="8"/>
  <c r="F243" i="8" s="1"/>
  <c r="R242" i="8"/>
  <c r="K242" i="8"/>
  <c r="E242" i="8"/>
  <c r="F242" i="8" s="1"/>
  <c r="R241" i="8"/>
  <c r="K241" i="8"/>
  <c r="H241" i="8"/>
  <c r="E241" i="8"/>
  <c r="F241" i="8" s="1"/>
  <c r="R240" i="8"/>
  <c r="K240" i="8"/>
  <c r="H240" i="8"/>
  <c r="E240" i="8"/>
  <c r="F240" i="8" s="1"/>
  <c r="R239" i="8"/>
  <c r="K239" i="8"/>
  <c r="H239" i="8"/>
  <c r="E239" i="8"/>
  <c r="F239" i="8" s="1"/>
  <c r="R238" i="8"/>
  <c r="K238" i="8"/>
  <c r="H238" i="8"/>
  <c r="E238" i="8"/>
  <c r="F238" i="8" s="1"/>
  <c r="R237" i="8"/>
  <c r="K237" i="8"/>
  <c r="H237" i="8"/>
  <c r="E237" i="8"/>
  <c r="F237" i="8" s="1"/>
  <c r="R236" i="8"/>
  <c r="K236" i="8"/>
  <c r="H236" i="8"/>
  <c r="E236" i="8"/>
  <c r="F236" i="8" s="1"/>
  <c r="R235" i="8"/>
  <c r="K235" i="8"/>
  <c r="H235" i="8"/>
  <c r="E235" i="8"/>
  <c r="F235" i="8" s="1"/>
  <c r="R234" i="8"/>
  <c r="K234" i="8"/>
  <c r="H234" i="8"/>
  <c r="E234" i="8"/>
  <c r="F234" i="8" s="1"/>
  <c r="R233" i="8"/>
  <c r="K233" i="8"/>
  <c r="H233" i="8"/>
  <c r="E233" i="8"/>
  <c r="F233" i="8" s="1"/>
  <c r="R232" i="8"/>
  <c r="K232" i="8"/>
  <c r="H232" i="8"/>
  <c r="E232" i="8"/>
  <c r="F232" i="8" s="1"/>
  <c r="R231" i="8"/>
  <c r="K231" i="8"/>
  <c r="H231" i="8"/>
  <c r="E231" i="8"/>
  <c r="F231" i="8" s="1"/>
  <c r="R230" i="8"/>
  <c r="K230" i="8"/>
  <c r="H230" i="8"/>
  <c r="E230" i="8"/>
  <c r="F230" i="8" s="1"/>
  <c r="R229" i="8"/>
  <c r="K229" i="8"/>
  <c r="H229" i="8"/>
  <c r="E229" i="8"/>
  <c r="F229" i="8" s="1"/>
  <c r="R228" i="8"/>
  <c r="K228" i="8"/>
  <c r="H228" i="8"/>
  <c r="E228" i="8"/>
  <c r="F228" i="8" s="1"/>
  <c r="R227" i="8"/>
  <c r="K227" i="8"/>
  <c r="H227" i="8"/>
  <c r="E227" i="8"/>
  <c r="F227" i="8" s="1"/>
  <c r="R226" i="8"/>
  <c r="K226" i="8"/>
  <c r="H226" i="8"/>
  <c r="E226" i="8"/>
  <c r="F226" i="8" s="1"/>
  <c r="R225" i="8"/>
  <c r="K225" i="8"/>
  <c r="H225" i="8"/>
  <c r="E225" i="8"/>
  <c r="F225" i="8" s="1"/>
  <c r="R224" i="8"/>
  <c r="K224" i="8"/>
  <c r="H224" i="8"/>
  <c r="E224" i="8"/>
  <c r="F224" i="8" s="1"/>
  <c r="R223" i="8"/>
  <c r="K223" i="8"/>
  <c r="H223" i="8"/>
  <c r="E223" i="8"/>
  <c r="F223" i="8" s="1"/>
  <c r="R222" i="8"/>
  <c r="K222" i="8"/>
  <c r="H222" i="8"/>
  <c r="E222" i="8"/>
  <c r="F222" i="8" s="1"/>
  <c r="R221" i="8"/>
  <c r="K221" i="8"/>
  <c r="H221" i="8"/>
  <c r="E221" i="8"/>
  <c r="F221" i="8" s="1"/>
  <c r="R220" i="8"/>
  <c r="K220" i="8"/>
  <c r="H220" i="8"/>
  <c r="E220" i="8"/>
  <c r="F220" i="8" s="1"/>
  <c r="R219" i="8"/>
  <c r="K219" i="8"/>
  <c r="H219" i="8"/>
  <c r="E219" i="8"/>
  <c r="F219" i="8" s="1"/>
  <c r="R218" i="8"/>
  <c r="K218" i="8"/>
  <c r="H218" i="8"/>
  <c r="E218" i="8"/>
  <c r="F218" i="8" s="1"/>
  <c r="R217" i="8"/>
  <c r="K217" i="8"/>
  <c r="H217" i="8"/>
  <c r="E217" i="8"/>
  <c r="F217" i="8" s="1"/>
  <c r="R216" i="8"/>
  <c r="K216" i="8"/>
  <c r="H216" i="8"/>
  <c r="E216" i="8"/>
  <c r="F216" i="8" s="1"/>
  <c r="R215" i="8"/>
  <c r="K215" i="8"/>
  <c r="H215" i="8"/>
  <c r="E215" i="8"/>
  <c r="F215" i="8" s="1"/>
  <c r="R214" i="8"/>
  <c r="K214" i="8"/>
  <c r="H214" i="8"/>
  <c r="E214" i="8"/>
  <c r="F214" i="8" s="1"/>
  <c r="R213" i="8"/>
  <c r="K213" i="8"/>
  <c r="H213" i="8"/>
  <c r="E213" i="8"/>
  <c r="F213" i="8" s="1"/>
  <c r="S212" i="8"/>
  <c r="R212" i="8"/>
  <c r="K212" i="8"/>
  <c r="H212" i="8"/>
  <c r="E212" i="8"/>
  <c r="F212" i="8" s="1"/>
  <c r="R211" i="8"/>
  <c r="K211" i="8"/>
  <c r="H211" i="8"/>
  <c r="E211" i="8"/>
  <c r="F211" i="8" s="1"/>
  <c r="S210" i="8"/>
  <c r="R210" i="8"/>
  <c r="K210" i="8"/>
  <c r="H210" i="8"/>
  <c r="E210" i="8"/>
  <c r="F210" i="8" s="1"/>
  <c r="R209" i="8"/>
  <c r="K209" i="8"/>
  <c r="H209" i="8"/>
  <c r="E209" i="8"/>
  <c r="F209" i="8" s="1"/>
  <c r="R208" i="8"/>
  <c r="K208" i="8"/>
  <c r="H208" i="8"/>
  <c r="E208" i="8"/>
  <c r="F208" i="8" s="1"/>
  <c r="S207" i="8"/>
  <c r="R207" i="8"/>
  <c r="K207" i="8"/>
  <c r="H207" i="8"/>
  <c r="E207" i="8"/>
  <c r="F207" i="8" s="1"/>
  <c r="S206" i="8"/>
  <c r="R206" i="8"/>
  <c r="K206" i="8"/>
  <c r="H206" i="8"/>
  <c r="E206" i="8"/>
  <c r="F206" i="8" s="1"/>
  <c r="S205" i="8"/>
  <c r="R205" i="8"/>
  <c r="K205" i="8"/>
  <c r="H205" i="8"/>
  <c r="E205" i="8"/>
  <c r="F205" i="8" s="1"/>
  <c r="R203" i="8"/>
  <c r="K203" i="8"/>
  <c r="H203" i="8"/>
  <c r="E203" i="8"/>
  <c r="F203" i="8" s="1"/>
  <c r="R202" i="8"/>
  <c r="K202" i="8"/>
  <c r="H202" i="8"/>
  <c r="E202" i="8"/>
  <c r="F202" i="8" s="1"/>
  <c r="R201" i="8"/>
  <c r="K201" i="8"/>
  <c r="H201" i="8"/>
  <c r="E201" i="8"/>
  <c r="F201" i="8" s="1"/>
  <c r="R200" i="8"/>
  <c r="K200" i="8"/>
  <c r="H200" i="8"/>
  <c r="E200" i="8"/>
  <c r="F200" i="8" s="1"/>
  <c r="R199" i="8"/>
  <c r="K199" i="8"/>
  <c r="H199" i="8"/>
  <c r="E199" i="8"/>
  <c r="F199" i="8" s="1"/>
  <c r="R198" i="8"/>
  <c r="K198" i="8"/>
  <c r="H198" i="8"/>
  <c r="E198" i="8"/>
  <c r="F198" i="8" s="1"/>
  <c r="R197" i="8"/>
  <c r="K197" i="8"/>
  <c r="H197" i="8"/>
  <c r="E197" i="8"/>
  <c r="F197" i="8" s="1"/>
  <c r="R196" i="8"/>
  <c r="K196" i="8"/>
  <c r="H196" i="8"/>
  <c r="E196" i="8"/>
  <c r="F196" i="8" s="1"/>
  <c r="R195" i="8"/>
  <c r="K195" i="8"/>
  <c r="H195" i="8"/>
  <c r="E195" i="8"/>
  <c r="F195" i="8" s="1"/>
  <c r="R194" i="8"/>
  <c r="K194" i="8"/>
  <c r="H194" i="8"/>
  <c r="E194" i="8"/>
  <c r="F194" i="8" s="1"/>
  <c r="R193" i="8"/>
  <c r="K193" i="8"/>
  <c r="H193" i="8"/>
  <c r="E193" i="8"/>
  <c r="F193" i="8" s="1"/>
  <c r="R192" i="8"/>
  <c r="K192" i="8"/>
  <c r="H192" i="8"/>
  <c r="E192" i="8"/>
  <c r="F192" i="8" s="1"/>
  <c r="R191" i="8"/>
  <c r="K191" i="8"/>
  <c r="H191" i="8"/>
  <c r="E191" i="8"/>
  <c r="F191" i="8" s="1"/>
  <c r="R190" i="8"/>
  <c r="H190" i="8"/>
  <c r="E190" i="8"/>
  <c r="F190" i="8" s="1"/>
  <c r="R189" i="8"/>
  <c r="K189" i="8"/>
  <c r="H189" i="8"/>
  <c r="E189" i="8"/>
  <c r="F189" i="8" s="1"/>
  <c r="R188" i="8"/>
  <c r="K188" i="8"/>
  <c r="H188" i="8"/>
  <c r="E188" i="8"/>
  <c r="F188" i="8" s="1"/>
  <c r="S187" i="8"/>
  <c r="R187" i="8"/>
  <c r="K187" i="8"/>
  <c r="H187" i="8"/>
  <c r="E187" i="8"/>
  <c r="F187" i="8" s="1"/>
  <c r="S186" i="8"/>
  <c r="R186" i="8"/>
  <c r="K186" i="8"/>
  <c r="H186" i="8"/>
  <c r="E186" i="8"/>
  <c r="F186" i="8" s="1"/>
  <c r="S185" i="8"/>
  <c r="R185" i="8"/>
  <c r="K185" i="8"/>
  <c r="H185" i="8"/>
  <c r="E185" i="8"/>
  <c r="F185" i="8" s="1"/>
  <c r="R184" i="8"/>
  <c r="K184" i="8"/>
  <c r="H184" i="8"/>
  <c r="E184" i="8"/>
  <c r="F184" i="8" s="1"/>
  <c r="R183" i="8"/>
  <c r="K183" i="8"/>
  <c r="H183" i="8"/>
  <c r="E183" i="8"/>
  <c r="F183" i="8" s="1"/>
  <c r="R182" i="8"/>
  <c r="K182" i="8"/>
  <c r="H182" i="8"/>
  <c r="E182" i="8"/>
  <c r="F182" i="8" s="1"/>
  <c r="R181" i="8"/>
  <c r="K181" i="8"/>
  <c r="H181" i="8"/>
  <c r="E181" i="8"/>
  <c r="F181" i="8" s="1"/>
  <c r="S180" i="8"/>
  <c r="R180" i="8"/>
  <c r="K180" i="8"/>
  <c r="H180" i="8"/>
  <c r="E180" i="8"/>
  <c r="F180" i="8" s="1"/>
  <c r="R179" i="8"/>
  <c r="K179" i="8"/>
  <c r="H179" i="8"/>
  <c r="E179" i="8"/>
  <c r="F179" i="8" s="1"/>
  <c r="R178" i="8"/>
  <c r="K178" i="8"/>
  <c r="H178" i="8"/>
  <c r="E178" i="8"/>
  <c r="F178" i="8" s="1"/>
  <c r="R177" i="8"/>
  <c r="K177" i="8"/>
  <c r="H177" i="8"/>
  <c r="E177" i="8"/>
  <c r="F177" i="8" s="1"/>
  <c r="S176" i="8"/>
  <c r="R176" i="8"/>
  <c r="K176" i="8"/>
  <c r="H176" i="8"/>
  <c r="E176" i="8"/>
  <c r="F176" i="8" s="1"/>
  <c r="R175" i="8"/>
  <c r="K175" i="8"/>
  <c r="H175" i="8"/>
  <c r="E175" i="8"/>
  <c r="F175" i="8" s="1"/>
  <c r="R174" i="8"/>
  <c r="K174" i="8"/>
  <c r="H174" i="8"/>
  <c r="E174" i="8"/>
  <c r="F174" i="8" s="1"/>
  <c r="R173" i="8"/>
  <c r="K173" i="8"/>
  <c r="H173" i="8"/>
  <c r="E173" i="8"/>
  <c r="F173" i="8" s="1"/>
  <c r="S172" i="8"/>
  <c r="R172" i="8"/>
  <c r="K172" i="8"/>
  <c r="H172" i="8"/>
  <c r="E172" i="8"/>
  <c r="F172" i="8" s="1"/>
  <c r="R171" i="8"/>
  <c r="K171" i="8"/>
  <c r="H171" i="8"/>
  <c r="E171" i="8"/>
  <c r="F171" i="8" s="1"/>
  <c r="R170" i="8"/>
  <c r="K170" i="8"/>
  <c r="H170" i="8"/>
  <c r="E170" i="8"/>
  <c r="F170" i="8" s="1"/>
  <c r="S169" i="8"/>
  <c r="R169" i="8"/>
  <c r="K169" i="8"/>
  <c r="H169" i="8"/>
  <c r="E169" i="8"/>
  <c r="F169" i="8" s="1"/>
  <c r="R168" i="8"/>
  <c r="K168" i="8"/>
  <c r="H168" i="8"/>
  <c r="E168" i="8"/>
  <c r="F168" i="8" s="1"/>
  <c r="R167" i="8"/>
  <c r="K167" i="8"/>
  <c r="H167" i="8"/>
  <c r="E167" i="8"/>
  <c r="F167" i="8" s="1"/>
  <c r="R166" i="8"/>
  <c r="K166" i="8"/>
  <c r="H166" i="8"/>
  <c r="E166" i="8"/>
  <c r="F166" i="8" s="1"/>
  <c r="R165" i="8"/>
  <c r="K165" i="8"/>
  <c r="H165" i="8"/>
  <c r="E165" i="8"/>
  <c r="F165" i="8" s="1"/>
  <c r="R164" i="8"/>
  <c r="K164" i="8"/>
  <c r="H164" i="8"/>
  <c r="E164" i="8"/>
  <c r="F164" i="8" s="1"/>
  <c r="R163" i="8"/>
  <c r="K163" i="8"/>
  <c r="H163" i="8"/>
  <c r="E163" i="8"/>
  <c r="F163" i="8" s="1"/>
  <c r="R162" i="8"/>
  <c r="K162" i="8"/>
  <c r="H162" i="8"/>
  <c r="E162" i="8"/>
  <c r="F162" i="8" s="1"/>
  <c r="R161" i="8"/>
  <c r="K161" i="8"/>
  <c r="H161" i="8"/>
  <c r="E161" i="8"/>
  <c r="F161" i="8" s="1"/>
  <c r="R160" i="8"/>
  <c r="K160" i="8"/>
  <c r="H160" i="8"/>
  <c r="E160" i="8"/>
  <c r="F160" i="8" s="1"/>
  <c r="R159" i="8"/>
  <c r="K159" i="8"/>
  <c r="H159" i="8"/>
  <c r="E159" i="8"/>
  <c r="F159" i="8" s="1"/>
  <c r="R158" i="8"/>
  <c r="K158" i="8"/>
  <c r="H158" i="8"/>
  <c r="E158" i="8"/>
  <c r="F158" i="8" s="1"/>
  <c r="S157" i="8"/>
  <c r="R157" i="8"/>
  <c r="K157" i="8"/>
  <c r="H157" i="8"/>
  <c r="E157" i="8"/>
  <c r="F157" i="8" s="1"/>
  <c r="S156" i="8"/>
  <c r="R156" i="8"/>
  <c r="K156" i="8"/>
  <c r="H156" i="8"/>
  <c r="E156" i="8"/>
  <c r="F156" i="8" s="1"/>
  <c r="R155" i="8"/>
  <c r="K155" i="8"/>
  <c r="H155" i="8"/>
  <c r="E155" i="8"/>
  <c r="F155" i="8" s="1"/>
  <c r="R154" i="8"/>
  <c r="K154" i="8"/>
  <c r="H154" i="8"/>
  <c r="E154" i="8"/>
  <c r="F154" i="8" s="1"/>
  <c r="R153" i="8"/>
  <c r="K153" i="8"/>
  <c r="H153" i="8"/>
  <c r="E153" i="8"/>
  <c r="F153" i="8" s="1"/>
  <c r="R152" i="8"/>
  <c r="K152" i="8"/>
  <c r="E152" i="8"/>
  <c r="F152" i="8" s="1"/>
  <c r="R151" i="8"/>
  <c r="K151" i="8"/>
  <c r="H151" i="8"/>
  <c r="E151" i="8"/>
  <c r="F151" i="8" s="1"/>
  <c r="R150" i="8"/>
  <c r="K150" i="8"/>
  <c r="H150" i="8"/>
  <c r="E150" i="8"/>
  <c r="F150" i="8" s="1"/>
  <c r="S149" i="8"/>
  <c r="R149" i="8"/>
  <c r="K149" i="8"/>
  <c r="E149" i="8"/>
  <c r="F149" i="8" s="1"/>
  <c r="R148" i="8"/>
  <c r="K148" i="8"/>
  <c r="E148" i="8"/>
  <c r="F148" i="8" s="1"/>
  <c r="R147" i="8"/>
  <c r="K147" i="8"/>
  <c r="H147" i="8"/>
  <c r="E147" i="8"/>
  <c r="F147" i="8" s="1"/>
  <c r="R146" i="8"/>
  <c r="K146" i="8"/>
  <c r="H146" i="8"/>
  <c r="E146" i="8"/>
  <c r="F146" i="8" s="1"/>
  <c r="R145" i="8"/>
  <c r="K145" i="8"/>
  <c r="H145" i="8"/>
  <c r="E145" i="8"/>
  <c r="F145" i="8" s="1"/>
  <c r="R144" i="8"/>
  <c r="K144" i="8"/>
  <c r="H144" i="8"/>
  <c r="E144" i="8"/>
  <c r="F144" i="8" s="1"/>
  <c r="R143" i="8"/>
  <c r="K143" i="8"/>
  <c r="H143" i="8"/>
  <c r="E143" i="8"/>
  <c r="F143" i="8" s="1"/>
  <c r="R142" i="8"/>
  <c r="K142" i="8"/>
  <c r="H142" i="8"/>
  <c r="E142" i="8"/>
  <c r="F142" i="8" s="1"/>
  <c r="R141" i="8"/>
  <c r="K141" i="8"/>
  <c r="E141" i="8"/>
  <c r="F141" i="8" s="1"/>
  <c r="R140" i="8"/>
  <c r="K140" i="8"/>
  <c r="E140" i="8"/>
  <c r="F140" i="8" s="1"/>
  <c r="R139" i="8"/>
  <c r="K139" i="8"/>
  <c r="H139" i="8"/>
  <c r="E139" i="8"/>
  <c r="F139" i="8" s="1"/>
  <c r="R138" i="8"/>
  <c r="K138" i="8"/>
  <c r="H138" i="8"/>
  <c r="E138" i="8"/>
  <c r="F138" i="8" s="1"/>
  <c r="S137" i="8"/>
  <c r="R137" i="8"/>
  <c r="K137" i="8"/>
  <c r="H137" i="8"/>
  <c r="E137" i="8"/>
  <c r="F137" i="8" s="1"/>
  <c r="R136" i="8"/>
  <c r="K136" i="8"/>
  <c r="H136" i="8"/>
  <c r="E136" i="8"/>
  <c r="F136" i="8" s="1"/>
  <c r="R135" i="8"/>
  <c r="K135" i="8"/>
  <c r="E135" i="8"/>
  <c r="F135" i="8" s="1"/>
  <c r="R134" i="8"/>
  <c r="K134" i="8"/>
  <c r="E134" i="8"/>
  <c r="F134" i="8" s="1"/>
  <c r="R133" i="8"/>
  <c r="K133" i="8"/>
  <c r="E133" i="8"/>
  <c r="F133" i="8" s="1"/>
  <c r="R132" i="8"/>
  <c r="K132" i="8"/>
  <c r="H132" i="8"/>
  <c r="E132" i="8"/>
  <c r="F132" i="8" s="1"/>
  <c r="R131" i="8"/>
  <c r="K131" i="8"/>
  <c r="E131" i="8"/>
  <c r="F131" i="8" s="1"/>
  <c r="R130" i="8"/>
  <c r="K130" i="8"/>
  <c r="H130" i="8"/>
  <c r="E130" i="8"/>
  <c r="F130" i="8" s="1"/>
  <c r="R129" i="8"/>
  <c r="K129" i="8"/>
  <c r="H129" i="8"/>
  <c r="E129" i="8"/>
  <c r="F129" i="8" s="1"/>
  <c r="R128" i="8"/>
  <c r="K128" i="8"/>
  <c r="H128" i="8"/>
  <c r="E128" i="8"/>
  <c r="F128" i="8" s="1"/>
  <c r="H127" i="8"/>
  <c r="E127" i="8"/>
  <c r="F127" i="8" s="1"/>
  <c r="S126" i="8"/>
  <c r="R126" i="8"/>
  <c r="K126" i="8"/>
  <c r="H126" i="8"/>
  <c r="E126" i="8"/>
  <c r="F126" i="8" s="1"/>
  <c r="S125" i="8"/>
  <c r="R125" i="8"/>
  <c r="K125" i="8"/>
  <c r="H125" i="8"/>
  <c r="E125" i="8"/>
  <c r="F125" i="8" s="1"/>
  <c r="R124" i="8"/>
  <c r="K124" i="8"/>
  <c r="H124" i="8"/>
  <c r="E124" i="8"/>
  <c r="F124" i="8" s="1"/>
  <c r="R123" i="8"/>
  <c r="K123" i="8"/>
  <c r="H123" i="8"/>
  <c r="E123" i="8"/>
  <c r="F123" i="8" s="1"/>
  <c r="R122" i="8"/>
  <c r="K122" i="8"/>
  <c r="H122" i="8"/>
  <c r="E122" i="8"/>
  <c r="F122" i="8" s="1"/>
  <c r="R121" i="8"/>
  <c r="K121" i="8"/>
  <c r="H121" i="8"/>
  <c r="E121" i="8"/>
  <c r="F121" i="8" s="1"/>
  <c r="R120" i="8"/>
  <c r="K120" i="8"/>
  <c r="H120" i="8"/>
  <c r="E120" i="8"/>
  <c r="F120" i="8" s="1"/>
  <c r="R119" i="8"/>
  <c r="K119" i="8"/>
  <c r="E119" i="8"/>
  <c r="F119" i="8" s="1"/>
  <c r="R118" i="8"/>
  <c r="K118" i="8"/>
  <c r="H118" i="8"/>
  <c r="E118" i="8"/>
  <c r="F118" i="8" s="1"/>
  <c r="R117" i="8"/>
  <c r="K117" i="8"/>
  <c r="H117" i="8"/>
  <c r="E117" i="8"/>
  <c r="F117" i="8" s="1"/>
  <c r="R116" i="8"/>
  <c r="K116" i="8"/>
  <c r="H116" i="8"/>
  <c r="E116" i="8"/>
  <c r="F116" i="8" s="1"/>
  <c r="R115" i="8"/>
  <c r="K115" i="8"/>
  <c r="H115" i="8"/>
  <c r="E115" i="8"/>
  <c r="F115" i="8" s="1"/>
  <c r="R114" i="8"/>
  <c r="K114" i="8"/>
  <c r="E114" i="8"/>
  <c r="F114" i="8" s="1"/>
  <c r="R113" i="8"/>
  <c r="K113" i="8"/>
  <c r="E113" i="8"/>
  <c r="F113" i="8" s="1"/>
  <c r="R112" i="8"/>
  <c r="K112" i="8"/>
  <c r="E112" i="8"/>
  <c r="F112" i="8" s="1"/>
  <c r="R111" i="8"/>
  <c r="K111" i="8"/>
  <c r="H111" i="8"/>
  <c r="E111" i="8"/>
  <c r="F111" i="8" s="1"/>
  <c r="R110" i="8"/>
  <c r="K110" i="8"/>
  <c r="H110" i="8"/>
  <c r="E110" i="8"/>
  <c r="F110" i="8" s="1"/>
  <c r="R109" i="8"/>
  <c r="K109" i="8"/>
  <c r="H109" i="8"/>
  <c r="E109" i="8"/>
  <c r="F109" i="8" s="1"/>
  <c r="R108" i="8"/>
  <c r="K108" i="8"/>
  <c r="E108" i="8"/>
  <c r="F108" i="8" s="1"/>
  <c r="R107" i="8"/>
  <c r="K107" i="8"/>
  <c r="E107" i="8"/>
  <c r="F107" i="8" s="1"/>
  <c r="R106" i="8"/>
  <c r="K106" i="8"/>
  <c r="H106" i="8"/>
  <c r="E106" i="8"/>
  <c r="F106" i="8" s="1"/>
  <c r="R105" i="8"/>
  <c r="K105" i="8"/>
  <c r="H105" i="8"/>
  <c r="E105" i="8"/>
  <c r="F105" i="8" s="1"/>
  <c r="S104" i="8"/>
  <c r="R104" i="8"/>
  <c r="K104" i="8"/>
  <c r="H104" i="8"/>
  <c r="E104" i="8"/>
  <c r="F104" i="8" s="1"/>
  <c r="R103" i="8"/>
  <c r="K103" i="8"/>
  <c r="H103" i="8"/>
  <c r="E103" i="8"/>
  <c r="F103" i="8" s="1"/>
  <c r="R102" i="8"/>
  <c r="K102" i="8"/>
  <c r="H102" i="8"/>
  <c r="E102" i="8"/>
  <c r="F102" i="8" s="1"/>
  <c r="R101" i="8"/>
  <c r="K101" i="8"/>
  <c r="H101" i="8"/>
  <c r="E101" i="8"/>
  <c r="F101" i="8" s="1"/>
  <c r="K100" i="8"/>
  <c r="H100" i="8"/>
  <c r="E100" i="8"/>
  <c r="F100" i="8" s="1"/>
  <c r="K99" i="8"/>
  <c r="H99" i="8"/>
  <c r="E99" i="8"/>
  <c r="F99" i="8" s="1"/>
  <c r="K98" i="8"/>
  <c r="H98" i="8"/>
  <c r="E98" i="8"/>
  <c r="F98" i="8" s="1"/>
  <c r="R97" i="8"/>
  <c r="K97" i="8"/>
  <c r="H97" i="8"/>
  <c r="E97" i="8"/>
  <c r="F97" i="8" s="1"/>
  <c r="S96" i="8"/>
  <c r="R96" i="8"/>
  <c r="K96" i="8"/>
  <c r="H96" i="8"/>
  <c r="E96" i="8"/>
  <c r="F96" i="8" s="1"/>
  <c r="S95" i="8"/>
  <c r="R95" i="8"/>
  <c r="K95" i="8"/>
  <c r="H95" i="8"/>
  <c r="E95" i="8"/>
  <c r="F95" i="8" s="1"/>
  <c r="S94" i="8"/>
  <c r="R94" i="8"/>
  <c r="K94" i="8"/>
  <c r="H94" i="8"/>
  <c r="E94" i="8"/>
  <c r="F94" i="8" s="1"/>
  <c r="S93" i="8"/>
  <c r="R93" i="8"/>
  <c r="K93" i="8"/>
  <c r="H93" i="8"/>
  <c r="E93" i="8"/>
  <c r="F93" i="8" s="1"/>
  <c r="S92" i="8"/>
  <c r="R92" i="8"/>
  <c r="K92" i="8"/>
  <c r="H92" i="8"/>
  <c r="E92" i="8"/>
  <c r="F92" i="8" s="1"/>
  <c r="S91" i="8"/>
  <c r="R91" i="8"/>
  <c r="K91" i="8"/>
  <c r="H91" i="8"/>
  <c r="E91" i="8"/>
  <c r="F91" i="8" s="1"/>
  <c r="S90" i="8"/>
  <c r="R90" i="8"/>
  <c r="K90" i="8"/>
  <c r="H90" i="8"/>
  <c r="E90" i="8"/>
  <c r="F90" i="8" s="1"/>
  <c r="S89" i="8"/>
  <c r="R89" i="8"/>
  <c r="K89" i="8"/>
  <c r="H89" i="8"/>
  <c r="E89" i="8"/>
  <c r="F89" i="8" s="1"/>
  <c r="S88" i="8"/>
  <c r="R88" i="8"/>
  <c r="K88" i="8"/>
  <c r="H88" i="8"/>
  <c r="E88" i="8"/>
  <c r="F88" i="8" s="1"/>
  <c r="S87" i="8"/>
  <c r="R87" i="8"/>
  <c r="K87" i="8"/>
  <c r="H87" i="8"/>
  <c r="E87" i="8"/>
  <c r="F87" i="8" s="1"/>
  <c r="R86" i="8"/>
  <c r="K86" i="8"/>
  <c r="H86" i="8"/>
  <c r="E86" i="8"/>
  <c r="F86" i="8" s="1"/>
  <c r="S85" i="8"/>
  <c r="R85" i="8"/>
  <c r="K85" i="8"/>
  <c r="H85" i="8"/>
  <c r="E85" i="8"/>
  <c r="F85" i="8" s="1"/>
  <c r="R84" i="8"/>
  <c r="K84" i="8"/>
  <c r="H84" i="8"/>
  <c r="E84" i="8"/>
  <c r="F84" i="8" s="1"/>
  <c r="S83" i="8"/>
  <c r="R83" i="8"/>
  <c r="K83" i="8"/>
  <c r="H83" i="8"/>
  <c r="E83" i="8"/>
  <c r="F83" i="8" s="1"/>
  <c r="S82" i="8"/>
  <c r="R82" i="8"/>
  <c r="K82" i="8"/>
  <c r="H82" i="8"/>
  <c r="E82" i="8"/>
  <c r="F82" i="8" s="1"/>
  <c r="S81" i="8"/>
  <c r="R81" i="8"/>
  <c r="K81" i="8"/>
  <c r="H81" i="8"/>
  <c r="E81" i="8"/>
  <c r="F81" i="8" s="1"/>
  <c r="S80" i="8"/>
  <c r="R80" i="8"/>
  <c r="K80" i="8"/>
  <c r="H80" i="8"/>
  <c r="E80" i="8"/>
  <c r="F80" i="8" s="1"/>
  <c r="S79" i="8"/>
  <c r="R79" i="8"/>
  <c r="K79" i="8"/>
  <c r="H79" i="8"/>
  <c r="E79" i="8"/>
  <c r="F79" i="8" s="1"/>
  <c r="S78" i="8"/>
  <c r="R78" i="8"/>
  <c r="K78" i="8"/>
  <c r="H78" i="8"/>
  <c r="E78" i="8"/>
  <c r="F78" i="8" s="1"/>
  <c r="S77" i="8"/>
  <c r="R77" i="8"/>
  <c r="K77" i="8"/>
  <c r="H77" i="8"/>
  <c r="E77" i="8"/>
  <c r="F77" i="8" s="1"/>
  <c r="S76" i="8"/>
  <c r="R76" i="8"/>
  <c r="K76" i="8"/>
  <c r="H76" i="8"/>
  <c r="E76" i="8"/>
  <c r="F76" i="8" s="1"/>
  <c r="R75" i="8"/>
  <c r="K75" i="8"/>
  <c r="H75" i="8"/>
  <c r="E75" i="8"/>
  <c r="F75" i="8" s="1"/>
  <c r="S74" i="8"/>
  <c r="R74" i="8"/>
  <c r="K74" i="8"/>
  <c r="H74" i="8"/>
  <c r="E74" i="8"/>
  <c r="F74" i="8" s="1"/>
  <c r="S73" i="8"/>
  <c r="R73" i="8"/>
  <c r="K73" i="8"/>
  <c r="H73" i="8"/>
  <c r="E73" i="8"/>
  <c r="F73" i="8" s="1"/>
  <c r="S72" i="8"/>
  <c r="R72" i="8"/>
  <c r="K72" i="8"/>
  <c r="H72" i="8"/>
  <c r="E72" i="8"/>
  <c r="F72" i="8" s="1"/>
  <c r="S71" i="8"/>
  <c r="R71" i="8"/>
  <c r="K71" i="8"/>
  <c r="H71" i="8"/>
  <c r="E71" i="8"/>
  <c r="F71" i="8" s="1"/>
  <c r="S70" i="8"/>
  <c r="R70" i="8"/>
  <c r="K70" i="8"/>
  <c r="H70" i="8"/>
  <c r="E70" i="8"/>
  <c r="F70" i="8" s="1"/>
  <c r="R69" i="8"/>
  <c r="K69" i="8"/>
  <c r="H69" i="8"/>
  <c r="E69" i="8"/>
  <c r="F69" i="8" s="1"/>
  <c r="S68" i="8"/>
  <c r="R68" i="8"/>
  <c r="K68" i="8"/>
  <c r="H68" i="8"/>
  <c r="E68" i="8"/>
  <c r="F68" i="8" s="1"/>
  <c r="S67" i="8"/>
  <c r="R67" i="8"/>
  <c r="K67" i="8"/>
  <c r="H67" i="8"/>
  <c r="E67" i="8"/>
  <c r="F67" i="8" s="1"/>
  <c r="S66" i="8"/>
  <c r="R66" i="8"/>
  <c r="K66" i="8"/>
  <c r="H66" i="8"/>
  <c r="E66" i="8"/>
  <c r="F66" i="8" s="1"/>
  <c r="S65" i="8"/>
  <c r="R65" i="8"/>
  <c r="K65" i="8"/>
  <c r="H65" i="8"/>
  <c r="E65" i="8"/>
  <c r="F65" i="8" s="1"/>
  <c r="G64" i="8"/>
  <c r="H64" i="8" s="1"/>
  <c r="T64" i="8" s="1"/>
  <c r="E64" i="8"/>
  <c r="F64" i="8" s="1"/>
  <c r="G62" i="8"/>
  <c r="H62" i="8" s="1"/>
  <c r="T62" i="8" s="1"/>
  <c r="E62" i="8"/>
  <c r="F62" i="8" s="1"/>
  <c r="G61" i="8"/>
  <c r="H61" i="8" s="1"/>
  <c r="T61" i="8" s="1"/>
  <c r="E61" i="8"/>
  <c r="F61" i="8" s="1"/>
  <c r="G60" i="8"/>
  <c r="H60" i="8" s="1"/>
  <c r="T60" i="8" s="1"/>
  <c r="E60" i="8"/>
  <c r="F60" i="8" s="1"/>
  <c r="S59" i="8"/>
  <c r="R59" i="8"/>
  <c r="K59" i="8"/>
  <c r="H59" i="8"/>
  <c r="E59" i="8"/>
  <c r="F59" i="8" s="1"/>
  <c r="S58" i="8"/>
  <c r="R58" i="8"/>
  <c r="E58" i="8"/>
  <c r="F58" i="8" s="1"/>
  <c r="S57" i="8"/>
  <c r="R57" i="8"/>
  <c r="K57" i="8"/>
  <c r="H57" i="8"/>
  <c r="E57" i="8"/>
  <c r="F57" i="8" s="1"/>
  <c r="S56" i="8"/>
  <c r="R56" i="8"/>
  <c r="K56" i="8"/>
  <c r="H56" i="8"/>
  <c r="E56" i="8"/>
  <c r="F56" i="8" s="1"/>
  <c r="S55" i="8"/>
  <c r="R55" i="8"/>
  <c r="K55" i="8"/>
  <c r="H55" i="8"/>
  <c r="E55" i="8"/>
  <c r="F55" i="8" s="1"/>
  <c r="S54" i="8"/>
  <c r="R54" i="8"/>
  <c r="K54" i="8"/>
  <c r="H54" i="8"/>
  <c r="E54" i="8"/>
  <c r="F54" i="8" s="1"/>
  <c r="S53" i="8"/>
  <c r="R53" i="8"/>
  <c r="K53" i="8"/>
  <c r="H53" i="8"/>
  <c r="E53" i="8"/>
  <c r="F53" i="8" s="1"/>
  <c r="S52" i="8"/>
  <c r="R52" i="8"/>
  <c r="K52" i="8"/>
  <c r="H52" i="8"/>
  <c r="E52" i="8"/>
  <c r="F52" i="8" s="1"/>
  <c r="G51" i="8"/>
  <c r="S51" i="8" s="1"/>
  <c r="E51" i="8"/>
  <c r="F51" i="8" s="1"/>
  <c r="G50" i="8"/>
  <c r="H50" i="8" s="1"/>
  <c r="T50" i="8" s="1"/>
  <c r="E50" i="8"/>
  <c r="F50" i="8" s="1"/>
  <c r="S49" i="8"/>
  <c r="R49" i="8"/>
  <c r="K49" i="8"/>
  <c r="H49" i="8"/>
  <c r="E49" i="8"/>
  <c r="F49" i="8" s="1"/>
  <c r="S48" i="8"/>
  <c r="R48" i="8"/>
  <c r="K48" i="8"/>
  <c r="H48" i="8"/>
  <c r="E48" i="8"/>
  <c r="F48" i="8" s="1"/>
  <c r="G47" i="8"/>
  <c r="H47" i="8" s="1"/>
  <c r="T47" i="8" s="1"/>
  <c r="E47" i="8"/>
  <c r="F47" i="8" s="1"/>
  <c r="G46" i="8"/>
  <c r="E46" i="8"/>
  <c r="F46" i="8" s="1"/>
  <c r="S45" i="8"/>
  <c r="R45" i="8"/>
  <c r="K45" i="8"/>
  <c r="H45" i="8"/>
  <c r="E45" i="8"/>
  <c r="F45" i="8" s="1"/>
  <c r="S44" i="8"/>
  <c r="R44" i="8"/>
  <c r="K44" i="8"/>
  <c r="H44" i="8"/>
  <c r="E44" i="8"/>
  <c r="F44" i="8" s="1"/>
  <c r="S43" i="8"/>
  <c r="R43" i="8"/>
  <c r="K43" i="8"/>
  <c r="H43" i="8"/>
  <c r="E43" i="8"/>
  <c r="F43" i="8" s="1"/>
  <c r="S42" i="8"/>
  <c r="R42" i="8"/>
  <c r="K42" i="8"/>
  <c r="H42" i="8"/>
  <c r="E42" i="8"/>
  <c r="F42" i="8" s="1"/>
  <c r="S41" i="8"/>
  <c r="R41" i="8"/>
  <c r="K41" i="8"/>
  <c r="H41" i="8"/>
  <c r="E41" i="8"/>
  <c r="F41" i="8" s="1"/>
  <c r="S40" i="8"/>
  <c r="R40" i="8"/>
  <c r="K40" i="8"/>
  <c r="H40" i="8"/>
  <c r="E40" i="8"/>
  <c r="F40" i="8" s="1"/>
  <c r="S39" i="8"/>
  <c r="R39" i="8"/>
  <c r="K39" i="8"/>
  <c r="H39" i="8"/>
  <c r="T39" i="8" s="1"/>
  <c r="E39" i="8"/>
  <c r="F39" i="8" s="1"/>
  <c r="S38" i="8"/>
  <c r="R38" i="8"/>
  <c r="K38" i="8"/>
  <c r="H38" i="8"/>
  <c r="T38" i="8" s="1"/>
  <c r="E38" i="8"/>
  <c r="F38" i="8" s="1"/>
  <c r="S37" i="8"/>
  <c r="R37" i="8"/>
  <c r="K37" i="8"/>
  <c r="H37" i="8"/>
  <c r="E37" i="8"/>
  <c r="F37" i="8" s="1"/>
  <c r="S36" i="8"/>
  <c r="R36" i="8"/>
  <c r="K36" i="8"/>
  <c r="H36" i="8"/>
  <c r="E36" i="8"/>
  <c r="F36" i="8" s="1"/>
  <c r="R35" i="8"/>
  <c r="K35" i="8"/>
  <c r="H35" i="8"/>
  <c r="E35" i="8"/>
  <c r="F35" i="8" s="1"/>
  <c r="S34" i="8"/>
  <c r="R34" i="8"/>
  <c r="K34" i="8"/>
  <c r="H34" i="8"/>
  <c r="E34" i="8"/>
  <c r="F34" i="8" s="1"/>
  <c r="S33" i="8"/>
  <c r="R33" i="8"/>
  <c r="K33" i="8"/>
  <c r="H33" i="8"/>
  <c r="E33" i="8"/>
  <c r="F33" i="8" s="1"/>
  <c r="S32" i="8"/>
  <c r="R32" i="8"/>
  <c r="K32" i="8"/>
  <c r="H32" i="8"/>
  <c r="E32" i="8"/>
  <c r="F32" i="8" s="1"/>
  <c r="S31" i="8"/>
  <c r="R31" i="8"/>
  <c r="K31" i="8"/>
  <c r="H31" i="8"/>
  <c r="E31" i="8"/>
  <c r="F31" i="8" s="1"/>
  <c r="S30" i="8"/>
  <c r="R30" i="8"/>
  <c r="K30" i="8"/>
  <c r="H30" i="8"/>
  <c r="E30" i="8"/>
  <c r="F30" i="8" s="1"/>
  <c r="G29" i="8"/>
  <c r="S29" i="8" s="1"/>
  <c r="E29" i="8"/>
  <c r="F29" i="8" s="1"/>
  <c r="G28" i="8"/>
  <c r="S28" i="8" s="1"/>
  <c r="E28" i="8"/>
  <c r="F28" i="8" s="1"/>
  <c r="G27" i="8"/>
  <c r="H27" i="8" s="1"/>
  <c r="E27" i="8"/>
  <c r="F27" i="8" s="1"/>
  <c r="R26" i="8"/>
  <c r="K26" i="8"/>
  <c r="H26" i="8"/>
  <c r="E26" i="8"/>
  <c r="F26" i="8" s="1"/>
  <c r="S25" i="8"/>
  <c r="R25" i="8"/>
  <c r="K25" i="8"/>
  <c r="H25" i="8"/>
  <c r="E25" i="8"/>
  <c r="F25" i="8" s="1"/>
  <c r="S24" i="8"/>
  <c r="R24" i="8"/>
  <c r="K24" i="8"/>
  <c r="H24" i="8"/>
  <c r="E24" i="8"/>
  <c r="F24" i="8" s="1"/>
  <c r="R23" i="8"/>
  <c r="K23" i="8"/>
  <c r="H23" i="8"/>
  <c r="E23" i="8"/>
  <c r="F23" i="8" s="1"/>
  <c r="S22" i="8"/>
  <c r="R22" i="8"/>
  <c r="K22" i="8"/>
  <c r="H22" i="8"/>
  <c r="E22" i="8"/>
  <c r="F22" i="8" s="1"/>
  <c r="S21" i="8"/>
  <c r="R21" i="8"/>
  <c r="K21" i="8"/>
  <c r="H21" i="8"/>
  <c r="E21" i="8"/>
  <c r="F21" i="8" s="1"/>
  <c r="S20" i="8"/>
  <c r="R20" i="8"/>
  <c r="K20" i="8"/>
  <c r="H20" i="8"/>
  <c r="E20" i="8"/>
  <c r="F20" i="8" s="1"/>
  <c r="S19" i="8"/>
  <c r="R19" i="8"/>
  <c r="K19" i="8"/>
  <c r="H19" i="8"/>
  <c r="E19" i="8"/>
  <c r="F19" i="8" s="1"/>
  <c r="S18" i="8"/>
  <c r="R18" i="8"/>
  <c r="K18" i="8"/>
  <c r="H18" i="8"/>
  <c r="E18" i="8"/>
  <c r="F18" i="8" s="1"/>
  <c r="S17" i="8"/>
  <c r="R17" i="8"/>
  <c r="K17" i="8"/>
  <c r="H17" i="8"/>
  <c r="E17" i="8"/>
  <c r="F17" i="8" s="1"/>
  <c r="S16" i="8"/>
  <c r="R16" i="8"/>
  <c r="K16" i="8"/>
  <c r="H16" i="8"/>
  <c r="E16" i="8"/>
  <c r="F16" i="8" s="1"/>
  <c r="S15" i="8"/>
  <c r="R15" i="8"/>
  <c r="K15" i="8"/>
  <c r="H15" i="8"/>
  <c r="E15" i="8"/>
  <c r="F15" i="8" s="1"/>
  <c r="S14" i="8"/>
  <c r="R14" i="8"/>
  <c r="K14" i="8"/>
  <c r="H14" i="8"/>
  <c r="E14" i="8"/>
  <c r="F14" i="8" s="1"/>
  <c r="S13" i="8"/>
  <c r="R13" i="8"/>
  <c r="K13" i="8"/>
  <c r="H13" i="8"/>
  <c r="E13" i="8"/>
  <c r="F13" i="8" s="1"/>
  <c r="S12" i="8"/>
  <c r="R12" i="8"/>
  <c r="K12" i="8"/>
  <c r="H12" i="8"/>
  <c r="E12" i="8"/>
  <c r="F12" i="8" s="1"/>
  <c r="G11" i="8"/>
  <c r="S11" i="8" s="1"/>
  <c r="E11" i="8"/>
  <c r="F11" i="8" s="1"/>
  <c r="G10" i="8"/>
  <c r="S10" i="8" s="1"/>
  <c r="E10" i="8"/>
  <c r="F10" i="8" s="1"/>
  <c r="R9" i="8"/>
  <c r="K9" i="8"/>
  <c r="H9" i="8"/>
  <c r="E9" i="8"/>
  <c r="F9" i="8" s="1"/>
  <c r="S8" i="8"/>
  <c r="R8" i="8"/>
  <c r="K8" i="8"/>
  <c r="H8" i="8"/>
  <c r="E8" i="8"/>
  <c r="F8" i="8" s="1"/>
  <c r="S7" i="8"/>
  <c r="R7" i="8"/>
  <c r="K7" i="8"/>
  <c r="H7" i="8"/>
  <c r="E7" i="8"/>
  <c r="F7" i="8" s="1"/>
  <c r="S6" i="8"/>
  <c r="R6" i="8"/>
  <c r="K6" i="8"/>
  <c r="H6" i="8"/>
  <c r="E6" i="8"/>
  <c r="F6" i="8" s="1"/>
  <c r="S5" i="8"/>
  <c r="R5" i="8"/>
  <c r="K5" i="8"/>
  <c r="H5" i="8"/>
  <c r="E5" i="8"/>
  <c r="F5" i="8" s="1"/>
  <c r="S4" i="8"/>
  <c r="R4" i="8"/>
  <c r="K4" i="8"/>
  <c r="H4" i="8"/>
  <c r="E4" i="8"/>
  <c r="F4" i="8" s="1"/>
  <c r="C251" i="1"/>
  <c r="D251" i="1" s="1"/>
  <c r="F251" i="1"/>
  <c r="I251" i="1"/>
  <c r="P251" i="1"/>
  <c r="C248" i="1"/>
  <c r="D248" i="1" s="1"/>
  <c r="C249" i="1"/>
  <c r="D249" i="1" s="1"/>
  <c r="C250" i="1"/>
  <c r="D250" i="1" s="1"/>
  <c r="F248" i="1"/>
  <c r="F249" i="1"/>
  <c r="F250" i="1"/>
  <c r="I248" i="1"/>
  <c r="I249" i="1"/>
  <c r="I250" i="1"/>
  <c r="P248" i="1"/>
  <c r="P249" i="1"/>
  <c r="P250" i="1"/>
  <c r="C247" i="1"/>
  <c r="D247" i="1" s="1"/>
  <c r="F247" i="1"/>
  <c r="I247" i="1"/>
  <c r="P247" i="1"/>
  <c r="I10" i="9" l="1"/>
  <c r="S10" i="9"/>
  <c r="L10" i="9"/>
  <c r="R27" i="10"/>
  <c r="L50" i="9"/>
  <c r="S50" i="9"/>
  <c r="I10" i="13"/>
  <c r="I11" i="13"/>
  <c r="S61" i="13"/>
  <c r="I64" i="13"/>
  <c r="U64" i="13" s="1"/>
  <c r="L11" i="13"/>
  <c r="L64" i="13"/>
  <c r="L27" i="13"/>
  <c r="L60" i="13"/>
  <c r="I61" i="13"/>
  <c r="U61" i="13" s="1"/>
  <c r="S64" i="13"/>
  <c r="S28" i="13"/>
  <c r="S10" i="13"/>
  <c r="L10" i="13"/>
  <c r="L28" i="13"/>
  <c r="I28" i="13"/>
  <c r="S29" i="13"/>
  <c r="L29" i="13"/>
  <c r="S47" i="13"/>
  <c r="L47" i="13"/>
  <c r="S51" i="13"/>
  <c r="L51" i="13"/>
  <c r="T29" i="13"/>
  <c r="S46" i="13"/>
  <c r="L46" i="13"/>
  <c r="T47" i="13"/>
  <c r="S50" i="13"/>
  <c r="L50" i="13"/>
  <c r="T51" i="13"/>
  <c r="S11" i="13"/>
  <c r="L46" i="9"/>
  <c r="I50" i="9"/>
  <c r="U50" i="9" s="1"/>
  <c r="I62" i="9"/>
  <c r="U62" i="9" s="1"/>
  <c r="S60" i="9"/>
  <c r="I27" i="9"/>
  <c r="L51" i="9"/>
  <c r="S64" i="9"/>
  <c r="I60" i="9"/>
  <c r="U60" i="9" s="1"/>
  <c r="S47" i="10"/>
  <c r="K27" i="10"/>
  <c r="R28" i="10"/>
  <c r="K47" i="10"/>
  <c r="S11" i="10"/>
  <c r="K11" i="10"/>
  <c r="H11" i="10"/>
  <c r="R51" i="10"/>
  <c r="S51" i="10"/>
  <c r="H61" i="10"/>
  <c r="T61" i="10" s="1"/>
  <c r="R61" i="10"/>
  <c r="H62" i="10"/>
  <c r="T62" i="10" s="1"/>
  <c r="S62" i="10"/>
  <c r="R50" i="10"/>
  <c r="K50" i="10"/>
  <c r="H50" i="10"/>
  <c r="T50" i="10" s="1"/>
  <c r="H60" i="10"/>
  <c r="T60" i="10" s="1"/>
  <c r="S60" i="10"/>
  <c r="H64" i="10"/>
  <c r="T64" i="10" s="1"/>
  <c r="R64" i="10"/>
  <c r="H27" i="10"/>
  <c r="H47" i="10"/>
  <c r="T47" i="10" s="1"/>
  <c r="I29" i="9"/>
  <c r="S46" i="9"/>
  <c r="I47" i="9"/>
  <c r="U47" i="9" s="1"/>
  <c r="S51" i="9"/>
  <c r="I61" i="9"/>
  <c r="U61" i="9" s="1"/>
  <c r="L29" i="9"/>
  <c r="L47" i="9"/>
  <c r="S61" i="9"/>
  <c r="S27" i="9"/>
  <c r="S29" i="9"/>
  <c r="I46" i="9"/>
  <c r="U46" i="9" s="1"/>
  <c r="S47" i="9"/>
  <c r="I51" i="9"/>
  <c r="U51" i="9" s="1"/>
  <c r="S62" i="9"/>
  <c r="I64" i="9"/>
  <c r="U64" i="9" s="1"/>
  <c r="H10" i="10"/>
  <c r="S28" i="10"/>
  <c r="H29" i="10"/>
  <c r="H46" i="10"/>
  <c r="T46" i="10" s="1"/>
  <c r="K10" i="10"/>
  <c r="R11" i="10"/>
  <c r="H28" i="10"/>
  <c r="K29" i="10"/>
  <c r="K46" i="10"/>
  <c r="S50" i="10"/>
  <c r="H51" i="10"/>
  <c r="T51" i="10" s="1"/>
  <c r="K60" i="10"/>
  <c r="S61" i="10"/>
  <c r="K62" i="10"/>
  <c r="S64" i="10"/>
  <c r="S10" i="10"/>
  <c r="S29" i="10"/>
  <c r="S46" i="10"/>
  <c r="K51" i="10"/>
  <c r="R60" i="10"/>
  <c r="R62" i="10"/>
  <c r="S28" i="9"/>
  <c r="L28" i="9"/>
  <c r="I28" i="9"/>
  <c r="T28" i="9"/>
  <c r="I11" i="9"/>
  <c r="S11" i="9"/>
  <c r="L11" i="9"/>
  <c r="T27" i="9"/>
  <c r="T60" i="9"/>
  <c r="T61" i="9"/>
  <c r="T62" i="9"/>
  <c r="T64" i="9"/>
  <c r="R62" i="8"/>
  <c r="R60" i="8"/>
  <c r="K27" i="8"/>
  <c r="R61" i="8"/>
  <c r="R64" i="8"/>
  <c r="H10" i="8"/>
  <c r="H11" i="8"/>
  <c r="R27" i="8"/>
  <c r="R28" i="8"/>
  <c r="H29" i="8"/>
  <c r="K11" i="8"/>
  <c r="R11" i="8"/>
  <c r="K60" i="8"/>
  <c r="K61" i="8"/>
  <c r="K62" i="8"/>
  <c r="K64" i="8"/>
  <c r="R46" i="8"/>
  <c r="K46" i="8"/>
  <c r="H46" i="8"/>
  <c r="T46" i="8" s="1"/>
  <c r="R47" i="8"/>
  <c r="K47" i="8"/>
  <c r="R50" i="8"/>
  <c r="K50" i="8"/>
  <c r="S46" i="8"/>
  <c r="R51" i="8"/>
  <c r="K51" i="8"/>
  <c r="R10" i="8"/>
  <c r="K10" i="8"/>
  <c r="K28" i="8"/>
  <c r="H28" i="8"/>
  <c r="R29" i="8"/>
  <c r="K29" i="8"/>
  <c r="S47" i="8"/>
  <c r="S50" i="8"/>
  <c r="H51" i="8"/>
  <c r="T51" i="8" s="1"/>
  <c r="S27" i="8"/>
  <c r="S60" i="8"/>
  <c r="S61" i="8"/>
  <c r="S62" i="8"/>
  <c r="S64" i="8"/>
  <c r="C238" i="1"/>
  <c r="D238" i="1" s="1"/>
  <c r="C239" i="1"/>
  <c r="D239" i="1" s="1"/>
  <c r="F238" i="1"/>
  <c r="F239" i="1"/>
  <c r="I238" i="1"/>
  <c r="I239" i="1"/>
  <c r="P238" i="1"/>
  <c r="P239" i="1"/>
  <c r="C231" i="1"/>
  <c r="D231" i="1" s="1"/>
  <c r="F231" i="1"/>
  <c r="I231" i="1"/>
  <c r="P231" i="1"/>
  <c r="C235" i="1"/>
  <c r="D235" i="1" s="1"/>
  <c r="C236" i="1"/>
  <c r="D236" i="1" s="1"/>
  <c r="C237" i="1"/>
  <c r="D237" i="1" s="1"/>
  <c r="F235" i="1"/>
  <c r="F236" i="1"/>
  <c r="F237" i="1"/>
  <c r="I235" i="1"/>
  <c r="I236" i="1"/>
  <c r="I237" i="1"/>
  <c r="P235" i="1"/>
  <c r="P236" i="1"/>
  <c r="P237" i="1"/>
  <c r="C230" i="1" l="1"/>
  <c r="D230" i="1"/>
  <c r="F230" i="1"/>
  <c r="I230" i="1"/>
  <c r="P230" i="1"/>
  <c r="C228" i="1"/>
  <c r="D228" i="1" s="1"/>
  <c r="C229" i="1"/>
  <c r="D229" i="1" s="1"/>
  <c r="F228" i="1"/>
  <c r="F229" i="1"/>
  <c r="I228" i="1"/>
  <c r="I229" i="1"/>
  <c r="P228" i="1"/>
  <c r="P229" i="1"/>
  <c r="C226" i="1" l="1"/>
  <c r="D226" i="1" s="1"/>
  <c r="C227" i="1"/>
  <c r="D227" i="1" s="1"/>
  <c r="C232" i="1"/>
  <c r="D232" i="1" s="1"/>
  <c r="F226" i="1"/>
  <c r="F227" i="1"/>
  <c r="F232" i="1"/>
  <c r="I226" i="1"/>
  <c r="I227" i="1"/>
  <c r="I232" i="1"/>
  <c r="P226" i="1"/>
  <c r="P227" i="1"/>
  <c r="P232" i="1"/>
  <c r="F225" i="1"/>
  <c r="F233" i="1"/>
  <c r="F234" i="1"/>
  <c r="F240" i="1"/>
  <c r="F241" i="1"/>
  <c r="F242" i="1"/>
  <c r="F243" i="1"/>
  <c r="F244" i="1"/>
  <c r="F245" i="1"/>
  <c r="F246" i="1"/>
  <c r="F254" i="1"/>
  <c r="F255" i="1"/>
  <c r="F256" i="1"/>
  <c r="F257" i="1"/>
  <c r="F258" i="1"/>
  <c r="F259" i="1"/>
  <c r="F261" i="1"/>
  <c r="F262" i="1"/>
  <c r="F263" i="1"/>
  <c r="F264" i="1"/>
  <c r="F224" i="1"/>
  <c r="C224" i="1"/>
  <c r="D224" i="1" s="1"/>
  <c r="I224" i="1"/>
  <c r="P224" i="1"/>
  <c r="C225" i="1"/>
  <c r="D225" i="1" s="1"/>
  <c r="I225" i="1"/>
  <c r="P225" i="1"/>
  <c r="C217" i="1"/>
  <c r="D217" i="1" s="1"/>
  <c r="C218" i="1"/>
  <c r="D218" i="1" s="1"/>
  <c r="F217" i="1"/>
  <c r="F218" i="1"/>
  <c r="I217" i="1"/>
  <c r="I218" i="1"/>
  <c r="P217" i="1"/>
  <c r="P218" i="1"/>
  <c r="C216" i="1"/>
  <c r="D216" i="1" s="1"/>
  <c r="C219" i="1"/>
  <c r="D219" i="1" s="1"/>
  <c r="C220" i="1"/>
  <c r="D220" i="1" s="1"/>
  <c r="F216" i="1"/>
  <c r="F219" i="1"/>
  <c r="F220" i="1"/>
  <c r="I216" i="1"/>
  <c r="I219" i="1"/>
  <c r="I220" i="1"/>
  <c r="P216" i="1"/>
  <c r="P219" i="1"/>
  <c r="P220" i="1"/>
  <c r="F221" i="1"/>
  <c r="F222" i="1"/>
  <c r="F223" i="1"/>
  <c r="F215" i="1"/>
  <c r="C215" i="1"/>
  <c r="D215" i="1" s="1"/>
  <c r="I215" i="1"/>
  <c r="P215" i="1"/>
  <c r="G5" i="7"/>
  <c r="G6" i="7"/>
  <c r="G7" i="7"/>
  <c r="G8" i="7"/>
  <c r="G9" i="7"/>
  <c r="G10" i="7"/>
  <c r="G11" i="7"/>
  <c r="G12" i="7"/>
  <c r="G13" i="7"/>
  <c r="G14" i="7"/>
  <c r="G15" i="7"/>
  <c r="G16" i="7"/>
  <c r="G17" i="7"/>
  <c r="G18" i="7"/>
  <c r="G19" i="7"/>
  <c r="G20" i="7"/>
  <c r="G21" i="7"/>
  <c r="G22" i="7"/>
  <c r="C213" i="1"/>
  <c r="D213" i="1" s="1"/>
  <c r="F213" i="1"/>
  <c r="I213" i="1"/>
  <c r="P213" i="1"/>
  <c r="C211" i="1"/>
  <c r="D211" i="1" s="1"/>
  <c r="C212" i="1"/>
  <c r="D212" i="1" s="1"/>
  <c r="F211" i="1"/>
  <c r="F212" i="1"/>
  <c r="I211" i="1"/>
  <c r="I212" i="1"/>
  <c r="P211" i="1"/>
  <c r="P212" i="1"/>
  <c r="C209" i="1"/>
  <c r="D209" i="1" s="1"/>
  <c r="F209" i="1"/>
  <c r="I209" i="1"/>
  <c r="P209" i="1"/>
  <c r="C206" i="1" l="1"/>
  <c r="D206" i="1" s="1"/>
  <c r="C207" i="1"/>
  <c r="D207" i="1" s="1"/>
  <c r="F206" i="1"/>
  <c r="F207" i="1"/>
  <c r="I206" i="1"/>
  <c r="I207" i="1"/>
  <c r="P206" i="1"/>
  <c r="P207" i="1"/>
  <c r="F144" i="1"/>
  <c r="F145" i="1"/>
  <c r="C144" i="1"/>
  <c r="D144" i="1" s="1"/>
  <c r="I144" i="1"/>
  <c r="P144" i="1"/>
  <c r="F143" i="1"/>
  <c r="C143" i="1"/>
  <c r="D143" i="1" s="1"/>
  <c r="I143" i="1"/>
  <c r="P143" i="1"/>
  <c r="C125" i="1"/>
  <c r="D125" i="1" s="1"/>
  <c r="F125" i="1"/>
  <c r="C254" i="1"/>
  <c r="D254" i="1" s="1"/>
  <c r="C255" i="1"/>
  <c r="D255" i="1" s="1"/>
  <c r="C256" i="1"/>
  <c r="C257" i="1"/>
  <c r="C258" i="1"/>
  <c r="D258" i="1" s="1"/>
  <c r="C259" i="1"/>
  <c r="D259" i="1" s="1"/>
  <c r="C261" i="1"/>
  <c r="D261" i="1" s="1"/>
  <c r="C262" i="1"/>
  <c r="D262" i="1" s="1"/>
  <c r="C263" i="1"/>
  <c r="D263" i="1" s="1"/>
  <c r="C264" i="1"/>
  <c r="D264" i="1" s="1"/>
  <c r="D256" i="1"/>
  <c r="D257" i="1"/>
  <c r="I254" i="1"/>
  <c r="I255" i="1"/>
  <c r="I256" i="1"/>
  <c r="I257" i="1"/>
  <c r="I258" i="1"/>
  <c r="I259" i="1"/>
  <c r="I261" i="1"/>
  <c r="I262" i="1"/>
  <c r="I263" i="1"/>
  <c r="I264" i="1"/>
  <c r="P254" i="1"/>
  <c r="P255" i="1"/>
  <c r="P256" i="1"/>
  <c r="P257" i="1"/>
  <c r="P258" i="1"/>
  <c r="P259" i="1"/>
  <c r="P261" i="1"/>
  <c r="P262" i="1"/>
  <c r="P263" i="1"/>
  <c r="P264" i="1"/>
  <c r="C242" i="1"/>
  <c r="D242" i="1" s="1"/>
  <c r="C243" i="1"/>
  <c r="D243" i="1" s="1"/>
  <c r="C244" i="1"/>
  <c r="D244" i="1" s="1"/>
  <c r="C245" i="1"/>
  <c r="D245" i="1" s="1"/>
  <c r="C246" i="1"/>
  <c r="D246" i="1" s="1"/>
  <c r="C252" i="1"/>
  <c r="D252" i="1" s="1"/>
  <c r="C253" i="1"/>
  <c r="D253" i="1" s="1"/>
  <c r="I242" i="1"/>
  <c r="I243" i="1"/>
  <c r="I244" i="1"/>
  <c r="I245" i="1"/>
  <c r="I246" i="1"/>
  <c r="I252" i="1"/>
  <c r="I253" i="1"/>
  <c r="P242" i="1"/>
  <c r="P243" i="1"/>
  <c r="P244" i="1"/>
  <c r="P245" i="1"/>
  <c r="P246" i="1"/>
  <c r="P252" i="1"/>
  <c r="P253" i="1"/>
  <c r="C214" i="1"/>
  <c r="D214" i="1" s="1"/>
  <c r="C221" i="1"/>
  <c r="D221" i="1" s="1"/>
  <c r="C222" i="1"/>
  <c r="D222" i="1" s="1"/>
  <c r="C223" i="1"/>
  <c r="D223" i="1" s="1"/>
  <c r="C233" i="1"/>
  <c r="D233" i="1" s="1"/>
  <c r="C234" i="1"/>
  <c r="D234" i="1" s="1"/>
  <c r="C240" i="1"/>
  <c r="D240" i="1" s="1"/>
  <c r="C241" i="1"/>
  <c r="D241" i="1" s="1"/>
  <c r="F214" i="1"/>
  <c r="I214" i="1"/>
  <c r="I221" i="1"/>
  <c r="I222" i="1"/>
  <c r="I223" i="1"/>
  <c r="I233" i="1"/>
  <c r="I234" i="1"/>
  <c r="I240" i="1"/>
  <c r="I241" i="1"/>
  <c r="P214" i="1"/>
  <c r="P221" i="1"/>
  <c r="P222" i="1"/>
  <c r="P223" i="1"/>
  <c r="P233" i="1"/>
  <c r="P234" i="1"/>
  <c r="P240" i="1"/>
  <c r="P241" i="1"/>
  <c r="G4" i="7"/>
  <c r="C201" i="1"/>
  <c r="D201" i="1" s="1"/>
  <c r="F201" i="1"/>
  <c r="I201" i="1"/>
  <c r="P201" i="1"/>
  <c r="F198" i="1"/>
  <c r="F199" i="1"/>
  <c r="F200" i="1"/>
  <c r="F203" i="1"/>
  <c r="F204" i="1"/>
  <c r="F205" i="1"/>
  <c r="F208" i="1"/>
  <c r="F210" i="1"/>
  <c r="F197" i="1"/>
  <c r="C197" i="1"/>
  <c r="D197" i="1" s="1"/>
  <c r="I197" i="1"/>
  <c r="P197" i="1"/>
  <c r="C200" i="1" l="1"/>
  <c r="D200" i="1" s="1"/>
  <c r="I200" i="1"/>
  <c r="P200" i="1"/>
  <c r="C195" i="1"/>
  <c r="D195" i="1" s="1"/>
  <c r="F195" i="1"/>
  <c r="I195" i="1"/>
  <c r="P195" i="1"/>
  <c r="C198" i="1"/>
  <c r="D198" i="1" s="1"/>
  <c r="C199" i="1"/>
  <c r="D199" i="1" s="1"/>
  <c r="I198" i="1"/>
  <c r="I199" i="1"/>
  <c r="P198" i="1"/>
  <c r="P199" i="1"/>
  <c r="C192" i="1"/>
  <c r="D192" i="1" s="1"/>
  <c r="C193" i="1"/>
  <c r="D193" i="1" s="1"/>
  <c r="F192" i="1"/>
  <c r="F193" i="1"/>
  <c r="I192" i="1"/>
  <c r="I193" i="1"/>
  <c r="P192" i="1"/>
  <c r="P193" i="1"/>
  <c r="P189" i="1"/>
  <c r="I189" i="1"/>
  <c r="F189" i="1"/>
  <c r="C189" i="1"/>
  <c r="D189" i="1" s="1"/>
  <c r="P188" i="1"/>
  <c r="F188" i="1"/>
  <c r="C188" i="1"/>
  <c r="D188" i="1" s="1"/>
  <c r="P187" i="1"/>
  <c r="I187" i="1"/>
  <c r="F187" i="1"/>
  <c r="C187" i="1"/>
  <c r="D187" i="1" s="1"/>
  <c r="C190" i="1"/>
  <c r="D190" i="1" s="1"/>
  <c r="C191" i="1"/>
  <c r="D191" i="1" s="1"/>
  <c r="C194" i="1"/>
  <c r="D194" i="1" s="1"/>
  <c r="F190" i="1"/>
  <c r="F191" i="1"/>
  <c r="F194" i="1"/>
  <c r="I190" i="1"/>
  <c r="I191" i="1"/>
  <c r="I194" i="1"/>
  <c r="P190" i="1"/>
  <c r="P191" i="1"/>
  <c r="P194" i="1"/>
  <c r="P156" i="1"/>
  <c r="I156" i="1"/>
  <c r="F156" i="1"/>
  <c r="C156" i="1"/>
  <c r="D156" i="1" s="1"/>
  <c r="C153" i="1"/>
  <c r="D153" i="1" s="1"/>
  <c r="F153" i="1"/>
  <c r="I153" i="1"/>
  <c r="P153" i="1"/>
  <c r="P175" i="1"/>
  <c r="I175" i="1"/>
  <c r="F175" i="1"/>
  <c r="C175" i="1"/>
  <c r="D175" i="1" s="1"/>
  <c r="C176" i="1"/>
  <c r="D176" i="1" s="1"/>
  <c r="C177" i="1"/>
  <c r="D177" i="1" s="1"/>
  <c r="F176" i="1"/>
  <c r="F177" i="1"/>
  <c r="I176" i="1"/>
  <c r="I177" i="1"/>
  <c r="P176" i="1"/>
  <c r="P177" i="1"/>
  <c r="C152" i="1"/>
  <c r="D152" i="1" s="1"/>
  <c r="F152" i="1"/>
  <c r="I152" i="1"/>
  <c r="P152" i="1"/>
  <c r="C151" i="1"/>
  <c r="D151" i="1" s="1"/>
  <c r="F151" i="1"/>
  <c r="I151" i="1"/>
  <c r="P151" i="1"/>
  <c r="C186" i="1"/>
  <c r="D186" i="1" s="1"/>
  <c r="F186" i="1"/>
  <c r="I186" i="1"/>
  <c r="P186" i="1"/>
  <c r="P182" i="1"/>
  <c r="F183" i="1" l="1"/>
  <c r="F184" i="1"/>
  <c r="F185" i="1"/>
  <c r="F196" i="1"/>
  <c r="F182" i="1"/>
  <c r="C179" i="1"/>
  <c r="D179" i="1" s="1"/>
  <c r="C180" i="1"/>
  <c r="D180" i="1" s="1"/>
  <c r="C181" i="1"/>
  <c r="D181" i="1" s="1"/>
  <c r="C182" i="1"/>
  <c r="D182" i="1" s="1"/>
  <c r="F179" i="1"/>
  <c r="F180" i="1"/>
  <c r="F181" i="1"/>
  <c r="I179" i="1"/>
  <c r="I180" i="1"/>
  <c r="I181" i="1"/>
  <c r="I182" i="1"/>
  <c r="P179" i="1"/>
  <c r="P180" i="1"/>
  <c r="P181" i="1"/>
  <c r="C171" i="1" l="1"/>
  <c r="D171" i="1" s="1"/>
  <c r="C172" i="1"/>
  <c r="D172" i="1" s="1"/>
  <c r="C173" i="1"/>
  <c r="D173" i="1" s="1"/>
  <c r="F171" i="1"/>
  <c r="F172" i="1"/>
  <c r="F173" i="1"/>
  <c r="I171" i="1"/>
  <c r="I172" i="1"/>
  <c r="I173" i="1"/>
  <c r="P171" i="1"/>
  <c r="P172" i="1"/>
  <c r="P173" i="1"/>
  <c r="F170" i="1"/>
  <c r="F174" i="1"/>
  <c r="F178" i="1"/>
  <c r="F169" i="1"/>
  <c r="C168" i="1"/>
  <c r="D168" i="1" s="1"/>
  <c r="C169" i="1"/>
  <c r="D169" i="1" s="1"/>
  <c r="F168" i="1"/>
  <c r="I168" i="1"/>
  <c r="I169" i="1"/>
  <c r="P168" i="1"/>
  <c r="P169" i="1"/>
  <c r="C166" i="1"/>
  <c r="D166" i="1" s="1"/>
  <c r="F166" i="1"/>
  <c r="I166" i="1"/>
  <c r="P166" i="1"/>
  <c r="C165" i="1"/>
  <c r="D165" i="1" s="1"/>
  <c r="F165" i="1"/>
  <c r="I165" i="1"/>
  <c r="P165" i="1"/>
  <c r="C162" i="1"/>
  <c r="D162" i="1" s="1"/>
  <c r="C163" i="1"/>
  <c r="D163" i="1" s="1"/>
  <c r="C164" i="1"/>
  <c r="D164" i="1" s="1"/>
  <c r="F162" i="1"/>
  <c r="F163" i="1"/>
  <c r="F164" i="1"/>
  <c r="I162" i="1"/>
  <c r="I163" i="1"/>
  <c r="I164" i="1"/>
  <c r="P162" i="1"/>
  <c r="P163" i="1"/>
  <c r="P164" i="1"/>
  <c r="P161" i="1"/>
  <c r="I161" i="1"/>
  <c r="F161" i="1"/>
  <c r="C161" i="1"/>
  <c r="D161" i="1" s="1"/>
  <c r="P160" i="1"/>
  <c r="I160" i="1"/>
  <c r="F160" i="1"/>
  <c r="C160" i="1"/>
  <c r="D160" i="1" s="1"/>
  <c r="P159" i="1"/>
  <c r="I159" i="1"/>
  <c r="F159" i="1"/>
  <c r="C159" i="1"/>
  <c r="D159" i="1" s="1"/>
  <c r="P158" i="1"/>
  <c r="I158" i="1"/>
  <c r="F158" i="1"/>
  <c r="C158" i="1"/>
  <c r="D158" i="1" s="1"/>
  <c r="P157" i="1"/>
  <c r="I157" i="1"/>
  <c r="F157" i="1"/>
  <c r="C157" i="1"/>
  <c r="D157" i="1" s="1"/>
  <c r="C150" i="1"/>
  <c r="D150" i="1" s="1"/>
  <c r="I150" i="1"/>
  <c r="P150" i="1"/>
  <c r="C149" i="1"/>
  <c r="D149" i="1" s="1"/>
  <c r="F149" i="1"/>
  <c r="I149" i="1"/>
  <c r="P149" i="1"/>
  <c r="C148" i="1"/>
  <c r="D148" i="1" s="1"/>
  <c r="F148" i="1"/>
  <c r="I148" i="1"/>
  <c r="P148" i="1"/>
  <c r="C138" i="1"/>
  <c r="D138" i="1" s="1"/>
  <c r="C139" i="1"/>
  <c r="D139" i="1" s="1"/>
  <c r="I138" i="1"/>
  <c r="I139" i="1"/>
  <c r="P138" i="1"/>
  <c r="P139" i="1"/>
  <c r="C145" i="1"/>
  <c r="D145" i="1" s="1"/>
  <c r="I145" i="1"/>
  <c r="P145" i="1"/>
  <c r="C142" i="1"/>
  <c r="D142" i="1" s="1"/>
  <c r="F142" i="1"/>
  <c r="I142" i="1"/>
  <c r="P142" i="1"/>
  <c r="C146" i="1"/>
  <c r="D146" i="1" s="1"/>
  <c r="I146" i="1"/>
  <c r="P146" i="1"/>
  <c r="C140" i="1"/>
  <c r="D140" i="1" s="1"/>
  <c r="C141" i="1"/>
  <c r="D141" i="1" s="1"/>
  <c r="F140" i="1"/>
  <c r="F141" i="1"/>
  <c r="I140" i="1"/>
  <c r="I141" i="1"/>
  <c r="P140" i="1"/>
  <c r="P141" i="1"/>
  <c r="C136" i="1" l="1"/>
  <c r="D136" i="1" s="1"/>
  <c r="C137" i="1"/>
  <c r="D137" i="1" s="1"/>
  <c r="F136" i="1"/>
  <c r="F137" i="1"/>
  <c r="I136" i="1"/>
  <c r="I137" i="1"/>
  <c r="P136" i="1"/>
  <c r="P137" i="1"/>
  <c r="C131" i="1" l="1"/>
  <c r="D131" i="1" s="1"/>
  <c r="C132" i="1"/>
  <c r="D132" i="1" s="1"/>
  <c r="C133" i="1"/>
  <c r="D133" i="1" s="1"/>
  <c r="C134" i="1"/>
  <c r="D134" i="1" s="1"/>
  <c r="F134" i="1"/>
  <c r="I131" i="1"/>
  <c r="I132" i="1"/>
  <c r="I133" i="1"/>
  <c r="I134" i="1"/>
  <c r="P131" i="1"/>
  <c r="P132" i="1"/>
  <c r="P133" i="1"/>
  <c r="P134" i="1"/>
  <c r="G16" i="3"/>
  <c r="C130" i="1"/>
  <c r="D130" i="1" s="1"/>
  <c r="F130" i="1"/>
  <c r="I130" i="1"/>
  <c r="P130" i="1"/>
  <c r="C126" i="1"/>
  <c r="D126" i="1" s="1"/>
  <c r="C127" i="1"/>
  <c r="D127" i="1" s="1"/>
  <c r="C128" i="1"/>
  <c r="D128" i="1" s="1"/>
  <c r="C129" i="1"/>
  <c r="D129" i="1" s="1"/>
  <c r="F126" i="1"/>
  <c r="F127" i="1"/>
  <c r="F128" i="1"/>
  <c r="I126" i="1"/>
  <c r="I127" i="1"/>
  <c r="I128" i="1"/>
  <c r="I129" i="1"/>
  <c r="P126" i="1"/>
  <c r="P127" i="1"/>
  <c r="P128" i="1"/>
  <c r="P129" i="1"/>
  <c r="D15" i="3"/>
  <c r="C121" i="1"/>
  <c r="D121" i="1" s="1"/>
  <c r="F121" i="1"/>
  <c r="I121" i="1"/>
  <c r="P121" i="1"/>
  <c r="F123" i="1"/>
  <c r="C122" i="1"/>
  <c r="D122" i="1" s="1"/>
  <c r="I122" i="1"/>
  <c r="P122" i="1"/>
  <c r="F119" i="1"/>
  <c r="F120" i="1"/>
  <c r="F122" i="1"/>
  <c r="F124" i="1"/>
  <c r="F135" i="1"/>
  <c r="F154" i="1"/>
  <c r="F155" i="1"/>
  <c r="F167" i="1"/>
  <c r="F118" i="1"/>
  <c r="F116" i="1"/>
  <c r="C116" i="1"/>
  <c r="D116" i="1" s="1"/>
  <c r="C117" i="1"/>
  <c r="D117" i="1" s="1"/>
  <c r="C118" i="1"/>
  <c r="D118" i="1" s="1"/>
  <c r="C119" i="1"/>
  <c r="D119" i="1" s="1"/>
  <c r="C120" i="1"/>
  <c r="D120" i="1" s="1"/>
  <c r="I116" i="1"/>
  <c r="I117" i="1"/>
  <c r="I118" i="1"/>
  <c r="I119" i="1"/>
  <c r="I120" i="1"/>
  <c r="P116" i="1"/>
  <c r="P117" i="1"/>
  <c r="P118" i="1"/>
  <c r="P119" i="1"/>
  <c r="P120" i="1"/>
  <c r="C112" i="1"/>
  <c r="D112" i="1" s="1"/>
  <c r="C113" i="1"/>
  <c r="D113" i="1" s="1"/>
  <c r="F113" i="1"/>
  <c r="I112" i="1"/>
  <c r="I113" i="1"/>
  <c r="P112" i="1"/>
  <c r="P113" i="1"/>
  <c r="C111" i="1"/>
  <c r="D111" i="1" s="1"/>
  <c r="I111" i="1"/>
  <c r="P111" i="1"/>
  <c r="C114" i="1"/>
  <c r="D114" i="1" s="1"/>
  <c r="F114" i="1"/>
  <c r="I114" i="1"/>
  <c r="P114" i="1"/>
  <c r="C105" i="1"/>
  <c r="D105" i="1" s="1"/>
  <c r="I105" i="1"/>
  <c r="P105" i="1"/>
  <c r="C108" i="1"/>
  <c r="D108" i="1" s="1"/>
  <c r="C109" i="1"/>
  <c r="D109" i="1" s="1"/>
  <c r="C110" i="1"/>
  <c r="D110" i="1" s="1"/>
  <c r="F108" i="1"/>
  <c r="F109" i="1"/>
  <c r="I108" i="1"/>
  <c r="I109" i="1"/>
  <c r="I110" i="1"/>
  <c r="P108" i="1"/>
  <c r="P109" i="1"/>
  <c r="P110" i="1"/>
  <c r="C107" i="1"/>
  <c r="D107" i="1" s="1"/>
  <c r="F107" i="1"/>
  <c r="I107" i="1"/>
  <c r="P107" i="1"/>
  <c r="C106" i="1"/>
  <c r="D106" i="1" s="1"/>
  <c r="I106" i="1"/>
  <c r="P106" i="1"/>
  <c r="F103" i="1"/>
  <c r="F104" i="1"/>
  <c r="F115" i="1"/>
  <c r="F102" i="1"/>
  <c r="C103" i="1"/>
  <c r="D103" i="1" s="1"/>
  <c r="C104" i="1"/>
  <c r="D104" i="1" s="1"/>
  <c r="I103" i="1"/>
  <c r="I104" i="1"/>
  <c r="P103" i="1"/>
  <c r="P104" i="1"/>
  <c r="F3" i="1"/>
  <c r="F4" i="1"/>
  <c r="F5" i="1"/>
  <c r="F6" i="1"/>
  <c r="F7" i="1"/>
  <c r="F10" i="1"/>
  <c r="F11" i="1"/>
  <c r="F12" i="1"/>
  <c r="F13" i="1"/>
  <c r="F14" i="1"/>
  <c r="F15" i="1"/>
  <c r="F16" i="1"/>
  <c r="F17" i="1"/>
  <c r="F18" i="1"/>
  <c r="F19" i="1"/>
  <c r="F20" i="1"/>
  <c r="F21" i="1"/>
  <c r="F22" i="1"/>
  <c r="F23" i="1"/>
  <c r="F24" i="1"/>
  <c r="F28" i="1"/>
  <c r="F29" i="1"/>
  <c r="F30" i="1"/>
  <c r="F31" i="1"/>
  <c r="F32" i="1"/>
  <c r="F33" i="1"/>
  <c r="F34" i="1"/>
  <c r="F35" i="1"/>
  <c r="F36" i="1"/>
  <c r="F37" i="1"/>
  <c r="F38" i="1"/>
  <c r="F39" i="1"/>
  <c r="F40" i="1"/>
  <c r="F41" i="1"/>
  <c r="F42" i="1"/>
  <c r="F43" i="1"/>
  <c r="F46" i="1"/>
  <c r="F47" i="1"/>
  <c r="F50" i="1"/>
  <c r="F51" i="1"/>
  <c r="F52" i="1"/>
  <c r="F53" i="1"/>
  <c r="F54" i="1"/>
  <c r="F55" i="1"/>
  <c r="F57"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2" i="1"/>
  <c r="C95" i="1"/>
  <c r="D95" i="1" s="1"/>
  <c r="C98" i="1"/>
  <c r="D98" i="1" s="1"/>
  <c r="I98" i="1"/>
  <c r="C97" i="1"/>
  <c r="D97" i="1" s="1"/>
  <c r="I97" i="1"/>
  <c r="C96" i="1"/>
  <c r="D96" i="1" s="1"/>
  <c r="I96" i="1"/>
  <c r="I95" i="1"/>
  <c r="P95" i="1"/>
  <c r="C101" i="1"/>
  <c r="D101" i="1" s="1"/>
  <c r="I101" i="1"/>
  <c r="P101" i="1"/>
  <c r="C100" i="1"/>
  <c r="D100" i="1" s="1"/>
  <c r="I100" i="1"/>
  <c r="P100" i="1"/>
  <c r="Q210" i="1"/>
  <c r="Q208" i="1"/>
  <c r="Q205" i="1"/>
  <c r="Q204" i="1"/>
  <c r="Q203" i="1"/>
  <c r="Q185" i="1"/>
  <c r="Q184" i="1"/>
  <c r="Q183" i="1"/>
  <c r="Q178" i="1"/>
  <c r="Q174" i="1"/>
  <c r="Q170" i="1"/>
  <c r="Q167" i="1"/>
  <c r="Q155" i="1"/>
  <c r="Q154" i="1"/>
  <c r="Q147" i="1"/>
  <c r="Q135" i="1"/>
  <c r="Q124" i="1"/>
  <c r="Q123" i="1"/>
  <c r="Q102" i="1"/>
  <c r="Q94" i="1"/>
  <c r="Q93" i="1"/>
  <c r="Q92" i="1"/>
  <c r="Q91" i="1"/>
  <c r="Q90" i="1"/>
  <c r="Q89" i="1"/>
  <c r="Q88" i="1"/>
  <c r="Q87" i="1"/>
  <c r="Q86" i="1"/>
  <c r="Q85" i="1"/>
  <c r="Q83" i="1"/>
  <c r="Q81" i="1"/>
  <c r="Q80" i="1"/>
  <c r="Q79" i="1"/>
  <c r="Q78" i="1"/>
  <c r="Q77" i="1"/>
  <c r="Q76" i="1"/>
  <c r="Q75" i="1"/>
  <c r="Q74" i="1"/>
  <c r="Q72" i="1"/>
  <c r="Q71" i="1"/>
  <c r="Q70" i="1"/>
  <c r="Q69" i="1"/>
  <c r="Q68" i="1"/>
  <c r="Q66" i="1"/>
  <c r="Q65" i="1"/>
  <c r="Q64" i="1"/>
  <c r="Q63" i="1"/>
  <c r="Q57" i="1"/>
  <c r="Q56" i="1"/>
  <c r="Q55" i="1"/>
  <c r="Q54" i="1"/>
  <c r="Q53" i="1"/>
  <c r="Q52" i="1"/>
  <c r="Q51" i="1"/>
  <c r="Q50" i="1"/>
  <c r="Q47" i="1"/>
  <c r="Q46" i="1"/>
  <c r="Q43" i="1"/>
  <c r="Q42" i="1"/>
  <c r="Q41" i="1"/>
  <c r="Q40" i="1"/>
  <c r="Q39" i="1"/>
  <c r="Q38" i="1"/>
  <c r="Q37" i="1"/>
  <c r="Q36" i="1"/>
  <c r="Q35" i="1"/>
  <c r="Q34" i="1"/>
  <c r="Q32" i="1"/>
  <c r="Q31" i="1"/>
  <c r="Q30" i="1"/>
  <c r="Q29" i="1"/>
  <c r="Q28" i="1"/>
  <c r="Q23" i="1"/>
  <c r="Q22" i="1"/>
  <c r="Q20" i="1"/>
  <c r="Q19" i="1"/>
  <c r="Q18" i="1"/>
  <c r="Q17" i="1"/>
  <c r="Q16" i="1"/>
  <c r="Q15" i="1"/>
  <c r="Q14" i="1"/>
  <c r="Q13" i="1"/>
  <c r="Q12" i="1"/>
  <c r="Q11" i="1"/>
  <c r="Q10" i="1"/>
  <c r="Q6" i="1"/>
  <c r="Q5" i="1"/>
  <c r="Q4" i="1"/>
  <c r="Q3" i="1"/>
  <c r="Q2" i="1"/>
  <c r="C91" i="1"/>
  <c r="D91" i="1" s="1"/>
  <c r="I91" i="1"/>
  <c r="P91" i="1"/>
  <c r="C94" i="1"/>
  <c r="D94" i="1" s="1"/>
  <c r="I94" i="1"/>
  <c r="P94" i="1"/>
  <c r="C92" i="1"/>
  <c r="D92" i="1" s="1"/>
  <c r="I92" i="1"/>
  <c r="P92" i="1"/>
  <c r="C90" i="1"/>
  <c r="D90" i="1" s="1"/>
  <c r="I90" i="1"/>
  <c r="P90" i="1"/>
  <c r="C89" i="1" l="1"/>
  <c r="D89" i="1" s="1"/>
  <c r="I89" i="1"/>
  <c r="P89" i="1"/>
  <c r="C88" i="1"/>
  <c r="D88" i="1" s="1"/>
  <c r="I88" i="1"/>
  <c r="P88" i="1"/>
  <c r="C87" i="1"/>
  <c r="D87" i="1" s="1"/>
  <c r="I87" i="1"/>
  <c r="P87" i="1"/>
  <c r="C86" i="1" l="1"/>
  <c r="D86" i="1" s="1"/>
  <c r="I86" i="1"/>
  <c r="P86" i="1"/>
  <c r="C82" i="1"/>
  <c r="D82" i="1" s="1"/>
  <c r="I82" i="1"/>
  <c r="P82" i="1"/>
  <c r="C85" i="1"/>
  <c r="D85" i="1" s="1"/>
  <c r="I85" i="1"/>
  <c r="P85" i="1"/>
  <c r="C83" i="1"/>
  <c r="D83" i="1" s="1"/>
  <c r="I83" i="1"/>
  <c r="P83" i="1"/>
  <c r="C84" i="1"/>
  <c r="D84" i="1" s="1"/>
  <c r="I84" i="1"/>
  <c r="P84" i="1"/>
  <c r="C81" i="1"/>
  <c r="D81" i="1" s="1"/>
  <c r="I81" i="1"/>
  <c r="P81" i="1"/>
  <c r="C80" i="1"/>
  <c r="D80" i="1" s="1"/>
  <c r="I80" i="1"/>
  <c r="P80" i="1"/>
  <c r="C77" i="1"/>
  <c r="D77" i="1" s="1"/>
  <c r="I77" i="1"/>
  <c r="P77" i="1"/>
  <c r="C75" i="1"/>
  <c r="D75" i="1" s="1"/>
  <c r="I75" i="1"/>
  <c r="P75" i="1"/>
  <c r="C74" i="1"/>
  <c r="D74" i="1" s="1"/>
  <c r="I74" i="1"/>
  <c r="P74" i="1"/>
  <c r="C72" i="1"/>
  <c r="D72" i="1" s="1"/>
  <c r="I72" i="1"/>
  <c r="P72" i="1"/>
  <c r="C11" i="3"/>
  <c r="C15" i="3"/>
  <c r="G15" i="3" s="1"/>
  <c r="C4" i="3"/>
  <c r="C3" i="3"/>
  <c r="C5" i="3"/>
  <c r="C6" i="3"/>
  <c r="C7" i="3"/>
  <c r="C9" i="3"/>
  <c r="C10" i="3"/>
  <c r="C2" i="3"/>
  <c r="C71" i="1"/>
  <c r="D71" i="1" s="1"/>
  <c r="I71" i="1"/>
  <c r="P71" i="1"/>
  <c r="C203" i="1"/>
  <c r="D203" i="1" s="1"/>
  <c r="C204" i="1"/>
  <c r="D204" i="1" s="1"/>
  <c r="C205" i="1"/>
  <c r="D205" i="1" s="1"/>
  <c r="C208" i="1"/>
  <c r="D208" i="1" s="1"/>
  <c r="C210" i="1"/>
  <c r="D210" i="1" s="1"/>
  <c r="I203" i="1"/>
  <c r="I204" i="1"/>
  <c r="I205" i="1"/>
  <c r="I208" i="1"/>
  <c r="I210" i="1"/>
  <c r="P203" i="1"/>
  <c r="P204" i="1"/>
  <c r="P205" i="1"/>
  <c r="P208" i="1"/>
  <c r="P210" i="1"/>
  <c r="C170" i="1"/>
  <c r="D170" i="1" s="1"/>
  <c r="C174" i="1"/>
  <c r="D174" i="1" s="1"/>
  <c r="C178" i="1"/>
  <c r="D178" i="1" s="1"/>
  <c r="C183" i="1"/>
  <c r="D183" i="1" s="1"/>
  <c r="C184" i="1"/>
  <c r="D184" i="1" s="1"/>
  <c r="C185" i="1"/>
  <c r="D185" i="1" s="1"/>
  <c r="C196" i="1"/>
  <c r="D196" i="1" s="1"/>
  <c r="I170" i="1"/>
  <c r="I174" i="1"/>
  <c r="I178" i="1"/>
  <c r="I183" i="1"/>
  <c r="I184" i="1"/>
  <c r="I185" i="1"/>
  <c r="I196" i="1"/>
  <c r="P170" i="1"/>
  <c r="P174" i="1"/>
  <c r="P178" i="1"/>
  <c r="P183" i="1"/>
  <c r="P184" i="1"/>
  <c r="P185" i="1"/>
  <c r="P196" i="1"/>
  <c r="C135" i="1"/>
  <c r="D135" i="1" s="1"/>
  <c r="C147" i="1"/>
  <c r="D147" i="1" s="1"/>
  <c r="C154" i="1"/>
  <c r="D154" i="1" s="1"/>
  <c r="C155" i="1"/>
  <c r="D155" i="1" s="1"/>
  <c r="C167" i="1"/>
  <c r="D167" i="1" s="1"/>
  <c r="I135" i="1"/>
  <c r="I147" i="1"/>
  <c r="I154" i="1"/>
  <c r="I155" i="1"/>
  <c r="I167" i="1"/>
  <c r="P135" i="1"/>
  <c r="P147" i="1"/>
  <c r="P154" i="1"/>
  <c r="P155" i="1"/>
  <c r="P167" i="1"/>
  <c r="C70" i="1"/>
  <c r="D70" i="1" s="1"/>
  <c r="I70" i="1"/>
  <c r="P70" i="1"/>
  <c r="C69" i="1"/>
  <c r="D69" i="1" s="1"/>
  <c r="I69" i="1"/>
  <c r="P69" i="1"/>
  <c r="C67" i="1"/>
  <c r="D67" i="1" s="1"/>
  <c r="I67" i="1"/>
  <c r="P67" i="1"/>
  <c r="C66" i="1"/>
  <c r="D66" i="1" s="1"/>
  <c r="I66" i="1"/>
  <c r="P66" i="1"/>
  <c r="C76" i="1"/>
  <c r="D76" i="1" s="1"/>
  <c r="C78" i="1"/>
  <c r="D78" i="1" s="1"/>
  <c r="C79" i="1"/>
  <c r="D79" i="1" s="1"/>
  <c r="C93" i="1"/>
  <c r="D93" i="1" s="1"/>
  <c r="C99" i="1"/>
  <c r="D99" i="1" s="1"/>
  <c r="C102" i="1"/>
  <c r="D102" i="1" s="1"/>
  <c r="C115" i="1"/>
  <c r="D115" i="1" s="1"/>
  <c r="C123" i="1"/>
  <c r="D123" i="1" s="1"/>
  <c r="C124" i="1"/>
  <c r="D124" i="1" s="1"/>
  <c r="I76" i="1"/>
  <c r="I78" i="1"/>
  <c r="I79" i="1"/>
  <c r="I93" i="1"/>
  <c r="I99" i="1"/>
  <c r="I102" i="1"/>
  <c r="I115" i="1"/>
  <c r="I123" i="1"/>
  <c r="I124" i="1"/>
  <c r="P76" i="1"/>
  <c r="P78" i="1"/>
  <c r="P79" i="1"/>
  <c r="P93" i="1"/>
  <c r="P99" i="1"/>
  <c r="P102" i="1"/>
  <c r="P115" i="1"/>
  <c r="P123" i="1"/>
  <c r="P124" i="1"/>
  <c r="C65" i="1"/>
  <c r="D65" i="1" s="1"/>
  <c r="I65" i="1"/>
  <c r="P65" i="1"/>
  <c r="C64" i="1"/>
  <c r="D64" i="1" s="1"/>
  <c r="I64" i="1"/>
  <c r="P64" i="1"/>
  <c r="C57" i="1" l="1"/>
  <c r="D57" i="1" s="1"/>
  <c r="I57" i="1"/>
  <c r="P57" i="1"/>
  <c r="C56" i="1"/>
  <c r="D56" i="1" s="1"/>
  <c r="P56" i="1"/>
  <c r="I50" i="1"/>
  <c r="C53" i="1"/>
  <c r="D53" i="1" s="1"/>
  <c r="I53" i="1"/>
  <c r="P53" i="1"/>
  <c r="C55" i="1"/>
  <c r="D55" i="1" s="1"/>
  <c r="I55" i="1"/>
  <c r="P55" i="1"/>
  <c r="C52" i="1"/>
  <c r="D52" i="1" s="1"/>
  <c r="I52" i="1"/>
  <c r="P52" i="1"/>
  <c r="C50" i="1" l="1"/>
  <c r="D50" i="1" s="1"/>
  <c r="P50" i="1"/>
  <c r="R37" i="1"/>
  <c r="R36" i="1"/>
  <c r="C47" i="1"/>
  <c r="D47" i="1" s="1"/>
  <c r="I47" i="1"/>
  <c r="P47" i="1"/>
  <c r="C40" i="1"/>
  <c r="D40" i="1" s="1"/>
  <c r="I40" i="1"/>
  <c r="P40" i="1"/>
  <c r="C39" i="1"/>
  <c r="D39" i="1" s="1"/>
  <c r="I39" i="1"/>
  <c r="P39" i="1"/>
  <c r="C42" i="1"/>
  <c r="D42" i="1" s="1"/>
  <c r="I42" i="1"/>
  <c r="P42" i="1"/>
  <c r="C41" i="1"/>
  <c r="D41" i="1" s="1"/>
  <c r="I41" i="1"/>
  <c r="P41" i="1"/>
  <c r="C35" i="1"/>
  <c r="D35" i="1" s="1"/>
  <c r="I35" i="1"/>
  <c r="P35" i="1"/>
  <c r="C34" i="1"/>
  <c r="D34" i="1" s="1"/>
  <c r="I34" i="1"/>
  <c r="P34" i="1"/>
  <c r="P3" i="1" l="1"/>
  <c r="P4" i="1"/>
  <c r="P5" i="1"/>
  <c r="P6" i="1"/>
  <c r="P7" i="1"/>
  <c r="P10" i="1"/>
  <c r="P11" i="1"/>
  <c r="P12" i="1"/>
  <c r="P13" i="1"/>
  <c r="P14" i="1"/>
  <c r="P15" i="1"/>
  <c r="P16" i="1"/>
  <c r="P17" i="1"/>
  <c r="P18" i="1"/>
  <c r="P19" i="1"/>
  <c r="P20" i="1"/>
  <c r="P21" i="1"/>
  <c r="P22" i="1"/>
  <c r="P23" i="1"/>
  <c r="P24" i="1"/>
  <c r="P28" i="1"/>
  <c r="P29" i="1"/>
  <c r="P30" i="1"/>
  <c r="P31" i="1"/>
  <c r="P32" i="1"/>
  <c r="P2" i="1"/>
  <c r="I4" i="1"/>
  <c r="I5" i="1"/>
  <c r="I6" i="1"/>
  <c r="I7" i="1"/>
  <c r="I10" i="1"/>
  <c r="I11" i="1"/>
  <c r="I12" i="1"/>
  <c r="I13" i="1"/>
  <c r="I14" i="1"/>
  <c r="I15" i="1"/>
  <c r="I16" i="1"/>
  <c r="I17" i="1"/>
  <c r="I18" i="1"/>
  <c r="I19" i="1"/>
  <c r="I20" i="1"/>
  <c r="I21" i="1"/>
  <c r="I22" i="1"/>
  <c r="I23" i="1"/>
  <c r="I24" i="1"/>
  <c r="I28" i="1"/>
  <c r="I29" i="1"/>
  <c r="I30" i="1"/>
  <c r="I31" i="1"/>
  <c r="I32" i="1"/>
  <c r="I3" i="1"/>
  <c r="I2" i="1"/>
  <c r="C32" i="1"/>
  <c r="D32" i="1" s="1"/>
  <c r="C31" i="1"/>
  <c r="D31" i="1" s="1"/>
  <c r="P36" i="1"/>
  <c r="C36" i="1"/>
  <c r="D36" i="1" s="1"/>
  <c r="P37" i="1"/>
  <c r="C37" i="1"/>
  <c r="D37" i="1" s="1"/>
  <c r="C28" i="1"/>
  <c r="D28" i="1" s="1"/>
  <c r="C29" i="1"/>
  <c r="D29" i="1" s="1"/>
  <c r="C4" i="4"/>
  <c r="F4" i="4" s="1"/>
  <c r="D4" i="4"/>
  <c r="C5" i="4"/>
  <c r="D5" i="4"/>
  <c r="F5" i="4"/>
  <c r="C6" i="4"/>
  <c r="F6" i="4" s="1"/>
  <c r="E6" i="4"/>
  <c r="C7" i="4" s="1"/>
  <c r="F7" i="4" s="1"/>
  <c r="E7" i="4"/>
  <c r="E8" i="4" s="1"/>
  <c r="D17" i="4"/>
  <c r="C18" i="4"/>
  <c r="D18" i="4"/>
  <c r="C19" i="4"/>
  <c r="I36" i="1" l="1"/>
  <c r="I37" i="1"/>
  <c r="C9" i="4"/>
  <c r="F9" i="4" s="1"/>
  <c r="E9" i="4"/>
  <c r="D8" i="4"/>
  <c r="D7" i="4"/>
  <c r="D6" i="4"/>
  <c r="C8" i="4"/>
  <c r="F8" i="4" s="1"/>
  <c r="E10" i="4" l="1"/>
  <c r="C10" i="4"/>
  <c r="F10" i="4" s="1"/>
  <c r="D9" i="4"/>
  <c r="C11" i="4" l="1"/>
  <c r="F11" i="4" s="1"/>
  <c r="D10" i="4"/>
  <c r="E11" i="4"/>
  <c r="C12" i="4" l="1"/>
  <c r="F12" i="4" s="1"/>
  <c r="E12" i="4"/>
  <c r="D11" i="4"/>
  <c r="E13" i="4" l="1"/>
  <c r="C13" i="4"/>
  <c r="F13" i="4" s="1"/>
  <c r="D12" i="4"/>
  <c r="C14" i="4" l="1"/>
  <c r="F14" i="4" s="1"/>
  <c r="E14" i="4"/>
  <c r="D13" i="4"/>
  <c r="E15" i="4" l="1"/>
  <c r="C15" i="4"/>
  <c r="F15" i="4" s="1"/>
  <c r="D14" i="4"/>
  <c r="C16" i="4" l="1"/>
  <c r="F16" i="4" s="1"/>
  <c r="D15" i="4"/>
  <c r="E16" i="4"/>
  <c r="C17" i="4" l="1"/>
  <c r="D16" i="4"/>
  <c r="C23" i="1" l="1"/>
  <c r="D23" i="1" s="1"/>
  <c r="C21" i="1"/>
  <c r="D21" i="1" s="1"/>
  <c r="C19" i="1"/>
  <c r="C16" i="1"/>
  <c r="D16" i="1" s="1"/>
  <c r="C18" i="1"/>
  <c r="D18" i="1" s="1"/>
  <c r="C17" i="1"/>
  <c r="D17" i="1" s="1"/>
  <c r="E25" i="1"/>
  <c r="E26" i="1"/>
  <c r="E27" i="1"/>
  <c r="E44" i="1"/>
  <c r="E45" i="1"/>
  <c r="E48" i="1"/>
  <c r="F48" i="1" s="1"/>
  <c r="E49" i="1"/>
  <c r="F49" i="1" s="1"/>
  <c r="E58" i="1"/>
  <c r="E59" i="1"/>
  <c r="E60" i="1"/>
  <c r="E62" i="1"/>
  <c r="E9" i="1"/>
  <c r="E8" i="1"/>
  <c r="C14" i="1"/>
  <c r="D14" i="1" s="1"/>
  <c r="C13" i="1"/>
  <c r="D13" i="1" s="1"/>
  <c r="C12" i="1"/>
  <c r="D12" i="1" s="1"/>
  <c r="C7" i="1"/>
  <c r="D7" i="1" s="1"/>
  <c r="C5" i="1"/>
  <c r="D5" i="1" s="1"/>
  <c r="C4" i="1"/>
  <c r="D4" i="1" s="1"/>
  <c r="C62" i="1"/>
  <c r="D62" i="1" s="1"/>
  <c r="C63" i="1"/>
  <c r="D63" i="1" s="1"/>
  <c r="C68" i="1"/>
  <c r="D68" i="1" s="1"/>
  <c r="C73" i="1"/>
  <c r="D73" i="1" s="1"/>
  <c r="C60" i="1"/>
  <c r="D60" i="1" s="1"/>
  <c r="Q60" i="1" l="1"/>
  <c r="F60" i="1"/>
  <c r="R60" i="1" s="1"/>
  <c r="Q26" i="1"/>
  <c r="F26" i="1"/>
  <c r="Q59" i="1"/>
  <c r="F59" i="1"/>
  <c r="R59" i="1" s="1"/>
  <c r="Q9" i="1"/>
  <c r="F9" i="1"/>
  <c r="Q44" i="1"/>
  <c r="F44" i="1"/>
  <c r="R44" i="1" s="1"/>
  <c r="Q8" i="1"/>
  <c r="F8" i="1"/>
  <c r="Q45" i="1"/>
  <c r="F45" i="1"/>
  <c r="R45" i="1" s="1"/>
  <c r="Q25" i="1"/>
  <c r="F25" i="1"/>
  <c r="Q58" i="1"/>
  <c r="F58" i="1"/>
  <c r="R58" i="1" s="1"/>
  <c r="Q62" i="1"/>
  <c r="F62" i="1"/>
  <c r="R62" i="1" s="1"/>
  <c r="Q27" i="1"/>
  <c r="F27" i="1"/>
  <c r="I48" i="1"/>
  <c r="Q48" i="1"/>
  <c r="I49" i="1"/>
  <c r="Q49" i="1"/>
  <c r="I9" i="1"/>
  <c r="P9" i="1"/>
  <c r="P54" i="1"/>
  <c r="I54" i="1"/>
  <c r="P46" i="1"/>
  <c r="I46" i="1"/>
  <c r="P38" i="1"/>
  <c r="I38" i="1"/>
  <c r="P26" i="1"/>
  <c r="I26" i="1"/>
  <c r="P73" i="1"/>
  <c r="I73" i="1"/>
  <c r="P60" i="1"/>
  <c r="I60" i="1"/>
  <c r="P51" i="1"/>
  <c r="I51" i="1"/>
  <c r="P45" i="1"/>
  <c r="I45" i="1"/>
  <c r="I33" i="1"/>
  <c r="P33" i="1"/>
  <c r="I25" i="1"/>
  <c r="P25" i="1"/>
  <c r="P68" i="1"/>
  <c r="I68" i="1"/>
  <c r="P59" i="1"/>
  <c r="I59" i="1"/>
  <c r="P49" i="1"/>
  <c r="R49" i="1"/>
  <c r="P44" i="1"/>
  <c r="I44" i="1"/>
  <c r="P62" i="1"/>
  <c r="I62" i="1"/>
  <c r="P8" i="1"/>
  <c r="I8" i="1"/>
  <c r="I63" i="1"/>
  <c r="P63" i="1"/>
  <c r="I58" i="1"/>
  <c r="P58" i="1"/>
  <c r="P48" i="1"/>
  <c r="R48" i="1"/>
  <c r="I43" i="1"/>
  <c r="P43" i="1"/>
  <c r="P27" i="1"/>
  <c r="I27" i="1"/>
  <c r="C43" i="1"/>
  <c r="D43" i="1" s="1"/>
  <c r="C44" i="1"/>
  <c r="D44" i="1" s="1"/>
  <c r="C45" i="1"/>
  <c r="D45" i="1" s="1"/>
  <c r="C46" i="1"/>
  <c r="D46" i="1" s="1"/>
  <c r="C48" i="1"/>
  <c r="D48" i="1" s="1"/>
  <c r="C49" i="1"/>
  <c r="D49" i="1" s="1"/>
  <c r="C51" i="1"/>
  <c r="D51" i="1" s="1"/>
  <c r="C54" i="1"/>
  <c r="D54" i="1" s="1"/>
  <c r="C58" i="1"/>
  <c r="D58" i="1" s="1"/>
  <c r="C59" i="1"/>
  <c r="D59" i="1" s="1"/>
  <c r="C3" i="1"/>
  <c r="D3" i="1" s="1"/>
  <c r="C26" i="1"/>
  <c r="D26" i="1" s="1"/>
  <c r="C27" i="1"/>
  <c r="D27" i="1" s="1"/>
  <c r="C30" i="1"/>
  <c r="D30" i="1" s="1"/>
  <c r="C33" i="1"/>
  <c r="D33" i="1" s="1"/>
  <c r="C38" i="1"/>
  <c r="D38" i="1" s="1"/>
  <c r="C6" i="1"/>
  <c r="D6" i="1" s="1"/>
  <c r="C8" i="1"/>
  <c r="D8" i="1" s="1"/>
  <c r="C9" i="1"/>
  <c r="D9" i="1" s="1"/>
  <c r="C10" i="1"/>
  <c r="D10" i="1" s="1"/>
  <c r="C11" i="1"/>
  <c r="D11" i="1" s="1"/>
  <c r="C15" i="1"/>
  <c r="D15" i="1" s="1"/>
  <c r="D19" i="1"/>
  <c r="C20" i="1"/>
  <c r="D20" i="1" s="1"/>
  <c r="C22" i="1"/>
  <c r="D22" i="1" s="1"/>
  <c r="C24" i="1"/>
  <c r="D24" i="1" s="1"/>
  <c r="C25" i="1"/>
  <c r="D25" i="1" s="1"/>
  <c r="C2" i="1"/>
  <c r="D2" i="1" s="1"/>
</calcChain>
</file>

<file path=xl/comments1.xml><?xml version="1.0" encoding="utf-8"?>
<comments xmlns="http://schemas.openxmlformats.org/spreadsheetml/2006/main">
  <authors>
    <author>Yudong Shen</author>
  </authors>
  <commentList>
    <comment ref="K1" authorId="0">
      <text>
        <r>
          <rPr>
            <b/>
            <sz val="9"/>
            <color indexed="81"/>
            <rFont val="Tahoma"/>
            <family val="2"/>
          </rPr>
          <t>Yudong Shen:</t>
        </r>
        <r>
          <rPr>
            <sz val="9"/>
            <color indexed="81"/>
            <rFont val="Tahoma"/>
            <family val="2"/>
          </rPr>
          <t xml:space="preserve">
先关版本</t>
        </r>
      </text>
    </comment>
  </commentList>
</comments>
</file>

<file path=xl/comments2.xml><?xml version="1.0" encoding="utf-8"?>
<comments xmlns="http://schemas.openxmlformats.org/spreadsheetml/2006/main">
  <authors>
    <author>Shelly Yang</author>
  </authors>
  <commentList>
    <comment ref="E15" authorId="0">
      <text>
        <r>
          <rPr>
            <b/>
            <sz val="9"/>
            <color indexed="81"/>
            <rFont val="Tahoma"/>
            <family val="2"/>
          </rPr>
          <t>Shelly Yang:</t>
        </r>
        <r>
          <rPr>
            <sz val="9"/>
            <color indexed="81"/>
            <rFont val="Tahoma"/>
            <family val="2"/>
          </rPr>
          <t xml:space="preserve">
Updated as Nov 30 is black period, so no porting that day.
-Jan 9 2017</t>
        </r>
      </text>
    </comment>
  </commentList>
</comments>
</file>

<file path=xl/comments3.xml><?xml version="1.0" encoding="utf-8"?>
<comments xmlns="http://schemas.openxmlformats.org/spreadsheetml/2006/main">
  <authors>
    <author>Yudong Shen</author>
  </authors>
  <commentList>
    <comment ref="M3" authorId="0">
      <text>
        <r>
          <rPr>
            <b/>
            <sz val="9"/>
            <color indexed="81"/>
            <rFont val="Tahoma"/>
            <family val="2"/>
          </rPr>
          <t>Yudong Shen:</t>
        </r>
        <r>
          <rPr>
            <sz val="9"/>
            <color indexed="81"/>
            <rFont val="Tahoma"/>
            <family val="2"/>
          </rPr>
          <t xml:space="preserve">
先关版本</t>
        </r>
      </text>
    </comment>
  </commentList>
</comments>
</file>

<file path=xl/comments4.xml><?xml version="1.0" encoding="utf-8"?>
<comments xmlns="http://schemas.openxmlformats.org/spreadsheetml/2006/main">
  <authors>
    <author>Yudong Shen</author>
  </authors>
  <commentList>
    <comment ref="N3" authorId="0">
      <text>
        <r>
          <rPr>
            <b/>
            <sz val="9"/>
            <color indexed="81"/>
            <rFont val="Tahoma"/>
            <family val="2"/>
          </rPr>
          <t>Yudong Shen:</t>
        </r>
        <r>
          <rPr>
            <sz val="9"/>
            <color indexed="81"/>
            <rFont val="Tahoma"/>
            <family val="2"/>
          </rPr>
          <t xml:space="preserve">
先关版本</t>
        </r>
      </text>
    </comment>
  </commentList>
</comments>
</file>

<file path=xl/comments5.xml><?xml version="1.0" encoding="utf-8"?>
<comments xmlns="http://schemas.openxmlformats.org/spreadsheetml/2006/main">
  <authors>
    <author>Yudong Shen</author>
  </authors>
  <commentList>
    <comment ref="M3" authorId="0">
      <text>
        <r>
          <rPr>
            <b/>
            <sz val="9"/>
            <color indexed="81"/>
            <rFont val="Tahoma"/>
            <family val="2"/>
          </rPr>
          <t>Yudong Shen:</t>
        </r>
        <r>
          <rPr>
            <sz val="9"/>
            <color indexed="81"/>
            <rFont val="Tahoma"/>
            <family val="2"/>
          </rPr>
          <t xml:space="preserve">
先关版本</t>
        </r>
      </text>
    </comment>
  </commentList>
</comments>
</file>

<file path=xl/comments6.xml><?xml version="1.0" encoding="utf-8"?>
<comments xmlns="http://schemas.openxmlformats.org/spreadsheetml/2006/main">
  <authors>
    <author>Yudong Shen</author>
  </authors>
  <commentList>
    <comment ref="N3" authorId="0">
      <text>
        <r>
          <rPr>
            <b/>
            <sz val="9"/>
            <color indexed="81"/>
            <rFont val="Tahoma"/>
            <family val="2"/>
          </rPr>
          <t>Yudong Shen:</t>
        </r>
        <r>
          <rPr>
            <sz val="9"/>
            <color indexed="81"/>
            <rFont val="Tahoma"/>
            <family val="2"/>
          </rPr>
          <t xml:space="preserve">
先关版本</t>
        </r>
      </text>
    </comment>
  </commentList>
</comments>
</file>

<file path=xl/sharedStrings.xml><?xml version="1.0" encoding="utf-8"?>
<sst xmlns="http://schemas.openxmlformats.org/spreadsheetml/2006/main" count="8257" uniqueCount="726">
  <si>
    <t>Trunk</t>
  </si>
  <si>
    <t>UAT</t>
  </si>
  <si>
    <t>打包时间</t>
  </si>
  <si>
    <t>每周三、周五</t>
  </si>
  <si>
    <t>每周二、周四</t>
  </si>
  <si>
    <t>打包准备工作</t>
  </si>
  <si>
    <t>抽取releasenote</t>
  </si>
  <si>
    <t>打包过程</t>
  </si>
  <si>
    <t>发送邮件给Aike</t>
  </si>
  <si>
    <t>打包完成</t>
  </si>
  <si>
    <r>
      <t>trunk和uat打完包会自动发布到对应环境，发布完成后在发布虚拟机邮箱里面
会收到发布邮件，注意是否报错(邮件后面会有感叹号)，如果报错需要根据提
示找到相应的AD来处理，处理完成之后重新commit再次打包发布或者找Aike
商量处理办法，</t>
    </r>
    <r>
      <rPr>
        <sz val="11"/>
        <color rgb="FFFF0000"/>
        <rFont val="Calibri"/>
        <family val="2"/>
        <scheme val="minor"/>
      </rPr>
      <t>发布完成后重启相应的环境，如果有产品包需要重启两遍</t>
    </r>
  </si>
  <si>
    <t>发送port邮件</t>
  </si>
  <si>
    <t>格式参照文档</t>
  </si>
  <si>
    <t>注意：周三周五需要发布到UAT3,等Allen邮件</t>
  </si>
  <si>
    <t>日期</t>
  </si>
  <si>
    <t>星期</t>
  </si>
  <si>
    <t>流</t>
  </si>
  <si>
    <t>版本</t>
  </si>
  <si>
    <t>提示</t>
  </si>
  <si>
    <t>ICGU_GS_V1.11.05.010</t>
  </si>
  <si>
    <t>Trunk_GS</t>
  </si>
  <si>
    <t>Flag</t>
  </si>
  <si>
    <t>补</t>
  </si>
  <si>
    <t>打包</t>
  </si>
  <si>
    <t>发布</t>
  </si>
  <si>
    <t>重启</t>
  </si>
  <si>
    <t>检查</t>
  </si>
  <si>
    <t>√</t>
  </si>
  <si>
    <t>Has_Port邮件</t>
  </si>
  <si>
    <t>环境</t>
  </si>
  <si>
    <t>ICGU_GS_V1.11.05.020</t>
  </si>
  <si>
    <t>Artf抽取</t>
  </si>
  <si>
    <t>UAT_GS</t>
  </si>
  <si>
    <t>ICGU_GS_V1.11.04.074</t>
  </si>
  <si>
    <t>Trunk_GC</t>
  </si>
  <si>
    <t>Trunk_EP</t>
  </si>
  <si>
    <t>UAT_GC</t>
  </si>
  <si>
    <t>UAT_EP</t>
  </si>
  <si>
    <t>Sch_Flag</t>
  </si>
  <si>
    <t>1_Finish</t>
  </si>
  <si>
    <t>UAT3</t>
  </si>
  <si>
    <t>ICGU_GC_V1.11.04.074</t>
  </si>
  <si>
    <t>ICGU_EP_V1.11.04.074</t>
  </si>
  <si>
    <t>Release_note&amp;Notice_of邮件</t>
  </si>
  <si>
    <t>√√</t>
  </si>
  <si>
    <t>ICGU_GS_V1.11.04.075</t>
  </si>
  <si>
    <t xml:space="preserve">ftp://incomeftp:incomeftp@172.16.30.58/IGIU_GS/ICGU_GS_V1.11.04.075_inc.zip </t>
  </si>
  <si>
    <t>Path</t>
  </si>
  <si>
    <t>ICGU_GC_V1.11.04.075</t>
  </si>
  <si>
    <t>ftp://incomeftp:incomeftp@172.16.30.58/IGIU_GC/ICGU_GC_V1.11.04.075_inc.zip</t>
  </si>
  <si>
    <t>ICGU_EP_V1.11.04.075</t>
  </si>
  <si>
    <t xml:space="preserve">ftp://incomeftp:incomeftp@172.16.30.58/IGIU_EP/ICGU_EP_V1.11.04.075_inc.zip </t>
  </si>
  <si>
    <t>ICGU_GC_V1.11.05.030</t>
  </si>
  <si>
    <t>ftp://incomeftp:incomeftp@172.16.30.58/IGIU_GC/ICGU_GC_V1.11.05.020_inc.zip</t>
  </si>
  <si>
    <t xml:space="preserve">ftp://incomeftp:incomeftp@172.16.30.58/IGIU_GS/ICGU_GS_V1.11.05.030_inc.zip </t>
  </si>
  <si>
    <t>ICGU_GS_V1.11.04.076</t>
  </si>
  <si>
    <t>ICP</t>
  </si>
  <si>
    <t>iCP_3.5.1.12P54</t>
  </si>
  <si>
    <t xml:space="preserve">ftp://172.16.30.58/iCP3.5/iCP_3.5.1.12P54_B20180410153658 目录下 ,ftp user/pwd  iCPftp/icpftp  </t>
  </si>
  <si>
    <t xml:space="preserve">ftp://incomeftp:incomeftp@172.16.30.58/IGIU_EP/ICGU_EP_V1.11.04.076_inc.zip </t>
  </si>
  <si>
    <t>ftp://incomeftp:incomeftp@172.16.30.58/IGIU_GC/ICGU_GC_V1.11.04.076_inc.zip</t>
  </si>
  <si>
    <t>jianye重启</t>
  </si>
  <si>
    <t xml:space="preserve">ftp://incomeftp:incomeftp@172.16.30.58/IGIU_GS/ICGU_GS_V1.11.04.076_inc.zip </t>
  </si>
  <si>
    <t>ICGU_GS_V1.11.04.077</t>
  </si>
  <si>
    <t>ICGU_GS_V1.11.05.040</t>
  </si>
  <si>
    <t>ICGU_EP_V1.11.04.077</t>
  </si>
  <si>
    <t>Release</t>
  </si>
  <si>
    <t>UAT start</t>
  </si>
  <si>
    <t>UAT end</t>
  </si>
  <si>
    <t>Port to PROD</t>
  </si>
  <si>
    <t>Release note (draft) for Income</t>
  </si>
  <si>
    <t>Comments</t>
  </si>
  <si>
    <t>V1.10.01</t>
  </si>
  <si>
    <t>12/31/2017 - 1/2/2017 PH SG
12/31/2017 - 1/2/2017 PH CN</t>
  </si>
  <si>
    <t>V1.10.02</t>
  </si>
  <si>
    <t>1/28/2017-1/30/2017 PH SG
1/27/2017-2/2/2017 PH CN</t>
  </si>
  <si>
    <t>V1.10.03</t>
  </si>
  <si>
    <t>V1.10.04</t>
  </si>
  <si>
    <t>4/2/2017-4/4/2017 PH CN
4/14/2017 PH SG</t>
  </si>
  <si>
    <t>V1.10.05</t>
  </si>
  <si>
    <t>5/1/2017 PH SG
5/10/2017 PH SG
4/29/2017-5/1/2017 PH CN</t>
  </si>
  <si>
    <t>V1.10.06</t>
  </si>
  <si>
    <t>5/28/2017 - 5/30/2017 PH CN</t>
  </si>
  <si>
    <t>V1.10.07</t>
  </si>
  <si>
    <t>6/25/2017-6/26/2017 PH SG</t>
  </si>
  <si>
    <t>V1.10.08</t>
  </si>
  <si>
    <t>8/9/2017 PH SG</t>
  </si>
  <si>
    <t>V1.10.09</t>
  </si>
  <si>
    <t>9/1/2017 PH SG</t>
  </si>
  <si>
    <t>V1.10.10</t>
  </si>
  <si>
    <t>10/18/2017 PH SG
10/1/2017 - 10/8/2017 PH CN</t>
  </si>
  <si>
    <t>V1.10.11</t>
  </si>
  <si>
    <t xml:space="preserve">
</t>
  </si>
  <si>
    <t>V1.10.12</t>
  </si>
  <si>
    <t>V1.11.01</t>
  </si>
  <si>
    <t>12/25/2017 PH SG
1/1/2018 PH SG &amp; CN</t>
  </si>
  <si>
    <t>V1.11.02</t>
  </si>
  <si>
    <t>14.Feb.18 ~ 19.Feb.18 Chinese New Year - CN
16.Feb.18 ~ 17.Feb.18 Chinese New Year- SG</t>
  </si>
  <si>
    <t>V1.11.03</t>
  </si>
  <si>
    <t>30.Mar.18 Good Friday - SG</t>
  </si>
  <si>
    <t>V1.11.04</t>
  </si>
  <si>
    <t>5.Apr.18 ~ 6.Apr.18 Qing Ming -CN</t>
  </si>
  <si>
    <t>V1.11.05</t>
  </si>
  <si>
    <t xml:space="preserve">30.Apr.18  ~ 1.May.18 Labor Day - SG/CN
</t>
  </si>
  <si>
    <t>V1.11.06</t>
  </si>
  <si>
    <t>29.May.18 Vesak Day - SG
15.Jun.18 Hari Raya Puasa - SG
18.Jun.18  Dragon Boat Festival - CN</t>
  </si>
  <si>
    <t>V1.11.07</t>
  </si>
  <si>
    <t>V1.11.08</t>
  </si>
  <si>
    <t>9.Aug.18 SG National Day - SG
22.Aug.18 Hari Raya Haji - SG</t>
  </si>
  <si>
    <t>V1.11.09</t>
  </si>
  <si>
    <t>V1.11.10</t>
  </si>
  <si>
    <t>24.Sep.18 Mid-Autumn Day - CN
1.Oct.18~ 7.Oct.18 Chinese National Day - CN</t>
  </si>
  <si>
    <t>V1.11.11</t>
  </si>
  <si>
    <t>6.Nov.18 Deepavali - SG</t>
  </si>
  <si>
    <t>V1.11.12</t>
  </si>
  <si>
    <t>25.Dec.18 Christmas Day - SG</t>
  </si>
  <si>
    <t>V1.12.01</t>
  </si>
  <si>
    <t>1.Jan.19 New Year’s Day - SG/CN</t>
  </si>
  <si>
    <t xml:space="preserve">ftp://incomeftp:incomeftp@172.16.30.58/IGIU_EP/ICGU_EP_V1.11.04.077_inc.zip </t>
  </si>
  <si>
    <t>Flow</t>
  </si>
  <si>
    <t>ftp://incomeftp:incomeftp@172.16.30.58/IGIU_GS/ICGU_GS_V1.11.04.077_inc.zip</t>
  </si>
  <si>
    <t>ICGU_GC_V1.11.04.077</t>
  </si>
  <si>
    <t>ftp://incomeftp:incomeftp@172.16.30.58/IGIU_GC/ICGU_GC_V1.11.04.077_inc.zip</t>
  </si>
  <si>
    <t>√Lee</t>
  </si>
  <si>
    <t>UAT结束</t>
  </si>
  <si>
    <t>√Cindy</t>
  </si>
  <si>
    <t>ICGU_EP_V1.11.04.078</t>
  </si>
  <si>
    <t>ICGU_GS_V1.11.04.078</t>
  </si>
  <si>
    <t>iCP_3.5.1.12P55</t>
  </si>
  <si>
    <t xml:space="preserve">ftp://172.16.30.58/iCP3.5/iCP_3.5.1.12P55_B20180417115234 目录下 ,ftp user/pwd  iCPftp/icpftp  </t>
  </si>
  <si>
    <t>ftp://incomeftp:incomeftp@172.16.30.58/IGIU_EP/ICGU_EP_V1.11.04.078_inc.zip</t>
  </si>
  <si>
    <t>ICGU_GC_V1.11.04.078</t>
  </si>
  <si>
    <t xml:space="preserve">ftp://incomeftp:incomeftp@172.16.30.58/IGIU_GS/ICGU_GS_V1.11.05.040_inc.zip </t>
  </si>
  <si>
    <t>ftp://incomeftp:incomeftp@172.16.30.58/IGIU_GC/ICGU_GC_V1.11.04.078_inc.zip</t>
  </si>
  <si>
    <t>UAT上PRD</t>
  </si>
  <si>
    <t>GS</t>
  </si>
  <si>
    <t>Name</t>
  </si>
  <si>
    <t>Group</t>
  </si>
  <si>
    <t>Cindy Wang</t>
  </si>
  <si>
    <t>PA</t>
  </si>
  <si>
    <t xml:space="preserve">Qilong Tang </t>
  </si>
  <si>
    <t>PA,Batch</t>
  </si>
  <si>
    <t>Jianye Shang</t>
  </si>
  <si>
    <t xml:space="preserve">Difan Zhong </t>
  </si>
  <si>
    <t>PA,EP</t>
  </si>
  <si>
    <t>Zhihao Gong</t>
  </si>
  <si>
    <t xml:space="preserve">ftp://incomeftp:incomeftp@172.16.30.58/IGIU_GS/ICGU_GS_V1.11.04.078_inc.zip </t>
  </si>
  <si>
    <t>V1.11.04.078</t>
  </si>
  <si>
    <t>ICGU_GS_V1.11.05.050</t>
  </si>
  <si>
    <t>ICGU_GC_V1.11.05.050</t>
  </si>
  <si>
    <t>ftp://incomeftp:incomeftp@172.16.30.58/IGIU_GC/ICGU_GC_V1.11.05.050_inc.zip</t>
  </si>
  <si>
    <t xml:space="preserve">ftp://incomeftp:incomeftp@172.16.30.58/IGIU_GS/ICGU_GS_V1.11.05.050_inc.zip </t>
  </si>
  <si>
    <t>√Shiwei</t>
  </si>
  <si>
    <t>ICGU_EP_V1.11.04.079</t>
  </si>
  <si>
    <t>ICGU_GS_V1.11.04.079</t>
  </si>
  <si>
    <t>ICGU_GC_V1.11.04.079</t>
  </si>
  <si>
    <t>ftp://incomeftp:incomeftp@172.16.30.58/IGIU_GC/ICGU_GC_V1.11.04.079_inc.zip</t>
  </si>
  <si>
    <t xml:space="preserve">ftp://incomeftp:incomeftp@172.16.30.58/IGIU_GS/ICGU_GS_V1.11.04.079_inc.zip </t>
  </si>
  <si>
    <t xml:space="preserve">ftp://incomeftp:incomeftp@172.16.30.58/IGIU_EP/ICGU_EP_V1.11.04.079_inc.zip </t>
  </si>
  <si>
    <t>ICGU_GS_V1.11.04.081</t>
  </si>
  <si>
    <t>ICGU_GS_V1.11.04.082</t>
  </si>
  <si>
    <t>ftp://incomeftp:incomeftp@172.16.30.58/IGIU_GS/ICGU_GS_V1.11.04.081_inc.zip</t>
  </si>
  <si>
    <t>ftp://incomeftp:incomeftp@172.16.30.58/IGIU_GS/ICGU_GS_V1.11.04.082_inc.zip</t>
  </si>
  <si>
    <t>ftp://incomeftp:incomeftp@172.16.30.58/IGIU_GC/ICGU_GC_V1.11.05.060_inc.zip</t>
  </si>
  <si>
    <t>ICGU_GC_V1.11.05.060</t>
  </si>
  <si>
    <t>ICGU_GS_V1.11.05.060</t>
  </si>
  <si>
    <t xml:space="preserve">ftp://incomeftp:incomeftp@172.16.30.58/IGIU_GS/ICGU_GS_V1.11.05.060_inc.zip </t>
  </si>
  <si>
    <t>Tech_Refresh_GS</t>
  </si>
  <si>
    <t>GS_tech_refresh_V1.001</t>
  </si>
  <si>
    <t xml:space="preserve">ftp://incomeftp:incomeftp@172.16.30.58/IGIU_GS_OTHER/GS_tech_refresh_V1.001_inc.zip </t>
  </si>
  <si>
    <t>Marge</t>
  </si>
  <si>
    <t>ICGU_GS_V1.11.05.070</t>
  </si>
  <si>
    <t>ICGU_GC_V1.11.05.070</t>
  </si>
  <si>
    <t>ftp://incomeftp:incomeftp@172.16.30.58/IGIU_GC/ICGU_GC_V1.11.05.070_inc.zip</t>
  </si>
  <si>
    <t xml:space="preserve">ftp://incomeftp:incomeftp@172.16.30.58/IGIU_GS/ICGU_GS_V1.11.05.070_inc.zip </t>
  </si>
  <si>
    <t>ftp://incomeftp:incomeftp@172.16.30.58/IGIU_EP/ICGU_EP_V1.11.05.070_inc.zip</t>
  </si>
  <si>
    <t xml:space="preserve">ICGU_EP_V1.11.05.070 </t>
  </si>
  <si>
    <t>ICGU_GS_V1.11.05.080</t>
  </si>
  <si>
    <t xml:space="preserve">ftp://incomeftp:incomeftp@172.16.30.58/IGIU_GS/ICGU_GS_V1.11.05.080_inc.zip </t>
  </si>
  <si>
    <t>Trunk合包_UAT</t>
  </si>
  <si>
    <t>UAT发布成功</t>
  </si>
  <si>
    <t>Notice_of</t>
  </si>
  <si>
    <t>ftp://172.16.30.58/UAT_ENV/V1.11.05/</t>
  </si>
  <si>
    <t>全量包—&gt;213</t>
  </si>
  <si>
    <t>ICGU_GS_V1.11.05.080_full</t>
  </si>
  <si>
    <t>ftp://172.16.30.58/Full_pck/ICGU_GS_V1.11.05.080_full.zip</t>
  </si>
  <si>
    <t>Trunk -&gt;  UATMerge</t>
  </si>
  <si>
    <t>ICGU_GS_V1.11.05.081</t>
  </si>
  <si>
    <t>ICGU_EP_V1.11.05.081</t>
  </si>
  <si>
    <t xml:space="preserve">ftp://incomeftp:incomeftp@172.16.30.58/IGIU_GS/ICGU_GS_V1.11.05.081_inc.zip </t>
  </si>
  <si>
    <t xml:space="preserve">ftp://incomeftp:incomeftp@172.16.30.58/IGIU_EP/ICGU_EP_V1.11.05.081_inc.zip </t>
  </si>
  <si>
    <t>ftp://incomeftp:incomeftp@172.16.30.58/IGIU_GC/ICGU_GC_V1.11.05.081_inc.zip</t>
  </si>
  <si>
    <t>ICGU_GC_V1.11.05.081</t>
  </si>
  <si>
    <t>MP</t>
  </si>
  <si>
    <t xml:space="preserve">ftp://incomeftp:incomeftp@172.16.30.58/IGIU_MP_Spec2/ICGU_MP_V1.11.05.081/ICGU_MP_V1.11.05.081_full.zip </t>
  </si>
  <si>
    <t>172.25.15.209</t>
  </si>
  <si>
    <t>ICGU_MP_V1.11.05.081</t>
  </si>
  <si>
    <t>V1.11.05.081</t>
  </si>
  <si>
    <t>Qilong执行脚本</t>
  </si>
  <si>
    <t>ICGU_GS_V1.11.05.082</t>
  </si>
  <si>
    <t>Tech_Refresh_EP</t>
  </si>
  <si>
    <t>EP_tech_refresh_V1.001</t>
  </si>
  <si>
    <t>Tech_Refresh_GC</t>
  </si>
  <si>
    <t xml:space="preserve">ftp://incomeftp:incomeftp@172.16.30.58/IGIU_EP_OTHER/EP_tech_refresh_V1.001_inc.zip </t>
  </si>
  <si>
    <t>ICGU_GC_V1.11.05.082</t>
  </si>
  <si>
    <r>
      <t>发布虚拟机</t>
    </r>
    <r>
      <rPr>
        <sz val="11"/>
        <color theme="1"/>
        <rFont val="Calibri"/>
        <family val="2"/>
        <scheme val="minor"/>
      </rPr>
      <t>IP</t>
    </r>
    <r>
      <rPr>
        <sz val="11"/>
        <color theme="1"/>
        <rFont val="宋体"/>
        <charset val="134"/>
      </rPr>
      <t>：</t>
    </r>
    <r>
      <rPr>
        <sz val="11"/>
        <color theme="1"/>
        <rFont val="Calibri"/>
        <family val="2"/>
        <scheme val="minor"/>
      </rPr>
      <t xml:space="preserve">172.30.3.66 </t>
    </r>
    <r>
      <rPr>
        <sz val="11"/>
        <color theme="1"/>
        <rFont val="宋体"/>
        <charset val="134"/>
      </rPr>
      <t>用户名：</t>
    </r>
    <r>
      <rPr>
        <sz val="11"/>
        <color theme="1"/>
        <rFont val="Calibri"/>
        <family val="2"/>
        <scheme val="minor"/>
      </rPr>
      <t xml:space="preserve">EBAOTECH\income.deploy.01 </t>
    </r>
    <r>
      <rPr>
        <sz val="11"/>
        <color theme="1"/>
        <rFont val="宋体"/>
        <charset val="134"/>
      </rPr>
      <t>密码：</t>
    </r>
    <r>
      <rPr>
        <sz val="11"/>
        <color theme="1"/>
        <rFont val="Calibri"/>
        <family val="2"/>
        <scheme val="minor"/>
      </rPr>
      <t xml:space="preserve">Ebao2015          </t>
    </r>
  </si>
  <si>
    <r>
      <t>Trunk</t>
    </r>
    <r>
      <rPr>
        <sz val="11"/>
        <color rgb="FF000000"/>
        <rFont val="宋体"/>
        <charset val="134"/>
      </rPr>
      <t>流版本号：</t>
    </r>
    <r>
      <rPr>
        <sz val="11"/>
        <color rgb="FF000000"/>
        <rFont val="Calibri"/>
        <family val="2"/>
        <scheme val="minor"/>
      </rPr>
      <t>1.10.05.0T0</t>
    </r>
  </si>
  <si>
    <r>
      <t>UAT</t>
    </r>
    <r>
      <rPr>
        <sz val="11"/>
        <color rgb="FF000000"/>
        <rFont val="宋体"/>
        <charset val="134"/>
      </rPr>
      <t>流版本号：</t>
    </r>
    <r>
      <rPr>
        <sz val="11"/>
        <color rgb="FF000000"/>
        <rFont val="Calibri"/>
        <family val="2"/>
        <scheme val="minor"/>
      </rPr>
      <t>1.10.04.0XY</t>
    </r>
    <r>
      <rPr>
        <sz val="11"/>
        <color rgb="FF000000"/>
        <rFont val="宋体"/>
        <charset val="134"/>
      </rPr>
      <t>、</t>
    </r>
    <r>
      <rPr>
        <sz val="11"/>
        <color rgb="FF000000"/>
        <rFont val="Calibri"/>
        <family val="2"/>
        <scheme val="minor"/>
      </rPr>
      <t>1.10.04.0X(Y+1)…</t>
    </r>
  </si>
  <si>
    <r>
      <t>(X</t>
    </r>
    <r>
      <rPr>
        <sz val="11"/>
        <color rgb="FF000000"/>
        <rFont val="宋体"/>
        <charset val="134"/>
      </rPr>
      <t>代表：上一个</t>
    </r>
    <r>
      <rPr>
        <sz val="11"/>
        <color rgb="FF000000"/>
        <rFont val="Calibri"/>
        <family val="2"/>
        <scheme val="minor"/>
      </rPr>
      <t>Trunk</t>
    </r>
    <r>
      <rPr>
        <sz val="11"/>
        <color rgb="FF000000"/>
        <rFont val="宋体"/>
        <charset val="134"/>
      </rPr>
      <t>流版本号最大的数字</t>
    </r>
    <r>
      <rPr>
        <sz val="11"/>
        <color rgb="FF000000"/>
        <rFont val="Calibri"/>
        <family val="2"/>
        <scheme val="minor"/>
      </rPr>
      <t>T)</t>
    </r>
  </si>
  <si>
    <t>releaseNotes：</t>
  </si>
  <si>
    <r>
      <t>登录用户名密码</t>
    </r>
    <r>
      <rPr>
        <sz val="11"/>
        <color theme="1"/>
        <rFont val="Calibri"/>
        <family val="2"/>
        <scheme val="minor"/>
      </rPr>
      <t xml:space="preserve">income.deploy.01 </t>
    </r>
    <r>
      <rPr>
        <sz val="11"/>
        <color theme="1"/>
        <rFont val="宋体"/>
        <charset val="134"/>
      </rPr>
      <t>密码：</t>
    </r>
    <r>
      <rPr>
        <sz val="11"/>
        <color theme="1"/>
        <rFont val="Calibri"/>
        <family val="2"/>
        <scheme val="minor"/>
      </rPr>
      <t xml:space="preserve">Ebao2015 </t>
    </r>
  </si>
  <si>
    <t>抽取URL:      http://172.25.32.13:8080/hudson/</t>
  </si>
  <si>
    <t>·</t>
  </si>
  <si>
    <t xml:space="preserve">ftp://incomeftp:incomeftp@172.16.30.58/IGIU_GS/ICGU_GS_V1.11.05.082_inc.zip </t>
  </si>
  <si>
    <t>ftp://incomeftp:incomeftp@172.16.30.58/IGIU_GC/ICGU_GC_V1.11.05.082_inc.zip</t>
  </si>
  <si>
    <t>UAT-&gt;fleet</t>
  </si>
  <si>
    <t>V1.11.05.082</t>
  </si>
  <si>
    <t>x</t>
  </si>
  <si>
    <t>iCP_3.5.1.13P01</t>
  </si>
  <si>
    <t>ftp://iCPftp:icpftp@172.16.30.58/iCP3.5/iCP_3.5.1.13P01_B20180504113400</t>
  </si>
  <si>
    <t>Tech_Refresh_CP</t>
  </si>
  <si>
    <t>ICGU_PARTY_V3.1.1.2P01</t>
  </si>
  <si>
    <t>ftp://172.16.30.58/commonparty/ICGU_PARTY_V3.1.1.2P01/</t>
  </si>
  <si>
    <t>GSEP</t>
  </si>
  <si>
    <t>SP2</t>
  </si>
  <si>
    <t>tech_refresh_V1.001</t>
  </si>
  <si>
    <t>GS&amp;GC&amp;EP</t>
  </si>
  <si>
    <t>ME</t>
  </si>
  <si>
    <t>Chloe</t>
  </si>
  <si>
    <t>GC</t>
  </si>
  <si>
    <t>ftp://incomeftp:incomeftp@172.16.30.58/IGIU_GC_OTHER/GC_tech_refresh_V1.001_inc.zip</t>
  </si>
  <si>
    <t>GSGC</t>
  </si>
  <si>
    <t>GC_tech_refresh_V1.001</t>
  </si>
  <si>
    <t>172.30.2.94</t>
  </si>
  <si>
    <t>Ipconfig</t>
  </si>
  <si>
    <t xml:space="preserve">172.30.1.28 </t>
  </si>
  <si>
    <t>172.30.7.146</t>
  </si>
  <si>
    <t>172.30.2.45</t>
  </si>
  <si>
    <t>Eric Liu</t>
  </si>
  <si>
    <t>172.30.8.23</t>
  </si>
  <si>
    <t>172.30.8.50</t>
  </si>
  <si>
    <t>Aike Zhang</t>
  </si>
  <si>
    <t>PA,Deploy</t>
  </si>
  <si>
    <t>GC,Deploy</t>
  </si>
  <si>
    <t>Yaxun Zhou</t>
  </si>
  <si>
    <t>Bao Zhang</t>
  </si>
  <si>
    <t>GC,MP</t>
  </si>
  <si>
    <t>Xi Yu</t>
  </si>
  <si>
    <t>RI,FN</t>
  </si>
  <si>
    <t>Fawne Kong</t>
  </si>
  <si>
    <t>FN,Batch</t>
  </si>
  <si>
    <t>Xueqiang Li</t>
  </si>
  <si>
    <t>FN</t>
  </si>
  <si>
    <t>Mengzhe Jia</t>
  </si>
  <si>
    <t>FN,RI</t>
  </si>
  <si>
    <t>Lee Li</t>
  </si>
  <si>
    <t>FPL,ECOMM</t>
  </si>
  <si>
    <t>Eileen Zhang</t>
  </si>
  <si>
    <t>Shiwei Shen</t>
  </si>
  <si>
    <t>Pengfei Zhang</t>
  </si>
  <si>
    <t>Chuntao Huang</t>
  </si>
  <si>
    <t xml:space="preserve">172.30.2.140 </t>
  </si>
  <si>
    <t>172.30.7.190</t>
  </si>
  <si>
    <t>11:49:00 AM5:55 PM</t>
  </si>
  <si>
    <t>删除3个jar</t>
  </si>
  <si>
    <t>Detail</t>
  </si>
  <si>
    <t>GS&amp;GC</t>
  </si>
  <si>
    <t>ICGU_GS_V1.11.05.083</t>
  </si>
  <si>
    <t>ftp://incomeftp:incomeftp@172.16.30.58/IGIU_GS/ICGU_GS_V1.11.05.083_inc.zip</t>
  </si>
  <si>
    <t>ICGU_GS_V1.11.05.084</t>
  </si>
  <si>
    <t>ICGU_GC_V1.11.05.083</t>
  </si>
  <si>
    <t>Hot</t>
  </si>
  <si>
    <t>EP_tech_refresh_V1.002</t>
  </si>
  <si>
    <t xml:space="preserve">ftp://iCPftp:icpftp@172.16.30.58/iCP3.5/iCP_3.5.1.13P01_B20180508162043 目录下 </t>
  </si>
  <si>
    <t>新增ICP</t>
  </si>
  <si>
    <t>tech_refresh_ICP(cp无变化不需要)</t>
  </si>
  <si>
    <t>新增ICP（Marge）</t>
  </si>
  <si>
    <t>Hotfix2</t>
  </si>
  <si>
    <t>ICGU_GS_V1.11.05.085</t>
  </si>
  <si>
    <t>ICGU_GC_V1.11.05.085</t>
  </si>
  <si>
    <t xml:space="preserve">ftp://incomeftp:incomeftp@172.16.30.58/IGIU_GS/ICGU_GS_V1.11.05.084_inc.zip </t>
  </si>
  <si>
    <t xml:space="preserve"> ftp://incomeftp:incomeftp@172.16.30.58/IGIU_GC/ICGU_GC_V1.11.05.083_inc.zip</t>
  </si>
  <si>
    <t>GSGCEP</t>
  </si>
  <si>
    <t>重新发布</t>
  </si>
  <si>
    <t>GC_gcicpcom</t>
  </si>
  <si>
    <t>SQL</t>
  </si>
  <si>
    <t>DEV</t>
  </si>
  <si>
    <t>172.25.10.84</t>
  </si>
  <si>
    <t>172.25.10.85</t>
  </si>
  <si>
    <t>172.25.10.86</t>
  </si>
  <si>
    <t>SQL去掉PD</t>
  </si>
  <si>
    <t>ICGU_GS_V1.11.05.083&amp;84</t>
  </si>
  <si>
    <t>TEST</t>
  </si>
  <si>
    <t>ICGU_PARTY_V3.1.1.1P21</t>
  </si>
  <si>
    <t>CommonParty_trunk</t>
  </si>
  <si>
    <t>ftp://incomeftp:incomeftp@172.16.30.58/commonparty/ICGU_PARTY_V3.1.1.1P21/ICGU_PARTY_V3.1.1.1P21_full.zip</t>
  </si>
  <si>
    <t>FLEET_ENHANCEMENT_GS</t>
  </si>
  <si>
    <t>FLEET_ENHANCEMENT_GC</t>
  </si>
  <si>
    <t>FLEET_ENHANCEMENT_EP</t>
  </si>
  <si>
    <t>172.25.12.94</t>
  </si>
  <si>
    <t>172.25.12.95</t>
  </si>
  <si>
    <t>172.25.12.98</t>
  </si>
  <si>
    <t xml:space="preserve">ftp://incomeftp:incomeftp@172.16.30.58/IGIU_GS_OTHER/GS_fleet_enhancement_V1.017_inc.zip </t>
  </si>
  <si>
    <t>GS_fleet_enhancement_V1.017</t>
  </si>
  <si>
    <t>UAT05.085</t>
  </si>
  <si>
    <t>GC_fleet_enhancement_V1.017</t>
  </si>
  <si>
    <t>ftp://incomeftp:incomeftp@172.16.30.58/IGIU_GC_OTHER/GC_fleet_enhancement_V1.017_inc.zip</t>
  </si>
  <si>
    <t>172.25.11.154</t>
  </si>
  <si>
    <t>172.25.11.155</t>
  </si>
  <si>
    <t>172.25.11.156</t>
  </si>
  <si>
    <t>合包</t>
  </si>
  <si>
    <t>05合包再发017</t>
  </si>
  <si>
    <t>ICGU_GS_V1.11.05-1.11.05.080</t>
  </si>
  <si>
    <t>ftp://incomeftp:incomeftp@172.16.30.58/IGIU_GC/ICGU_GC_V1.11.05.085_inc.zip</t>
  </si>
  <si>
    <t>发布参数fromYaxun</t>
  </si>
  <si>
    <t>Marge1.001结束</t>
  </si>
  <si>
    <t>SP3</t>
  </si>
  <si>
    <t>030405合包GC_fleet_enhancement_V1.017</t>
  </si>
  <si>
    <t xml:space="preserve">ftp://incomeftp:incomeftp@172.16.30.58/IGIU_GS/ICGU_GS_V1.11.05.085_inc.zip </t>
  </si>
  <si>
    <t>CP—trunk -&gt; tech refresh</t>
  </si>
  <si>
    <t>Chenlin An</t>
  </si>
  <si>
    <t>Tech_Refresh_ICP</t>
  </si>
  <si>
    <t>GS_tech_refresh_V1.002</t>
  </si>
  <si>
    <t>GC_tech_refresh_V1.002</t>
  </si>
  <si>
    <t>打包ICP开新版本</t>
  </si>
  <si>
    <t>ftp://incomeftp:incomeftp@172.16.30.58/commonparty/ICGU_PARTY_V3.1.1.2P01/ICGU_PARTY_V3.1.1.2P01_full.zip</t>
  </si>
  <si>
    <t xml:space="preserve">ftp://iCPftp:icpftp@172.16.30.58/iCP3.5/iCP_3.5.1.13P01_B20180511095616 目录下 </t>
  </si>
  <si>
    <t xml:space="preserve">ftp://incomeftp:incomeftp@172.16.30.58/IGIU_EP_OTHER/EP_tech_refresh_V1.002_inc.zip </t>
  </si>
  <si>
    <t xml:space="preserve">ftp://incomeftp:incomeftp@172.16.30.58/IGIU_GS_OTHER/GS_tech_refresh_V1.002_inc.zip </t>
  </si>
  <si>
    <t>tech_refresh_V1.002</t>
  </si>
  <si>
    <t xml:space="preserve">2                ShiWei_UAT3_0511  Eileen_UAT3_0511 </t>
  </si>
  <si>
    <t>ftp://incomeftp:incomeftp@172.16.30.58/IGIU_GC_OTHER/GC_tech_refresh_V1.002_inc.zip</t>
  </si>
  <si>
    <t>030405合包017</t>
  </si>
  <si>
    <t>http://ts.ebaotech.com/tsop/ext/ts_deploy_query.jsp?flag=y&amp;proj_name=&amp;col_name1=env_ip&amp;col_value1=172.25.15.209</t>
  </si>
  <si>
    <t>http://ts.ebaotech.com/tsop/ext/ts_deploy_query.jsp?flag=y&amp;proj_name=&amp;col_name1=env_ip&amp;col_value1=172.25.12.222</t>
  </si>
  <si>
    <t>http://ts.ebaotech.com/tsop/ext/ts_deploy_query.jsp?flag=y&amp;proj_name=&amp;col_name1=env_ip&amp;col_value1=172.25.12.223</t>
  </si>
  <si>
    <t>http://ts.ebaotech.com/tsop/ext/ts_deploy_query.jsp?flag=y&amp;proj_name=&amp;col_name1=env_ip&amp;col_value1=172.25.12.224</t>
  </si>
  <si>
    <t>http://ts.ebaotech.com/tsop/ext/ts_deploy_query.jsp?flag=y&amp;proj_name=&amp;col_name1=env_ip&amp;col_value1=172.25.15.202</t>
  </si>
  <si>
    <t>http://ts.ebaotech.com/tsop/ext/ts_deploy_query.jsp?flag=y&amp;proj_name=&amp;col_name1=env_ip&amp;col_value1=172.25.15.208</t>
  </si>
  <si>
    <t>http://ts.ebaotech.com/tsop/ext/ts_deploy_query.jsp?flag=y&amp;proj_name=&amp;col_name1=env_ip&amp;col_value1=172.25.15.207</t>
  </si>
  <si>
    <t>http://ts.ebaotech.com/tsop/ext/ts_deploy_query.jsp?flag=y&amp;proj_name=&amp;col_name1=env_ip&amp;col_value1=172.25.10.90</t>
  </si>
  <si>
    <t>http://ts.ebaotech.com/tsop/ext/ts_deploy_query.jsp?flag=y&amp;proj_name=&amp;col_name1=env_ip&amp;col_value1=172.25.10.91</t>
  </si>
  <si>
    <t>http://ts.ebaotech.com/tsop/ext/ts_deploy_query.jsp?flag=y&amp;proj_name=&amp;col_name1=env_ip&amp;col_value1=172.25.10.92</t>
  </si>
  <si>
    <t>http://ts.ebaotech.com/tsop/ext/ts_deploy_query.jsp?flag=y&amp;proj_name=&amp;col_name1=env_ip&amp;col_value1=172.25.10.84</t>
  </si>
  <si>
    <t>http://ts.ebaotech.com/tsop/ext/ts_deploy_query.jsp?flag=y&amp;proj_name=&amp;col_name1=env_ip&amp;col_value1=172.25.10.85</t>
  </si>
  <si>
    <t>http://ts.ebaotech.com/tsop/ext/ts_deploy_query.jsp?flag=y&amp;proj_name=&amp;col_name1=env_ip&amp;col_value1=172.25.10.86</t>
  </si>
  <si>
    <t>http://ts.ebaotech.com/tsop/ext/ts_deploy_query.jsp?flag=y&amp;proj_name=&amp;col_name1=env_ip&amp;col_value1=172.25.12.94</t>
  </si>
  <si>
    <t>http://ts.ebaotech.com/tsop/ext/ts_deploy_query.jsp?flag=y&amp;proj_name=&amp;col_name1=env_ip&amp;col_value1=172.25.12.95</t>
  </si>
  <si>
    <t>http://ts.ebaotech.com/tsop/ext/ts_deploy_query.jsp?flag=y&amp;proj_name=&amp;col_name1=env_ip&amp;col_value1=172.25.12.98</t>
  </si>
  <si>
    <t>http://ts.ebaotech.com/tsop/ext/ts_deploy_query.jsp?flag=y&amp;proj_name=&amp;col_name1=env_ip&amp;col_value1=172.25.11.154</t>
  </si>
  <si>
    <t>http://ts.ebaotech.com/tsop/ext/ts_deploy_query.jsp?flag=y&amp;proj_name=&amp;col_name1=env_ip&amp;col_value1=172.25.11.155</t>
  </si>
  <si>
    <t>http://ts.ebaotech.com/tsop/ext/ts_deploy_query.jsp?flag=y&amp;proj_name=&amp;col_name1=env_ip&amp;col_value1=172.25.11.156</t>
  </si>
  <si>
    <t>LoginURL</t>
  </si>
  <si>
    <t>http://172.25.12.222/insurance/loginPage.do</t>
  </si>
  <si>
    <t> OT at 2018.05.12</t>
  </si>
  <si>
    <t>星期六</t>
  </si>
  <si>
    <t>外部环境Tech_refresh_UAT</t>
  </si>
  <si>
    <t>IMV3_TR_GC_TST</t>
  </si>
  <si>
    <t>IMV3_TR_GS_TST</t>
  </si>
  <si>
    <t>IMV3_TR_EP_TST</t>
  </si>
  <si>
    <t>IMV3_TR_GS_DEV</t>
  </si>
  <si>
    <t>IMV3_TR_GC_DEV</t>
  </si>
  <si>
    <t>IMV3_TR_EP_DEV</t>
  </si>
  <si>
    <t>172.30.3.71</t>
  </si>
  <si>
    <t>shvm00286</t>
  </si>
  <si>
    <t>INCOMEV3_GS_NTST</t>
  </si>
  <si>
    <t>INCOMEV3_GC_NTST</t>
  </si>
  <si>
    <t>INCOMEV3_EP_NTST</t>
  </si>
  <si>
    <t>ICGU_GS_V1.11.05.086</t>
  </si>
  <si>
    <t>ICGU_GC_V1.11.05.086</t>
  </si>
  <si>
    <t>ICGU_EP_V1.11.05.086</t>
  </si>
  <si>
    <t>发布参数fromAike</t>
  </si>
  <si>
    <t>IMV3_ORA12C</t>
  </si>
  <si>
    <t>IMV3_ORA12C_GC</t>
  </si>
  <si>
    <t>IMV3_ORA12C_EP</t>
  </si>
  <si>
    <t>IMV3_ORA12C_MP</t>
  </si>
  <si>
    <t>http://172.25.15.209:7001/insurance/</t>
  </si>
  <si>
    <t>http://172.25.12.223/gcs/loginPage.do</t>
  </si>
  <si>
    <t>http://172.25.12.224/insurance/gs/ep/homepage.jsp</t>
  </si>
  <si>
    <t>http://172.25.15.202/insurance/loginPage.do</t>
  </si>
  <si>
    <t>http://172.25.15.208/gcs/loginPage.do</t>
  </si>
  <si>
    <t>http://172.25.15.207/insurance/gs/ep/homepage.jsp</t>
  </si>
  <si>
    <t>http://172.25.10.90/insurance/loginPage.do</t>
  </si>
  <si>
    <t>http://172.25.10.91/gcs/loginPage.do</t>
  </si>
  <si>
    <t>http://172.25.10.92/insurance/gs/ep/homepage.jsp</t>
  </si>
  <si>
    <t>http://172.25.10.84/insurance/loginPage.do</t>
  </si>
  <si>
    <t>http://172.25.10.85/gcs/loginPage.do</t>
  </si>
  <si>
    <t>http://172.25.10.86/insurance/gs/ep/homepage.jsp</t>
  </si>
  <si>
    <t>http://172.25.12.94/insurance/loginPage.do</t>
  </si>
  <si>
    <t>http://172.25.12.95/gcs/loginPage.do</t>
  </si>
  <si>
    <t>http://172.25.12.98/insurance/gs/ep/homepage.jsp</t>
  </si>
  <si>
    <t>http://172.25.11.154/insurance/loginPage.do</t>
  </si>
  <si>
    <t>http://172.25.11.155/gcs/loginPage.do</t>
  </si>
  <si>
    <t>http://172.25.11.156/insurance/gs/ep/homepage.jsp</t>
  </si>
  <si>
    <t>IMV3_UAT_GS_TST</t>
  </si>
  <si>
    <t>IMV3_UAT_GC_TST</t>
  </si>
  <si>
    <t>IMV3_UAT_EP_TST</t>
  </si>
  <si>
    <t>IMV3_UAT_GS_VF</t>
  </si>
  <si>
    <t>IMV3_UAT_GC_VF</t>
  </si>
  <si>
    <t>IMV3_UAT_EP_VF</t>
  </si>
  <si>
    <t>172.16.29.196</t>
  </si>
  <si>
    <t>http://ts.ebaotech.com/tsop/ext/ts_env_query.jsp?flag=y&amp;proj_name=&amp;col_name1=env_ip&amp;col_value1=172.16.29.196</t>
  </si>
  <si>
    <t>INCOME_GS_PD_DEV</t>
  </si>
  <si>
    <t>1_UAT3_UAT_Cindy_0515</t>
  </si>
  <si>
    <t>全量GS_fleet_enhancement_V1.017</t>
  </si>
  <si>
    <t xml:space="preserve">ftp://incomeftp:incomeftp@172.16.30.58/Full_pck/GS_fleet_enhancement_V1.017_full.zip </t>
  </si>
  <si>
    <t>app</t>
  </si>
  <si>
    <t>https://alm.ebaotech.com/sf/frs/do/listReleases/projects.income_gi/frs.fleet_enhancement_gc</t>
  </si>
  <si>
    <t>https://alm.ebaotech.com/sf/frs/do/listReleases/projects.income_gi/frs.fleet_enhancement_gs</t>
  </si>
  <si>
    <t>https://alm.ebaotech.com/sf/frs/do/listReleases/projects.income_gi/frs.fleet_enhancement_ep</t>
  </si>
  <si>
    <t>https://alm.ebaotech.com/sf/frs/do/listReleases/projects.income_gi/frs.main_gc</t>
  </si>
  <si>
    <t>https://alm.ebaotech.com/sf/frs/do/listReleases/projects.income_gi/frs.main_ep</t>
  </si>
  <si>
    <t>https://alm.ebaotech.com/sf/frs/do/listReleases/projects.income_gi/frs.uat_gs</t>
  </si>
  <si>
    <t>https://alm.ebaotech.com/sf/frs/do/listReleases/projects.income_gi/frs.uat</t>
  </si>
  <si>
    <t>https://alm.ebaotech.com/sf/frs/do/listReleases/projects.income_gi/frs.uat_ep</t>
  </si>
  <si>
    <t>https://alm.ebaotech.com/sf/frs/do/listReleases/projects.income_gi/frs.mp</t>
  </si>
  <si>
    <t xml:space="preserve">https://alm.ebaotech.com/sf/frs/do/listReleases/projects.income_gi/frs.test      </t>
  </si>
  <si>
    <t>https://alm.ebaotech.com/sf/frs/do/listReleases/projects.income_gi/frs.commonparty</t>
  </si>
  <si>
    <t>https://alm.ebaotech.com/sf/frs/do/listReleases/projects.income_gi/frs.commonparty_tech_refresh</t>
  </si>
  <si>
    <t>https://alm.ebaotech.com/sf/frs/do/listReleases/projects.income_gi/frs.icp</t>
  </si>
  <si>
    <t>https://alm.ebaotech.com/sf/frs/do/listReleases/projects.income_gi/frs.icp_tech_refresh</t>
  </si>
  <si>
    <t>https://alm.ebaotech.com/sf/frs/do/listReleases/projects.income_gi/frs.tech_refresh_gs</t>
  </si>
  <si>
    <t>https://alm.ebaotech.com/sf/frs/do/listReleases/projects.income_gi/frs.fleet_enhancement_gc_0</t>
  </si>
  <si>
    <t>https://alm.ebaotech.com/sf/frs/do/listReleases/projects.income_gi/frs.fleet_enhancement_ep_0</t>
  </si>
  <si>
    <t>172.25.12.213</t>
  </si>
  <si>
    <t>INCOMEV3_GS_NDEV</t>
  </si>
  <si>
    <t>http://ts.ebaotech.com/tsop/ext/ts_deploy_query.jsp?flag=y&amp;proj_name=&amp;col_name1=env_ip&amp;col_value1=172.25.12.213</t>
  </si>
  <si>
    <t>http://172.25.12.213/insurance/loginPage.do</t>
  </si>
  <si>
    <t>http://172.16.29.196/insurance/loginPage.do</t>
  </si>
  <si>
    <t>ftp://incomeftp:incomeftp@172.16.30.58/IGIU_GC/ICGU_GC_V1.11.05.086_inc.zip</t>
  </si>
  <si>
    <t xml:space="preserve">ftp://incomeftp:incomeftp@172.16.30.58/IGIU_EP/ICGU_EP_V1.11.05.086_inc.zip </t>
  </si>
  <si>
    <t xml:space="preserve">ftp://incomeftp:incomeftp@172.16.30.58/IGIU_GS/ICGU_GS_V1.11.05.086_inc.zip </t>
  </si>
  <si>
    <t>`</t>
  </si>
  <si>
    <t>V1.11.05.086</t>
  </si>
  <si>
    <t>ICGU_PARTY_V3.1.1.2P02</t>
  </si>
  <si>
    <t>Hotfix</t>
  </si>
  <si>
    <t>ftp://incomeftp:incomeftp@172.16.30.58/commonparty/ICGU_PARTY_V3.1.1.2P02/ICGU_PARTY_V3.1.1.2P02_full.zip</t>
  </si>
  <si>
    <t>GS_tech_refresh_V1.003</t>
  </si>
  <si>
    <t>GC_tech_refresh_V1.003</t>
  </si>
  <si>
    <t>ICGU_GS_V1.11.05.087</t>
  </si>
  <si>
    <t>ICGU_GC_V1.11.05.087</t>
  </si>
  <si>
    <t>例如：5/22/2018  周二   UAT结束    则上个周四是最后一个版本</t>
  </si>
  <si>
    <t>5/24/2018  周日上生产</t>
  </si>
  <si>
    <t>5/18/2018  上周五  应该打  UAT 合包</t>
  </si>
  <si>
    <t>5/21/2018  周一   发布UAT2</t>
  </si>
  <si>
    <t>UAT2</t>
  </si>
  <si>
    <t>本应该周一发</t>
  </si>
  <si>
    <t>ICGU_EP_V1.11.05.087</t>
  </si>
  <si>
    <t>ftp://incomeftp:incomeftp@172.16.30.58/IGIU_GC_OTHER/GC_tech_refresh_V1.003_inc.zip</t>
  </si>
  <si>
    <t xml:space="preserve">ftp://incomeftp:incomeftp@172.16.30.58/IGIU_GS_OTHER/GS_tech_refresh_V1.003_inc.zip </t>
  </si>
  <si>
    <t>ftp://incomeftp:incomeftp@172.16.30.58/IGIU_GC/ICGU_GC_V1.11.05.087_inc.zip</t>
  </si>
  <si>
    <t xml:space="preserve">ftp://incomeftp:incomeftp@172.16.30.58/IGIU_EP/ICGU_EP_V1.11.05.087_inc.zip </t>
  </si>
  <si>
    <t>5/17/2018-18</t>
  </si>
  <si>
    <t>tech_refresh_V1.003</t>
  </si>
  <si>
    <t>ICGU_V1.11.05_ReleaseNotes_final</t>
  </si>
  <si>
    <t>ftp://incomeftp:incomeftp@172.16.30.58/Product_ENV/V1.11.05</t>
  </si>
  <si>
    <t>ftp://incomeftp:incomeftp@172.16.30.58/Product_ENV/V1.11.06</t>
  </si>
  <si>
    <r>
      <t>UAT合包</t>
    </r>
    <r>
      <rPr>
        <sz val="11"/>
        <color rgb="FFFF0000"/>
        <rFont val="Calibri"/>
        <family val="2"/>
        <scheme val="minor"/>
      </rPr>
      <t>(MP)</t>
    </r>
  </si>
  <si>
    <t>@Cindy请检查产品包@Bao哥请检查web.xml</t>
  </si>
  <si>
    <t>wangdong</t>
  </si>
  <si>
    <t>MP-&gt; UAT2</t>
  </si>
  <si>
    <t>ftp://incomeftp:incomeftp@172.16.30.58/Product_ENV/V1.11.05/ICGU_MP_V1.11.05-1.11.05.087.zip</t>
  </si>
  <si>
    <t>SP2_0518_Qilong</t>
  </si>
  <si>
    <t>ICGU_MP_V1.11.05-1.11.05.087</t>
  </si>
  <si>
    <t>ICGU_PARTY_V3.1.1.2P03</t>
  </si>
  <si>
    <t>iCP_3.5.1.13P02</t>
  </si>
  <si>
    <t>ftp://incomeftp:incomeftp@172.16.30.58/commonparty/ICGU_PARTY_V3.1.1.2P03/</t>
  </si>
  <si>
    <t xml:space="preserve">ftp://iCPftp:icpftp@172.16.30.58/iCP3.5/iCP_3.5.1.13P02_B20180521160911 目录下 </t>
  </si>
  <si>
    <t>ICGU_EP_V1.11.06.010</t>
  </si>
  <si>
    <t>ICGU_GS_V1.11.06.010</t>
  </si>
  <si>
    <t>ICGU_GC_V1.11.06.010</t>
  </si>
  <si>
    <t>ftp://incomeftp:incomeftp@172.16.30.58/IGIU_GC/ICGU_GC_V1.11.06.010_inc.zip</t>
  </si>
  <si>
    <t xml:space="preserve">ftp://incomeftp:incomeftp@172.16.30.58/IGIU_GS/ICGU_GS_V1.11.06.010 _inc.zip </t>
  </si>
  <si>
    <t xml:space="preserve">ftp://incomeftp:incomeftp@172.16.30.58/IGIU_EP/ICGU_EP_V1.11.06.010_inc.zip </t>
  </si>
  <si>
    <t>UAT -&gt; Trunk</t>
  </si>
  <si>
    <t>UAT -&gt; Prd</t>
  </si>
  <si>
    <t>Deploy</t>
  </si>
  <si>
    <t>Modify_Version</t>
  </si>
  <si>
    <t>ENV</t>
  </si>
  <si>
    <t>9184删掉Struts</t>
  </si>
  <si>
    <t>Hotfix9184删掉Struts</t>
  </si>
  <si>
    <t>删掉Struts在04</t>
  </si>
  <si>
    <t>删掉Struts在03</t>
  </si>
  <si>
    <t>ICGU_PARTY_V3.1.1.2P04</t>
  </si>
  <si>
    <t xml:space="preserve">ftp://incomeftp:incomeftp@172.16.30.58/IGIU_EP_OTHER/EP_tech_refresh_V1.003_full.zip </t>
  </si>
  <si>
    <t>ftp://incomeftp:incomeftp@172.16.30.58/IGIU_GC_OTHER/GC_tech_refresh_V1.004_full.zip</t>
  </si>
  <si>
    <t xml:space="preserve">ftp://incomeftp:incomeftp@172.16.30.58/IGIU_GS_OTHER/GS_tech_refresh_V1.004_full.zip </t>
  </si>
  <si>
    <t>GS_tech_refresh_V1.004_full</t>
  </si>
  <si>
    <t>GC_tech_refresh_V1.004_full</t>
  </si>
  <si>
    <t>EP_tech_refresh_V1.003_full</t>
  </si>
  <si>
    <t>ftp://incomeftp:incomeftp@172.16.30.58/commonparty/ICGU_PARTY_V3.1.1.2P04/ICGU_PARTY_V3.1.1.2P04_full.zip</t>
  </si>
  <si>
    <t>ICGU_GC_V1.11.06.020</t>
  </si>
  <si>
    <t>ftp://incomeftp:incomeftp@172.16.30.58/IGIU_GC/ICGU_GC_V1.11.06.020_inc.zip</t>
  </si>
  <si>
    <t>iCP_3.5.1.13P03</t>
  </si>
  <si>
    <t xml:space="preserve">ftp://iCPftp:icpftp@172.16.30.58/iCP3.5/iCP_3.5.1.13P03_B20180523132132 目录下 </t>
  </si>
  <si>
    <t>GC_tech_refresh_V1.005</t>
  </si>
  <si>
    <t>GS_tech_refresh_V1.005</t>
  </si>
  <si>
    <t>EP_tech_refresh_V1.005</t>
  </si>
  <si>
    <t xml:space="preserve">ftp://incomeftp:incomeftp@172.16.30.58/IGIU_EP_OTHER/EP_tech_refresh_V1.005_inc.zip </t>
  </si>
  <si>
    <t xml:space="preserve">ftp://incomeftp:incomeftp@172.16.30.58/IGIU_GS_OTHER/GS_tech_refresh_V1.005_inc.zip </t>
  </si>
  <si>
    <t>ICGU_GS_V1.11.06.020</t>
  </si>
  <si>
    <t xml:space="preserve">ftp://incomeftp:incomeftp@172.16.30.58/IGIU_GS/ICGU_GS_V1.11.06.020_inc.zip </t>
  </si>
  <si>
    <t>GC_tech_refresh_V1.006</t>
  </si>
  <si>
    <t>ftp://incomeftp:incomeftp@172.16.30.58/IGIU_GC_OTHER/GC_tech_refresh_V1.006_inc.zip</t>
  </si>
  <si>
    <t>hotfix_difan154_new</t>
  </si>
  <si>
    <t>iCP_3.5.1.13P04</t>
  </si>
  <si>
    <t xml:space="preserve">ftp://iCPftp:icpftp@172.16.30.58/iCP3.5/iCP_3.5.1.13P04_B20180525111702 目录下 </t>
  </si>
  <si>
    <t>GS_fleet_enhancement_V1.018</t>
  </si>
  <si>
    <t>v</t>
  </si>
  <si>
    <t>Merge</t>
  </si>
  <si>
    <t>Init_Status</t>
  </si>
  <si>
    <t>ICGU_EP_V1.11.01.098</t>
  </si>
  <si>
    <t>GS_tech_refresh_V1.007</t>
  </si>
  <si>
    <t>GC_tech_refresh_V1.007</t>
  </si>
  <si>
    <t>EP_tech_refresh_V1.007</t>
  </si>
  <si>
    <t xml:space="preserve">ftp://incomeftp:incomeftp@172.16.30.58/IGIU_EP_OTHER/EP_tech_refresh_V1.007_inc.zip </t>
  </si>
  <si>
    <t>ftp://incomeftp:incomeftp@172.16.30.58/IGIU_GC_OTHER/GC_tech_refresh_V1.007_inc.zip</t>
  </si>
  <si>
    <t xml:space="preserve">ftp://incomeftp:incomeftp@172.16.30.58/IGIU_GS_OTHER/GS_fleet_enhancement_V1.018_inc.zip </t>
  </si>
  <si>
    <t xml:space="preserve">ftp://incomeftp:incomeftp@172.16.30.58/IGIU_GS_OTHER/GS_tech_refresh_V1.007_inc.zip </t>
  </si>
  <si>
    <t>Mail</t>
  </si>
  <si>
    <t>income GI code merge</t>
  </si>
  <si>
    <t>ftp://incomeftp:incomeftp@172.16.30.58/IGIU_GC_OTHER/GC_tech_refresh_V1.005_inc.zip</t>
  </si>
  <si>
    <t>Trunk合包</t>
  </si>
  <si>
    <t>ToGrace</t>
  </si>
  <si>
    <t>TOChristopher</t>
  </si>
  <si>
    <t>ToChloe</t>
  </si>
  <si>
    <t>1.11.05新加表的统计</t>
  </si>
  <si>
    <t>1.11.05生产包验证</t>
  </si>
  <si>
    <t>MP合包</t>
  </si>
  <si>
    <t>Tech_refresh -&gt;Trunk</t>
  </si>
  <si>
    <t>老版本放新版本 叫merge</t>
  </si>
  <si>
    <t>AD</t>
  </si>
  <si>
    <t>BA</t>
  </si>
  <si>
    <t xml:space="preserve">Elaine Wang </t>
  </si>
  <si>
    <t>王雨莹</t>
  </si>
  <si>
    <t>Jingyu Zhu</t>
  </si>
  <si>
    <t>Yanan Sun</t>
  </si>
  <si>
    <t>Xiaochen Wang</t>
  </si>
  <si>
    <t>Julia Xu</t>
  </si>
  <si>
    <t>Shelly Yang</t>
  </si>
  <si>
    <t>GC,PA,FN,RI</t>
  </si>
  <si>
    <t>Bailing Wang</t>
  </si>
  <si>
    <t>PA,MP,GC</t>
  </si>
  <si>
    <t>Stephanie Yang</t>
  </si>
  <si>
    <t>Kai Mi</t>
  </si>
  <si>
    <t>ICGU_GS_V1.11.06.030</t>
  </si>
  <si>
    <t>ICGU_EP_V1.11.06.030</t>
  </si>
  <si>
    <t>ICGU_GC_V1.11.06.030</t>
  </si>
  <si>
    <t>ftp://incomeftp:incomeftp@172.16.30.58/IGIU_GC/ICGU_GC_V1.11.06.030_inc.zip</t>
  </si>
  <si>
    <t xml:space="preserve">ftp://incomeftp:incomeftp@172.16.30.58/IGIU_EP/ICGU_EP_V1.11.06.030_inc.zip </t>
  </si>
  <si>
    <t xml:space="preserve">ftp://incomeftp:incomeftp@172.16.30.58/IGIU_GS/ICGU_GS_V1.11.06.030_inc.zip </t>
  </si>
  <si>
    <t>pck问题</t>
  </si>
  <si>
    <t>ftp://incomeftp:incomeftp@172.16.30.58/UAT_ENV/V1.11.06</t>
  </si>
  <si>
    <t>_0530_很多</t>
  </si>
  <si>
    <t>Trunk-&gt;UAT</t>
  </si>
  <si>
    <t>iCP_3.5.1.12P56</t>
  </si>
  <si>
    <t>EP</t>
  </si>
  <si>
    <t>ICGU_GS_V1.11.06.031</t>
  </si>
  <si>
    <t>ICGU_GC_V1.11.06.031</t>
  </si>
  <si>
    <t>ICGU_EP_V1.11.06.031</t>
  </si>
  <si>
    <t>加班</t>
  </si>
  <si>
    <t>Struts修复</t>
  </si>
  <si>
    <t>ICGU_PARTY_V3.1.1.1P22</t>
  </si>
  <si>
    <t xml:space="preserve">ftp://incomeftp:incomeftp@172.16.30.58/IGIU_EP/ICGU_EP_V1.11.06.031_inc.zip </t>
  </si>
  <si>
    <t>ftp://incomeftp:incomeftp@172.16.30.58/commonparty/ICGU_PARTY_V3.1.1.1P22/</t>
  </si>
  <si>
    <t>ftp://incomeftp:incomeftp@172.16.30.58/IGIU_GC/ICGU_GC_V1.11.06.031_inc.zip</t>
  </si>
  <si>
    <t xml:space="preserve">ftp://incomeftp:incomeftp@172.16.30.58/IGIU_GS/ICGU_GS_V1.11.06.031_inc.zip </t>
  </si>
  <si>
    <t>ftp://iCPftp:icpftp@172.16.30.58/iCP3.5/iCP_3.5.1.12P56_B20180531172551</t>
  </si>
  <si>
    <t>晚</t>
  </si>
  <si>
    <r>
      <t xml:space="preserve"> All：发布包中所有的东西发到环境。
 App:发布包中除了DB，其他的发到环境。
 DB：发布包中的SQL语句等数据库相关的发到环境。
  关于App Deployment Type选项解释：（通常选择上图标黄的两种选项）
</t>
    </r>
    <r>
      <rPr>
        <sz val="11"/>
        <color rgb="FFFF0000"/>
        <rFont val="Calibri"/>
        <family val="2"/>
        <scheme val="minor"/>
      </rPr>
      <t xml:space="preserve"> Incremental Deployment (increment_deploy)增量发布：</t>
    </r>
    <r>
      <rPr>
        <sz val="11"/>
        <color theme="1"/>
        <rFont val="Calibri"/>
        <family val="2"/>
        <scheme val="minor"/>
      </rPr>
      <t xml:space="preserve">
 发布包名称实例：ICGU_GS_V1.10.05.090_inc.zip
 名称最后带有inc说明这个包是增量包。选择此选项，然后点击Deploy按钮发布。
</t>
    </r>
    <r>
      <rPr>
        <sz val="11"/>
        <color rgb="FFFF0000"/>
        <rFont val="Calibri"/>
        <family val="2"/>
        <scheme val="minor"/>
      </rPr>
      <t xml:space="preserve"> Full Deployment (fully_deploy) 全量发布：</t>
    </r>
    <r>
      <rPr>
        <sz val="11"/>
        <color theme="1"/>
        <rFont val="Calibri"/>
        <family val="2"/>
        <scheme val="minor"/>
      </rPr>
      <t xml:space="preserve">
 发布包名称实例：ICGU_GS_V1.10.04.070_full.zip 
 名称最后带有full说明这个包是全量包。选择此选项，然后点击Deploy按钮发布。
   发布成功后，需要连接SSH重启环境。
 如果发布包中有产品包，则需要重启环境APP两遍。
 查看是否有产品包：发布包中pd文件下有此类文件，说明有产品包。
</t>
    </r>
    <r>
      <rPr>
        <sz val="11"/>
        <color rgb="FFFF0000"/>
        <rFont val="Calibri"/>
        <family val="2"/>
        <scheme val="minor"/>
      </rPr>
      <t xml:space="preserve"> 重启batch命令（内部发布不需要重启batch）：
cd  EBAO_HOME 》 cd applicitons 》 cd batch &gt; cd bin &gt;sh batch_manage.sh restart</t>
    </r>
  </si>
  <si>
    <t>UAT开始</t>
  </si>
  <si>
    <t>configuration change control</t>
  </si>
  <si>
    <t>参数变更提醒</t>
  </si>
  <si>
    <t>1.11.05</t>
  </si>
  <si>
    <t>TS参数变更修改</t>
  </si>
  <si>
    <t>Porting Instruction_review</t>
  </si>
  <si>
    <t>Porting Instruction_draft</t>
  </si>
  <si>
    <t>Porting Instruction</t>
  </si>
  <si>
    <t>EBAO GI UTA2 and Production Porting</t>
  </si>
  <si>
    <t>porting开始</t>
  </si>
  <si>
    <t>OT at 2018.06.02</t>
  </si>
  <si>
    <t>ICGU_GS_V1.11.06.032</t>
  </si>
  <si>
    <t>ICGU_GC_V1.11.06.032</t>
  </si>
  <si>
    <t>UAT05_NO1</t>
  </si>
  <si>
    <t>UAT05_NO2</t>
  </si>
  <si>
    <t>UAT05_NO3</t>
  </si>
  <si>
    <t>UAT05_NO4</t>
  </si>
  <si>
    <t>UAT06_NO1</t>
  </si>
  <si>
    <t>UAT06_NO2</t>
  </si>
  <si>
    <t>UAT06_NO3</t>
  </si>
  <si>
    <t>UAT06_NO4</t>
  </si>
  <si>
    <t xml:space="preserve">Elisa Ni </t>
  </si>
  <si>
    <t>倪佳慧</t>
  </si>
  <si>
    <t xml:space="preserve">Consultant, Application Services </t>
  </si>
  <si>
    <t>Owner</t>
  </si>
  <si>
    <t>Start</t>
  </si>
  <si>
    <t>End</t>
  </si>
  <si>
    <t>Difan Zhong</t>
  </si>
  <si>
    <t>Qilong Tang</t>
  </si>
  <si>
    <t>Daily Batch</t>
  </si>
  <si>
    <t>ftp://incomeftp:incomeftp@172.16.30.58/IGIU_GC/ICGU_GC_V1.11.06.032_inc.zip</t>
  </si>
  <si>
    <t xml:space="preserve">ftp://incomeftp:incomeftp@172.16.30.58/IGIU_GS/ICGU_GS_V1.11.06.032_inc.zip </t>
  </si>
  <si>
    <t>iCP_3.5.1.12P57</t>
  </si>
  <si>
    <t xml:space="preserve">ftp://iCPftp:icpftp@172.16.30.58/iCP3.5/iCP_3.5.1.12P57_B20180606161351 目录下 </t>
  </si>
  <si>
    <t>_0530_很多_没有shiwei和EP</t>
  </si>
  <si>
    <t xml:space="preserve"> </t>
  </si>
  <si>
    <t>测试</t>
  </si>
  <si>
    <t>ICGU_GS_V1.11.06.033</t>
  </si>
  <si>
    <t>ICGU_GC_V1.11.06.033</t>
  </si>
  <si>
    <t>ICGU_EP_V1.11.06.033</t>
  </si>
  <si>
    <t>car</t>
  </si>
  <si>
    <t xml:space="preserve">ftp://iCPftp:icpftp@172.16.30.58/iCP3.5/iCP_3.5.1.12P57_B20180607173601 </t>
  </si>
  <si>
    <t>重新打,UAT上删掉原来所有老的</t>
  </si>
  <si>
    <t>ftp://incomeftp:incomeftp@172.16.30.58/IGIU_GC/ICGU_GC_V1.11.06.033_inc.zip</t>
  </si>
  <si>
    <t xml:space="preserve">ftp://incomeftp:incomeftp@172.16.30.58/IGIU_GS/ICGU_GS_V1.11.06.033_inc.zip </t>
  </si>
  <si>
    <t>报错pkg</t>
  </si>
  <si>
    <t xml:space="preserve">ftp://incomeftp:incomeftp@172.16.30.58/IGIU_EP/ICGU_EP_V1.11.06.033_inc.zip </t>
  </si>
  <si>
    <t>ICGU_V1.11.06.033</t>
  </si>
  <si>
    <t>ICGU_V1.11.06.032</t>
  </si>
  <si>
    <t>ICGU_V1.11.06.031</t>
  </si>
  <si>
    <t>_0530_很多_没有shiwei</t>
  </si>
  <si>
    <t>ftp://incomeftp:incomeftp@172.16.30.58/IGIU_GC_OTHER/GC_fleet_enhancement_V1.019_inc.zip</t>
  </si>
  <si>
    <t>GC_fleet_enhancement_V1.019</t>
  </si>
  <si>
    <t>ICGU_GC_V1.11.06.034</t>
  </si>
  <si>
    <t>ftp://incomeftp:incomeftp@172.16.30.58/IGIU_GC/ICGU_GC_V1.11.06.034_inc.zip</t>
  </si>
  <si>
    <t>Aike</t>
  </si>
  <si>
    <t xml:space="preserve">ftp://iCPftp:icpftp@172.16.30.58/iCP3.5/iCP_3.5.1.12P58_B20180609173114 </t>
  </si>
  <si>
    <t>iCP_3.5.1.12P58</t>
  </si>
  <si>
    <t>GC 补</t>
  </si>
  <si>
    <t>ICGU_GS_V1.11.06.034</t>
  </si>
  <si>
    <t>ICGU_EP_V1.11.06.034</t>
  </si>
  <si>
    <t xml:space="preserve">ftp://incomeftp:incomeftp@172.16.30.58/IGIU_GS/ICGU_GS_V1.11.06.034_inc.zip </t>
  </si>
  <si>
    <t xml:space="preserve">ftp://incomeftp:incomeftp@172.16.30.58/IGIU_EP/ICGU_EP_V1.11.06.034_inc.zip </t>
  </si>
  <si>
    <t>ICGU_V1.11.06.034</t>
  </si>
  <si>
    <t>Class</t>
  </si>
  <si>
    <t>Restart</t>
  </si>
  <si>
    <t>/appsit/gs/applications/insurance/web/WEB-INF/classes/</t>
  </si>
  <si>
    <t>OT at 2018.06.10</t>
  </si>
  <si>
    <t>星期日</t>
  </si>
  <si>
    <t>GS_fleet_enhancement_V1.019</t>
  </si>
  <si>
    <t>包括18 19</t>
  </si>
  <si>
    <t xml:space="preserve">ftp://incomeftp:incomeftp@172.16.30.58/IGIU_GS_OTHER/GS_fleet_enhancement_V1.019_inc.zip </t>
  </si>
  <si>
    <t>ICGU_GS_V1.11.07.010</t>
  </si>
  <si>
    <t xml:space="preserve">ftp://incomeftp:incomeftp@172.16.30.58/IGIU_GS/ICGU_GS_V1.11.07.010_inc.zip </t>
  </si>
  <si>
    <t>vv</t>
  </si>
  <si>
    <t>ICGU_GS_V1.11.07.020</t>
  </si>
  <si>
    <t xml:space="preserve">ftp://incomeftp:incomeftp@172.16.30.58/IGIU_GS/ICGU_GS_V1.11.07.020_inc.zip </t>
  </si>
  <si>
    <t xml:space="preserve">Edward Zhang </t>
  </si>
  <si>
    <t xml:space="preserve">(张宁) </t>
  </si>
  <si>
    <t xml:space="preserve">iCP_3.5.1.12P59 </t>
  </si>
  <si>
    <t xml:space="preserve">ftp://iCPftp:icpftp@172.16.30.58/iCP3.5/iCP_3.5.1.12P59_B20180612181537 目录下 </t>
  </si>
  <si>
    <t>ICGU_GS_V1.11.06.035</t>
  </si>
  <si>
    <t>ICGU_GC_V1.11.06.035</t>
  </si>
  <si>
    <t>ICGU_EP_V1.11.06.035</t>
  </si>
  <si>
    <t>ICGU_PARTY_V3.1.1.1P23</t>
  </si>
  <si>
    <t>ftp://incomeftp:incomeftp@172.16.30.58/commonparty/ICGU_PARTY_V3.1.1.1P23/I</t>
  </si>
  <si>
    <t xml:space="preserve">ftp://incomeftp:incomeftp@172.16.30.58/IGIU_EP/ICGU_EP_V1.11.06.035_inc.zip </t>
  </si>
  <si>
    <t xml:space="preserve">ftp://incomeftp:incomeftp@172.16.30.58/IGIU_GS/ICGU_GS_V1.11.06.035_inc.zip </t>
  </si>
  <si>
    <t>ICGU_GS_V1.11.07.030</t>
  </si>
  <si>
    <t xml:space="preserve">ftp://incomeftp:incomeftp@172.16.30.58/IGIU_GS/ICGU_GS_V1.11.07.030_inc.zip </t>
  </si>
  <si>
    <t>ftp://incomeftp:incomeftp@172.16.30.58/IGIU_GC/ICGU_GC_V1.11.06.035_inc.zip</t>
  </si>
  <si>
    <t>wensi</t>
  </si>
  <si>
    <t>GC_fleet_enhancement_V1.020</t>
  </si>
  <si>
    <t>ftp://incomeftp:incomeftp@172.16.30.58/IGIU_GC_OTHER/GC_fleet_enhancement_V1.020_inc.zip</t>
  </si>
  <si>
    <t>GC_fleet_enhancement_V1.021</t>
  </si>
  <si>
    <t>SSH</t>
  </si>
  <si>
    <t>giv3sit/1qazxsw2</t>
  </si>
  <si>
    <t>/opt/weblogic/user_projects/domains/giv3SIT/script/</t>
  </si>
  <si>
    <t>1.11.06.035</t>
  </si>
  <si>
    <t>ICGU_GS_V1.11.06.036</t>
  </si>
  <si>
    <t>ICGU_GC_V1.11.06.036</t>
  </si>
  <si>
    <t>ICGU_EP_V1.11.06.036</t>
  </si>
  <si>
    <t>目录ftp://iCPftp:icpftp@172.16.30.58/iCP3.5/iCP_3.5.1.12P60_B20180615111529</t>
  </si>
  <si>
    <t>iCP_3.5.1.12P60</t>
  </si>
  <si>
    <t>UAT3_GS</t>
  </si>
  <si>
    <t>UAT2_GS</t>
  </si>
  <si>
    <t>网http://10.22.8.103:2402/insurance/loginPage.do</t>
  </si>
  <si>
    <t>网http://10.22.8.103:2202/insurance/loginPage.do</t>
  </si>
  <si>
    <t>网http://172.16.2.167:2101/insurance/loginPage.do</t>
  </si>
  <si>
    <t>PRD_GS</t>
  </si>
  <si>
    <t>OT at 2018.06.16</t>
  </si>
  <si>
    <t>OT at 2018.06.17</t>
  </si>
  <si>
    <t>Home</t>
  </si>
  <si>
    <t>Company</t>
  </si>
  <si>
    <t>172.30.3.119</t>
  </si>
  <si>
    <t>Artf_ID</t>
  </si>
  <si>
    <t>Title</t>
  </si>
  <si>
    <t>Des</t>
  </si>
  <si>
    <t>Status</t>
  </si>
  <si>
    <t xml:space="preserve"> artf510666</t>
  </si>
  <si>
    <t>When I click iCP&gt;iFoundation&gt;Metadata Management&gt; Export Metadata;
there is no response in UAT 3 but jump to right page in UAT 2</t>
  </si>
  <si>
    <t>2018Q2/Struts upgrade _ GS / REQ000000086010/Click"Export Metadata",
 there is no response in UAT 3 but jump to right page in UAT 2</t>
  </si>
  <si>
    <t>artf509730</t>
  </si>
  <si>
    <t>Reviewed</t>
  </si>
  <si>
    <t>New agent code a573832 UAT3 - reset password</t>
  </si>
  <si>
    <t>[JIRA] (GIBAU-411) configure non-working days not working</t>
  </si>
  <si>
    <t>Resolved</t>
  </si>
  <si>
    <t>artf507230</t>
  </si>
  <si>
    <t>1. go to "System Adminstration &gt; config working day" 
 2. find &amp; indicate date as non-working day 
 3. after submitting, the date was not ticked to reflect as non-working day</t>
  </si>
  <si>
    <t>NO</t>
  </si>
  <si>
    <t>UAT07_NO1</t>
  </si>
  <si>
    <t>UAT07_NO2</t>
  </si>
  <si>
    <t>UAT07_NO3</t>
  </si>
  <si>
    <t>UAT07_NO4</t>
  </si>
  <si>
    <t>UAT07_NO5</t>
  </si>
  <si>
    <t>artf515076</t>
  </si>
  <si>
    <t xml:space="preserve"> INC000000113223 Assigned for [FUNC NOT WORK]-eBaoGI-
GFT CI printing module - 5096898757 Missing CI- 2018.6.22</t>
  </si>
  <si>
    <t>ICGU_GC_V1.11.07.061</t>
  </si>
  <si>
    <t>ICGU_GS_V1.11.07.061</t>
  </si>
  <si>
    <t>ICGU_EP_V1.11.07.061</t>
  </si>
  <si>
    <r>
      <t xml:space="preserve">经验总结注意：
</t>
    </r>
    <r>
      <rPr>
        <sz val="11"/>
        <color theme="1"/>
        <rFont val="Calibri"/>
        <family val="2"/>
        <scheme val="minor"/>
      </rPr>
      <t xml:space="preserve">1.全量包只能发APP
2.UAT VF 包括 MP
</t>
    </r>
    <r>
      <rPr>
        <sz val="11"/>
        <color rgb="FFFF0000"/>
        <rFont val="Calibri"/>
        <family val="2"/>
        <scheme val="minor"/>
      </rPr>
      <t>3.Web.xml只有在发生产的包才需要检查。</t>
    </r>
  </si>
  <si>
    <t>ICGU_PARTY_V3.1.1.1P25</t>
  </si>
  <si>
    <t>GC_fleet_enhancement_V1.023</t>
  </si>
  <si>
    <t>Commit</t>
  </si>
  <si>
    <r>
      <t>1./UAT_GS/issue/core/java
/com/ebao/gs/pol/issue/newbiz/dao/GFTCIPrintDAO.java
L128:sql.append("   order by vehicle.reg_no nulls first,</t>
    </r>
    <r>
      <rPr>
        <sz val="11"/>
        <color rgb="FFFF0000"/>
        <rFont val="Calibri"/>
        <family val="2"/>
        <scheme val="minor"/>
      </rPr>
      <t>insured_id</t>
    </r>
    <r>
      <rPr>
        <sz val="11"/>
        <color theme="1"/>
        <rFont val="Calibri"/>
        <family val="2"/>
        <scheme val="minor"/>
      </rPr>
      <t xml:space="preserve"> ");</t>
    </r>
  </si>
  <si>
    <t>Test</t>
  </si>
  <si>
    <t>GS_fleet_enhancement_V1.024</t>
  </si>
  <si>
    <t>Fleet -&gt; UAT</t>
  </si>
  <si>
    <t>Opened</t>
  </si>
  <si>
    <t>SVN</t>
  </si>
  <si>
    <t>iCP_3.5.1.12P61</t>
  </si>
  <si>
    <t>iCP_3.5.1.12P61--
ICGU_GS_V1.11.07.061</t>
  </si>
  <si>
    <t>Root Cause--
Error Scenario - 
When search 5096898757 under GFT CI printing module, there is some CI missing.
Root Cause - 
There is sorting order (by vehicle number) in GFT CI printing search result.
For those insured that vehicle number is blank, the search result is by random. When turning pages, the search result 
will be refreshed and may cause some of the CI not able to be selected.
Impact Analysis 
List of affected records – N/A
Time Period – Since CRDB00951279
Dependencies – N/A
Other possible affected scenarios – N/A
Solution
Program changes -
Modify the sorting order to be:
-          1st sorting order by vehicle number
-          2nd sorting order by insuredID
Workaround -
Currently may need user to manually prepare the CI for those missing insured.
After vehicle number is updated to the insured, user should be able to search out the CI and print CI.</t>
  </si>
  <si>
    <t>/trunk_icp/iFoundation/metadata/src/com/ebao/pub/ccp/meta/update/action/ExportAction.java</t>
  </si>
  <si>
    <t xml:space="preserve">Elisa Ni--
1. Issue a GFT policy with 25 vehicles insured that Vehicle Number is blank.
2. Search out in GFT CI printing module and print CI.
</t>
  </si>
  <si>
    <t>ICGU_GS_V1.11.08.010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</si>
</sst>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m/d/yy;@"/>
    <numFmt numFmtId="165" formatCode="m/d/yyyy;@"/>
    <numFmt numFmtId="0" formatCode="[$-409]d\-mmm\-yy;@"/>
  </numFmts>
  <fonts count="26" x14ac:knownFonts="1">
    <font>
      <sz val="11"/>
      <color theme="1"/>
      <name val="Calibri"/>
      <family val="2"/>
      <scheme val="minor"/>
    </font>
    <font>
      <sz val="11"/>
      <color theme="1"/>
      <name val="Calibri"/>
      <family val="2"/>
      <scheme val="minor"/>
    </font>
    <font>
      <sz val="11"/>
      <color rgb="FFFF0000"/>
      <name val="Calibri"/>
      <family val="2"/>
      <scheme val="minor"/>
    </font>
    <font>
      <sz val="11"/>
      <name val="Calibri"/>
      <family val="2"/>
      <scheme val="minor"/>
    </font>
    <font>
      <sz val="9"/>
      <color indexed="81"/>
      <name val="Tahoma"/>
      <family val="2"/>
    </font>
    <font>
      <b/>
      <sz val="9"/>
      <color indexed="81"/>
      <name val="Tahoma"/>
      <family val="2"/>
    </font>
    <font>
      <b/>
      <sz val="10"/>
      <color theme="1"/>
      <name val="Calibri"/>
      <family val="2"/>
      <scheme val="minor"/>
    </font>
    <font>
      <sz val="10"/>
      <color rgb="FFFF0000"/>
      <name val="Calibri"/>
      <family val="2"/>
      <scheme val="minor"/>
    </font>
    <font>
      <sz val="10"/>
      <color rgb="FFFF0000"/>
      <name val="Calibri"/>
      <family val="2"/>
    </font>
    <font>
      <sz val="10"/>
      <color theme="3"/>
      <name val="Calibri"/>
      <family val="2"/>
      <scheme val="minor"/>
    </font>
    <font>
      <sz val="10"/>
      <color theme="3"/>
      <name val="Calibri"/>
      <family val="2"/>
    </font>
    <font>
      <u/>
      <sz val="11"/>
      <color rgb="FFFF0000"/>
      <name val="Calibri"/>
      <family val="2"/>
      <scheme val="minor"/>
    </font>
    <font>
      <b/>
      <sz val="14"/>
      <color rgb="FFFF0000"/>
      <name val="Calibri"/>
      <family val="2"/>
      <scheme val="minor"/>
    </font>
    <font>
      <sz val="11"/>
      <color theme="0"/>
      <name val="Calibri"/>
      <family val="2"/>
      <scheme val="minor"/>
    </font>
    <font>
      <b/>
      <sz val="11"/>
      <color theme="0"/>
      <name val="Calibri"/>
      <family val="2"/>
      <scheme val="minor"/>
    </font>
    <font>
      <u/>
      <sz val="11"/>
      <color theme="10"/>
      <name val="Calibri"/>
      <family val="2"/>
      <scheme val="minor"/>
    </font>
    <font>
      <sz val="11"/>
      <color theme="1"/>
      <name val="宋体"/>
      <charset val="134"/>
    </font>
    <font>
      <sz val="11"/>
      <color rgb="FF000000"/>
      <name val="Calibri"/>
      <family val="2"/>
      <scheme val="minor"/>
    </font>
    <font>
      <sz val="11"/>
      <color rgb="FF000000"/>
      <name val="宋体"/>
      <charset val="134"/>
    </font>
    <font>
      <u/>
      <sz val="11"/>
      <color theme="1"/>
      <name val="Calibri"/>
      <family val="2"/>
      <scheme val="minor"/>
    </font>
    <font>
      <b/>
      <sz val="11"/>
      <color rgb="FFFF0000"/>
      <name val="Calibri"/>
      <family val="2"/>
      <scheme val="minor"/>
    </font>
    <font>
      <u/>
      <sz val="11"/>
      <name val="Calibri"/>
      <family val="2"/>
      <scheme val="minor"/>
    </font>
    <font>
      <b/>
      <sz val="11"/>
      <color rgb="FFC00000"/>
      <name val="Calibri"/>
      <family val="2"/>
      <scheme val="minor"/>
    </font>
    <font>
      <b/>
      <sz val="11"/>
      <color rgb="FF000000"/>
      <name val="Calibri"/>
      <family val="2"/>
    </font>
    <font>
      <sz val="11"/>
      <color rgb="FF000000"/>
      <name val="Calibri"/>
      <family val="2"/>
    </font>
    <font>
      <sz val="11"/>
      <color rgb="FFFF0000"/>
      <name val="Calibri"/>
      <family val="2"/>
    </font>
  </fonts>
  <fills count="1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tint="0.24997711111789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theme="9" tint="0.39997558519241921"/>
        <bgColor indexed="64"/>
      </patternFill>
    </fill>
    <fill>
      <patternFill patternType="solid">
        <fgColor rgb="FFD9E1F2"/>
        <bgColor indexed="64"/>
      </patternFill>
    </fill>
    <fill>
      <patternFill patternType="solid">
        <fgColor rgb="FFFFFFFF"/>
        <bgColor indexed="64"/>
      </patternFill>
    </fill>
  </fills>
  <borders count="31">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rgb="FF0070C0"/>
      </left>
      <right style="thin">
        <color rgb="FF0070C0"/>
      </right>
      <top style="thin">
        <color rgb="FF0070C0"/>
      </top>
      <bottom style="thin">
        <color rgb="FF0070C0"/>
      </bottom>
      <diagonal/>
    </border>
    <border>
      <left style="thin">
        <color theme="1"/>
      </left>
      <right style="thin">
        <color theme="1"/>
      </right>
      <top style="thin">
        <color theme="1"/>
      </top>
      <bottom style="thin">
        <color theme="1"/>
      </bottom>
      <diagonal/>
    </border>
    <border>
      <left style="thin">
        <color rgb="FF0070C0"/>
      </left>
      <right style="thin">
        <color rgb="FF0070C0"/>
      </right>
      <top/>
      <bottom style="thin">
        <color rgb="FF0070C0"/>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diagonal/>
    </border>
    <border>
      <left style="thin">
        <color theme="1"/>
      </left>
      <right style="thin">
        <color theme="1"/>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3">
    <xf numFmtId="0" fontId="0" fillId="0" borderId="0"/>
    <xf numFmtId="0" fontId="1" fillId="0" borderId="0"/>
    <xf numFmtId="0" fontId="15" fillId="0" borderId="0" applyNumberFormat="0" applyFill="0" applyBorder="0" applyAlignment="0" applyProtection="0"/>
  </cellStyleXfs>
  <cellXfs count="422">
    <xf numFmtId="0" fontId="0" fillId="0" borderId="0" xfId="0"/>
    <xf numFmtId="0" fontId="0" fillId="0" borderId="0" xfId="0"/>
    <xf numFmtId="0" fontId="0" fillId="0" borderId="1" xfId="0" applyBorder="1"/>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2" borderId="4" xfId="0" applyFill="1" applyBorder="1" applyAlignment="1">
      <alignment horizontal="left" vertical="center"/>
    </xf>
    <xf numFmtId="0" fontId="2" fillId="0" borderId="5" xfId="0" applyFont="1" applyBorder="1"/>
    <xf numFmtId="0" fontId="2" fillId="0" borderId="6" xfId="0" applyFont="1" applyBorder="1"/>
    <xf numFmtId="0" fontId="0" fillId="0" borderId="5" xfId="0" applyBorder="1"/>
    <xf numFmtId="0" fontId="0" fillId="0" borderId="6" xfId="0" applyBorder="1"/>
    <xf numFmtId="0" fontId="0" fillId="0" borderId="0" xfId="0" applyAlignment="1">
      <alignment horizontal="center" vertical="center"/>
    </xf>
    <xf numFmtId="0" fontId="0" fillId="0" borderId="11" xfId="0" applyBorder="1" applyAlignment="1">
      <alignment horizontal="center" vertical="center"/>
    </xf>
    <xf numFmtId="14" fontId="0" fillId="3" borderId="13" xfId="0" applyNumberFormat="1" applyFill="1" applyBorder="1"/>
    <xf numFmtId="14" fontId="0" fillId="9" borderId="17" xfId="0" applyNumberFormat="1" applyFill="1" applyBorder="1"/>
    <xf numFmtId="0" fontId="0" fillId="0" borderId="0" xfId="0"/>
    <xf numFmtId="0" fontId="0" fillId="0" borderId="0" xfId="0"/>
    <xf numFmtId="0" fontId="0" fillId="0" borderId="0" xfId="0" applyAlignment="1">
      <alignment horizontal="center" vertical="center"/>
    </xf>
    <xf numFmtId="0" fontId="0" fillId="0" borderId="11" xfId="0" applyBorder="1" applyAlignment="1">
      <alignment horizontal="center" vertical="center"/>
    </xf>
    <xf numFmtId="0" fontId="6" fillId="7" borderId="5" xfId="1" applyFont="1" applyFill="1" applyBorder="1" applyAlignment="1">
      <alignment horizontal="center" vertical="top" wrapText="1"/>
    </xf>
    <xf numFmtId="0" fontId="7" fillId="6" borderId="5" xfId="1" applyFont="1" applyFill="1" applyBorder="1" applyAlignment="1">
      <alignment horizontal="center" vertical="top"/>
    </xf>
    <xf numFmtId="0" fontId="8" fillId="6" borderId="5" xfId="1" applyFont="1" applyFill="1" applyBorder="1" applyAlignment="1">
      <alignment horizontal="center" vertical="top"/>
    </xf>
    <xf numFmtId="0" fontId="7" fillId="6" borderId="5" xfId="1" applyFont="1" applyFill="1" applyBorder="1" applyAlignment="1">
      <alignment horizontal="left" vertical="top" wrapText="1"/>
    </xf>
    <xf numFmtId="0" fontId="7" fillId="6" borderId="5" xfId="1" applyFont="1" applyFill="1" applyBorder="1" applyAlignment="1">
      <alignment horizontal="left" vertical="top"/>
    </xf>
    <xf numFmtId="14" fontId="7" fillId="6" borderId="5" xfId="1" applyNumberFormat="1" applyFont="1" applyFill="1" applyBorder="1" applyAlignment="1">
      <alignment horizontal="left" vertical="top" wrapText="1"/>
    </xf>
    <xf numFmtId="16" fontId="7" fillId="6" borderId="5" xfId="1" applyNumberFormat="1" applyFont="1" applyFill="1" applyBorder="1" applyAlignment="1">
      <alignment horizontal="left" vertical="top"/>
    </xf>
    <xf numFmtId="0" fontId="7" fillId="6" borderId="5" xfId="1" applyFont="1" applyFill="1" applyBorder="1" applyAlignment="1">
      <alignment horizontal="center" vertical="top"/>
    </xf>
    <xf numFmtId="0" fontId="8" fillId="6" borderId="5" xfId="1" applyFont="1" applyFill="1" applyBorder="1" applyAlignment="1">
      <alignment horizontal="center" vertical="top"/>
    </xf>
    <xf numFmtId="0" fontId="9" fillId="6" borderId="5" xfId="1" applyFont="1" applyFill="1" applyBorder="1" applyAlignment="1">
      <alignment horizontal="left" vertical="top" wrapText="1"/>
    </xf>
    <xf numFmtId="15" fontId="9" fillId="6" borderId="5" xfId="1" applyNumberFormat="1" applyFont="1" applyFill="1" applyBorder="1" applyAlignment="1">
      <alignment horizontal="left" vertical="top" wrapText="1"/>
    </xf>
    <xf numFmtId="0" fontId="7" fillId="6" borderId="5" xfId="1" applyFont="1" applyFill="1" applyBorder="1" applyAlignment="1">
      <alignment horizontal="center" vertical="center"/>
    </xf>
    <xf numFmtId="0" fontId="9" fillId="6" borderId="5" xfId="1" applyFont="1" applyFill="1" applyBorder="1" applyAlignment="1">
      <alignment horizontal="center" vertical="center"/>
    </xf>
    <xf numFmtId="0" fontId="6" fillId="7" borderId="5" xfId="1" applyFont="1" applyFill="1" applyBorder="1" applyAlignment="1">
      <alignment horizontal="center" vertical="center"/>
    </xf>
    <xf numFmtId="0" fontId="6" fillId="7" borderId="5" xfId="1" applyFont="1" applyFill="1" applyBorder="1" applyAlignment="1">
      <alignment horizontal="center" vertical="center" wrapText="1"/>
    </xf>
    <xf numFmtId="14" fontId="0" fillId="10" borderId="5" xfId="0" applyNumberFormat="1" applyFill="1" applyBorder="1" applyAlignment="1">
      <alignment horizontal="center" vertical="center"/>
    </xf>
    <xf numFmtId="0" fontId="0" fillId="10" borderId="0" xfId="0" applyFill="1"/>
    <xf numFmtId="0" fontId="0" fillId="0" borderId="11" xfId="0" applyBorder="1" applyAlignment="1">
      <alignment horizontal="center" vertical="center"/>
    </xf>
    <xf numFmtId="0" fontId="0" fillId="0" borderId="0" xfId="0" applyAlignment="1">
      <alignment horizontal="center" vertical="center"/>
    </xf>
    <xf numFmtId="0" fontId="0" fillId="0" borderId="12" xfId="0" applyBorder="1" applyAlignment="1">
      <alignment horizontal="left" vertical="center"/>
    </xf>
    <xf numFmtId="0" fontId="0" fillId="0" borderId="0" xfId="0"/>
    <xf numFmtId="0" fontId="0" fillId="0" borderId="11" xfId="0" applyBorder="1" applyAlignment="1">
      <alignment horizontal="center" vertical="center"/>
    </xf>
    <xf numFmtId="0" fontId="0" fillId="0" borderId="11" xfId="0"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xf>
    <xf numFmtId="0" fontId="0" fillId="0" borderId="0" xfId="0"/>
    <xf numFmtId="0" fontId="0" fillId="0" borderId="10" xfId="0" applyBorder="1" applyAlignment="1">
      <alignment horizontal="center"/>
    </xf>
    <xf numFmtId="0" fontId="0" fillId="0" borderId="0" xfId="0" applyFill="1"/>
    <xf numFmtId="0" fontId="7" fillId="0" borderId="5" xfId="1" applyFont="1" applyFill="1" applyBorder="1" applyAlignment="1">
      <alignment horizontal="center" vertical="center"/>
    </xf>
    <xf numFmtId="0" fontId="7" fillId="0" borderId="5" xfId="1" applyFont="1" applyFill="1" applyBorder="1" applyAlignment="1">
      <alignment horizontal="left" vertical="top" wrapText="1"/>
    </xf>
    <xf numFmtId="0" fontId="17" fillId="0" borderId="5" xfId="0" applyFont="1" applyBorder="1" applyAlignment="1">
      <alignment vertical="center"/>
    </xf>
    <xf numFmtId="0" fontId="17" fillId="0" borderId="5" xfId="0" applyFont="1" applyBorder="1" applyAlignment="1">
      <alignment horizontal="left" vertical="center"/>
    </xf>
    <xf numFmtId="0" fontId="16" fillId="0" borderId="5" xfId="0" applyFont="1" applyBorder="1"/>
    <xf numFmtId="0" fontId="0" fillId="0" borderId="12" xfId="0" applyBorder="1" applyAlignment="1">
      <alignment horizontal="center" vertical="center"/>
    </xf>
    <xf numFmtId="0" fontId="0" fillId="0" borderId="0" xfId="0"/>
    <xf numFmtId="0" fontId="0" fillId="0" borderId="0" xfId="0"/>
    <xf numFmtId="0" fontId="0" fillId="0" borderId="5" xfId="0"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14" fontId="0" fillId="10" borderId="15" xfId="0" applyNumberFormat="1" applyFill="1" applyBorder="1"/>
    <xf numFmtId="0" fontId="0" fillId="10" borderId="0" xfId="0" applyFill="1"/>
    <xf numFmtId="0" fontId="0" fillId="0" borderId="0" xfId="0" applyFill="1"/>
    <xf numFmtId="0" fontId="0" fillId="0" borderId="0" xfId="0" applyAlignment="1">
      <alignment horizontal="left"/>
    </xf>
    <xf numFmtId="0" fontId="0" fillId="0" borderId="0" xfId="0" applyAlignment="1">
      <alignment horizontal="right"/>
    </xf>
    <xf numFmtId="0" fontId="0" fillId="0" borderId="23" xfId="0" applyBorder="1" applyAlignment="1">
      <alignment horizontal="center" vertical="center"/>
    </xf>
    <xf numFmtId="0" fontId="0" fillId="0" borderId="23" xfId="0" applyBorder="1"/>
    <xf numFmtId="0" fontId="0" fillId="0" borderId="23" xfId="0" applyFill="1" applyBorder="1" applyAlignment="1">
      <alignment horizontal="center" vertical="center"/>
    </xf>
    <xf numFmtId="0" fontId="0" fillId="0" borderId="25" xfId="0" applyBorder="1" applyAlignment="1">
      <alignment horizontal="center" vertical="center"/>
    </xf>
    <xf numFmtId="0" fontId="0" fillId="0" borderId="25" xfId="0" applyBorder="1"/>
    <xf numFmtId="0" fontId="0" fillId="0" borderId="11" xfId="0" applyBorder="1" applyAlignment="1">
      <alignment horizontal="center" vertical="center"/>
    </xf>
    <xf numFmtId="0" fontId="0" fillId="0" borderId="0" xfId="0"/>
    <xf numFmtId="14" fontId="0" fillId="0" borderId="10" xfId="0" applyNumberFormat="1" applyBorder="1" applyAlignment="1">
      <alignment horizontal="center" vertical="center"/>
    </xf>
    <xf numFmtId="14" fontId="0" fillId="0" borderId="0" xfId="0" applyNumberFormat="1"/>
    <xf numFmtId="0" fontId="0" fillId="0" borderId="0" xfId="0"/>
    <xf numFmtId="0" fontId="0" fillId="0" borderId="5" xfId="0" applyBorder="1"/>
    <xf numFmtId="0" fontId="0" fillId="0" borderId="0" xfId="0" applyAlignment="1">
      <alignment horizontal="center"/>
    </xf>
    <xf numFmtId="0" fontId="0" fillId="0" borderId="0" xfId="0"/>
    <xf numFmtId="0" fontId="6" fillId="7" borderId="5" xfId="1" applyFont="1" applyFill="1" applyBorder="1" applyAlignment="1">
      <alignment horizontal="center" vertical="top"/>
    </xf>
    <xf numFmtId="165" fontId="0" fillId="0" borderId="5" xfId="0" applyNumberFormat="1" applyBorder="1"/>
    <xf numFmtId="165" fontId="2" fillId="0" borderId="5" xfId="0" applyNumberFormat="1" applyFont="1" applyBorder="1"/>
    <xf numFmtId="0" fontId="0" fillId="4" borderId="5" xfId="0" applyFill="1" applyBorder="1"/>
    <xf numFmtId="165" fontId="0" fillId="4" borderId="5" xfId="0" applyNumberFormat="1" applyFill="1" applyBorder="1"/>
    <xf numFmtId="0" fontId="0" fillId="0" borderId="13" xfId="0" applyBorder="1"/>
    <xf numFmtId="0" fontId="0" fillId="0" borderId="0" xfId="0"/>
    <xf numFmtId="0" fontId="0" fillId="0" borderId="5" xfId="0" applyBorder="1"/>
    <xf numFmtId="0" fontId="9" fillId="4" borderId="5" xfId="1" applyFont="1" applyFill="1" applyBorder="1" applyAlignment="1">
      <alignment horizontal="center" vertical="center"/>
    </xf>
    <xf numFmtId="0" fontId="0" fillId="10" borderId="0" xfId="0" applyFill="1"/>
    <xf numFmtId="14" fontId="0" fillId="3" borderId="5" xfId="0" applyNumberFormat="1" applyFill="1" applyBorder="1"/>
    <xf numFmtId="14" fontId="0" fillId="0" borderId="19" xfId="0" applyNumberFormat="1" applyBorder="1"/>
    <xf numFmtId="0" fontId="7" fillId="0" borderId="5" xfId="1" applyFont="1" applyFill="1" applyBorder="1" applyAlignment="1">
      <alignment horizontal="center" vertical="center"/>
    </xf>
    <xf numFmtId="0" fontId="7" fillId="0" borderId="5" xfId="1" applyFont="1" applyFill="1" applyBorder="1" applyAlignment="1">
      <alignment horizontal="center" vertical="center"/>
    </xf>
    <xf numFmtId="0" fontId="7" fillId="0" borderId="5" xfId="1" applyFont="1" applyFill="1" applyBorder="1" applyAlignment="1">
      <alignment horizontal="left" vertical="top" wrapText="1"/>
    </xf>
    <xf numFmtId="0" fontId="0" fillId="0" borderId="5" xfId="0" applyBorder="1" applyAlignment="1">
      <alignment horizontal="center" vertical="center"/>
    </xf>
    <xf numFmtId="0" fontId="0" fillId="0" borderId="0" xfId="0" applyAlignment="1">
      <alignment horizontal="center"/>
    </xf>
    <xf numFmtId="0" fontId="0" fillId="0" borderId="23" xfId="0" applyBorder="1" applyAlignment="1">
      <alignment horizontal="center" vertical="center"/>
    </xf>
    <xf numFmtId="0" fontId="0" fillId="0" borderId="23" xfId="0" applyBorder="1"/>
    <xf numFmtId="0" fontId="0" fillId="0" borderId="23" xfId="0" applyFill="1" applyBorder="1" applyAlignment="1">
      <alignment horizontal="center" vertical="center"/>
    </xf>
    <xf numFmtId="0" fontId="0" fillId="0" borderId="25" xfId="0" applyBorder="1" applyAlignment="1">
      <alignment horizontal="center" vertical="center"/>
    </xf>
    <xf numFmtId="0" fontId="0" fillId="0" borderId="25" xfId="0" applyBorder="1"/>
    <xf numFmtId="14" fontId="0" fillId="9" borderId="17" xfId="0" applyNumberFormat="1" applyFill="1" applyBorder="1" applyAlignment="1">
      <alignment horizontal="center"/>
    </xf>
    <xf numFmtId="14" fontId="0" fillId="3" borderId="15" xfId="0" applyNumberFormat="1" applyFill="1" applyBorder="1"/>
    <xf numFmtId="14" fontId="0" fillId="15" borderId="15" xfId="0" applyNumberFormat="1" applyFill="1" applyBorder="1"/>
    <xf numFmtId="14" fontId="3" fillId="3" borderId="15" xfId="0" applyNumberFormat="1" applyFont="1" applyFill="1" applyBorder="1"/>
    <xf numFmtId="0" fontId="0" fillId="0" borderId="5" xfId="0" applyBorder="1" applyAlignment="1">
      <alignment horizontal="center"/>
    </xf>
    <xf numFmtId="14" fontId="0" fillId="3" borderId="17" xfId="0" applyNumberFormat="1" applyFill="1" applyBorder="1"/>
    <xf numFmtId="14" fontId="0" fillId="0" borderId="5" xfId="0" applyNumberFormat="1" applyBorder="1" applyAlignment="1">
      <alignment horizontal="right" vertical="center"/>
    </xf>
    <xf numFmtId="14" fontId="0" fillId="0" borderId="5" xfId="0" applyNumberFormat="1" applyBorder="1" applyAlignment="1">
      <alignment horizontal="right"/>
    </xf>
    <xf numFmtId="14" fontId="0" fillId="0" borderId="0" xfId="0" applyNumberFormat="1" applyAlignment="1">
      <alignment horizontal="right"/>
    </xf>
    <xf numFmtId="14" fontId="3" fillId="15" borderId="17" xfId="0" applyNumberFormat="1" applyFont="1" applyFill="1" applyBorder="1"/>
    <xf numFmtId="14" fontId="3" fillId="15" borderId="15" xfId="0" applyNumberFormat="1" applyFont="1" applyFill="1" applyBorder="1"/>
    <xf numFmtId="14" fontId="0" fillId="15" borderId="19" xfId="0" applyNumberFormat="1" applyFill="1" applyBorder="1"/>
    <xf numFmtId="0" fontId="24" fillId="17" borderId="29" xfId="0" applyFont="1" applyFill="1" applyBorder="1" applyAlignment="1">
      <alignment vertical="center"/>
    </xf>
    <xf numFmtId="0" fontId="24" fillId="17" borderId="29" xfId="0" applyFont="1" applyFill="1" applyBorder="1" applyAlignment="1">
      <alignment vertical="center" wrapText="1"/>
    </xf>
    <xf numFmtId="0" fontId="23" fillId="16" borderId="29" xfId="0" applyFont="1" applyFill="1" applyBorder="1" applyAlignment="1">
      <alignment vertical="center"/>
    </xf>
    <xf numFmtId="0" fontId="23" fillId="16" borderId="30" xfId="0" applyFont="1" applyFill="1" applyBorder="1" applyAlignment="1">
      <alignment vertical="center"/>
    </xf>
    <xf numFmtId="0" fontId="0" fillId="0" borderId="0" xfId="0"/>
    <xf numFmtId="0" fontId="0" fillId="0" borderId="5" xfId="0" applyBorder="1" applyAlignment="1">
      <alignment horizontal="center"/>
    </xf>
    <xf numFmtId="0" fontId="0" fillId="0" borderId="5" xfId="0" applyBorder="1" applyAlignment="1">
      <alignment horizontal="center" vertical="center"/>
    </xf>
    <xf numFmtId="0" fontId="0" fillId="0" borderId="15" xfId="0" applyBorder="1"/>
    <xf numFmtId="0" fontId="0" fillId="3" borderId="13" xfId="0" applyFill="1" applyBorder="1" applyAlignment="1">
      <alignment horizontal="center"/>
    </xf>
    <xf numFmtId="0" fontId="0" fillId="0" borderId="5" xfId="0" applyBorder="1" applyAlignment="1">
      <alignment horizontal="center" vertical="center"/>
    </xf>
    <xf numFmtId="0" fontId="0" fillId="5" borderId="5" xfId="0" applyFill="1" applyBorder="1" applyAlignment="1">
      <alignment horizontal="center" vertical="center"/>
    </xf>
    <xf numFmtId="0" fontId="3" fillId="5" borderId="5" xfId="0" applyFont="1" applyFill="1" applyBorder="1" applyAlignment="1">
      <alignment horizontal="center" vertical="center"/>
    </xf>
    <xf numFmtId="0" fontId="0" fillId="0" borderId="5" xfId="0" applyBorder="1"/>
    <xf numFmtId="0" fontId="0" fillId="0" borderId="14" xfId="0" applyBorder="1" applyAlignment="1">
      <alignment horizontal="center"/>
    </xf>
    <xf numFmtId="0" fontId="0" fillId="0" borderId="5" xfId="0" applyBorder="1" applyAlignment="1">
      <alignment horizontal="left" vertical="center"/>
    </xf>
    <xf numFmtId="0" fontId="0" fillId="11" borderId="5" xfId="0" applyFill="1" applyBorder="1" applyAlignment="1">
      <alignment horizontal="center" vertical="center"/>
    </xf>
    <xf numFmtId="0" fontId="0" fillId="0" borderId="11" xfId="0" applyFill="1" applyBorder="1" applyAlignment="1">
      <alignment horizontal="center"/>
    </xf>
    <xf numFmtId="0" fontId="0" fillId="0" borderId="5" xfId="0" applyBorder="1" applyAlignment="1">
      <alignment horizontal="left"/>
    </xf>
    <xf numFmtId="0" fontId="0" fillId="0" borderId="12" xfId="0" applyBorder="1" applyAlignment="1">
      <alignment horizontal="left" vertical="center"/>
    </xf>
    <xf numFmtId="0" fontId="0" fillId="4" borderId="5" xfId="0" applyFill="1" applyBorder="1" applyAlignment="1">
      <alignment horizontal="center" vertical="center"/>
    </xf>
    <xf numFmtId="0" fontId="0" fillId="0" borderId="14" xfId="0" applyBorder="1" applyAlignment="1">
      <alignment horizontal="left" vertical="center"/>
    </xf>
    <xf numFmtId="0" fontId="0" fillId="2" borderId="5" xfId="0" applyFill="1" applyBorder="1" applyAlignment="1">
      <alignment horizontal="center" vertical="center"/>
    </xf>
    <xf numFmtId="0" fontId="0" fillId="8" borderId="14" xfId="0" applyFill="1" applyBorder="1" applyAlignment="1">
      <alignment horizontal="center"/>
    </xf>
    <xf numFmtId="0" fontId="0" fillId="8" borderId="5" xfId="0" applyFill="1" applyBorder="1" applyAlignment="1">
      <alignment horizontal="center" vertical="center"/>
    </xf>
    <xf numFmtId="0" fontId="0" fillId="5" borderId="5" xfId="0" applyFill="1" applyBorder="1" applyAlignment="1">
      <alignment horizontal="left"/>
    </xf>
    <xf numFmtId="0" fontId="0" fillId="10" borderId="5" xfId="0" applyFill="1" applyBorder="1" applyAlignment="1">
      <alignment horizontal="center" vertical="center"/>
    </xf>
    <xf numFmtId="0" fontId="0" fillId="10" borderId="5" xfId="0" applyFill="1" applyBorder="1"/>
    <xf numFmtId="0" fontId="0" fillId="10" borderId="5" xfId="0" applyFill="1" applyBorder="1" applyAlignment="1">
      <alignment horizontal="left" vertical="center"/>
    </xf>
    <xf numFmtId="0" fontId="0" fillId="10" borderId="11" xfId="0" applyFill="1" applyBorder="1" applyAlignment="1">
      <alignment horizontal="center"/>
    </xf>
    <xf numFmtId="0" fontId="0" fillId="10" borderId="5" xfId="0" applyFill="1" applyBorder="1" applyAlignment="1">
      <alignment horizontal="left"/>
    </xf>
    <xf numFmtId="0" fontId="0" fillId="10" borderId="14" xfId="0" applyFill="1" applyBorder="1" applyAlignment="1">
      <alignment horizontal="left" vertical="center"/>
    </xf>
    <xf numFmtId="0" fontId="0" fillId="0" borderId="5" xfId="0" applyFill="1" applyBorder="1" applyAlignment="1">
      <alignment horizontal="center" vertical="center"/>
    </xf>
    <xf numFmtId="0" fontId="0" fillId="5" borderId="5" xfId="0" applyFill="1" applyBorder="1" applyAlignment="1">
      <alignment horizontal="left" vertical="center"/>
    </xf>
    <xf numFmtId="0" fontId="0" fillId="0" borderId="5" xfId="0" applyFill="1" applyBorder="1"/>
    <xf numFmtId="0" fontId="0" fillId="0" borderId="5" xfId="0" applyFill="1" applyBorder="1" applyAlignment="1">
      <alignment horizontal="left"/>
    </xf>
    <xf numFmtId="0" fontId="0" fillId="3" borderId="5" xfId="0" applyFill="1" applyBorder="1" applyAlignment="1">
      <alignment horizontal="center" vertical="center"/>
    </xf>
    <xf numFmtId="0" fontId="0" fillId="5" borderId="5" xfId="0" applyFill="1" applyBorder="1"/>
    <xf numFmtId="0" fontId="0" fillId="4" borderId="5" xfId="0" applyFill="1" applyBorder="1" applyAlignment="1">
      <alignment horizontal="left" vertical="center"/>
    </xf>
    <xf numFmtId="0" fontId="14" fillId="12" borderId="5" xfId="0" applyFont="1" applyFill="1" applyBorder="1" applyAlignment="1">
      <alignment horizontal="center" vertical="center"/>
    </xf>
    <xf numFmtId="0" fontId="15" fillId="0" borderId="5" xfId="2" applyBorder="1" applyAlignment="1">
      <alignment horizontal="left" vertical="center"/>
    </xf>
    <xf numFmtId="0" fontId="0" fillId="4" borderId="5" xfId="0" applyFill="1" applyBorder="1" applyAlignment="1">
      <alignment horizontal="left"/>
    </xf>
    <xf numFmtId="0" fontId="0" fillId="0" borderId="5" xfId="0" applyFill="1" applyBorder="1" applyAlignment="1">
      <alignment horizontal="left" vertical="center"/>
    </xf>
    <xf numFmtId="0" fontId="0" fillId="0" borderId="5"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vertical="center"/>
    </xf>
    <xf numFmtId="0" fontId="0" fillId="10" borderId="14" xfId="0" applyFill="1" applyBorder="1" applyAlignment="1">
      <alignment horizontal="center"/>
    </xf>
    <xf numFmtId="0" fontId="0" fillId="10" borderId="16" xfId="0" applyFill="1" applyBorder="1" applyAlignment="1">
      <alignment horizontal="left" vertical="center"/>
    </xf>
    <xf numFmtId="0" fontId="0" fillId="10" borderId="12" xfId="0" applyFill="1" applyBorder="1" applyAlignment="1">
      <alignment horizontal="left"/>
    </xf>
    <xf numFmtId="0" fontId="0" fillId="10" borderId="16" xfId="0" applyFill="1" applyBorder="1"/>
    <xf numFmtId="0" fontId="0" fillId="0" borderId="16" xfId="0" applyFill="1" applyBorder="1" applyAlignment="1">
      <alignment horizontal="center" vertical="center"/>
    </xf>
    <xf numFmtId="0" fontId="0" fillId="0" borderId="16" xfId="0" applyBorder="1" applyAlignment="1">
      <alignment horizontal="center" vertical="center"/>
    </xf>
    <xf numFmtId="0" fontId="0" fillId="0" borderId="16" xfId="0" applyBorder="1" applyAlignment="1">
      <alignment horizontal="left" vertical="center"/>
    </xf>
    <xf numFmtId="0" fontId="0" fillId="0" borderId="14" xfId="0" applyFill="1" applyBorder="1" applyAlignment="1">
      <alignment horizontal="left" vertical="center"/>
    </xf>
    <xf numFmtId="0" fontId="3" fillId="4" borderId="5" xfId="0" applyFont="1" applyFill="1" applyBorder="1" applyAlignment="1">
      <alignment horizontal="center" vertical="center"/>
    </xf>
    <xf numFmtId="0" fontId="2" fillId="10" borderId="5" xfId="0" applyFont="1" applyFill="1" applyBorder="1" applyAlignment="1">
      <alignment horizontal="center" vertical="center"/>
    </xf>
    <xf numFmtId="0" fontId="11" fillId="10" borderId="5" xfId="0" applyFont="1" applyFill="1" applyBorder="1" applyAlignment="1">
      <alignment horizontal="center" vertical="center"/>
    </xf>
    <xf numFmtId="0" fontId="0" fillId="3" borderId="15" xfId="0" applyFill="1" applyBorder="1" applyAlignment="1">
      <alignment horizontal="center"/>
    </xf>
    <xf numFmtId="0" fontId="0" fillId="4" borderId="16" xfId="0" applyFill="1" applyBorder="1" applyAlignment="1">
      <alignment horizontal="center" vertical="center"/>
    </xf>
    <xf numFmtId="0" fontId="11" fillId="4" borderId="5" xfId="0" applyFont="1" applyFill="1" applyBorder="1" applyAlignment="1">
      <alignment horizontal="center" vertical="center"/>
    </xf>
    <xf numFmtId="0" fontId="0" fillId="0" borderId="0" xfId="0"/>
    <xf numFmtId="0" fontId="14" fillId="14" borderId="5" xfId="0" applyFont="1" applyFill="1" applyBorder="1" applyAlignment="1">
      <alignment horizontal="center" vertical="center"/>
    </xf>
    <xf numFmtId="0" fontId="11" fillId="0" borderId="5" xfId="0" applyFont="1" applyFill="1" applyBorder="1" applyAlignment="1">
      <alignment horizontal="center" vertical="center"/>
    </xf>
    <xf numFmtId="0" fontId="0" fillId="5" borderId="0" xfId="0" applyFill="1"/>
    <xf numFmtId="0" fontId="0" fillId="4" borderId="5" xfId="0" applyFill="1" applyBorder="1"/>
    <xf numFmtId="0" fontId="0" fillId="4" borderId="14" xfId="0" applyFill="1" applyBorder="1" applyAlignment="1">
      <alignment horizontal="center"/>
    </xf>
    <xf numFmtId="0" fontId="13" fillId="0" borderId="14" xfId="0" applyFont="1" applyFill="1" applyBorder="1" applyAlignment="1">
      <alignment horizontal="center"/>
    </xf>
    <xf numFmtId="0" fontId="0" fillId="9" borderId="17" xfId="0" applyFill="1" applyBorder="1"/>
    <xf numFmtId="0" fontId="0" fillId="9" borderId="17" xfId="0" applyFill="1" applyBorder="1" applyAlignment="1">
      <alignment horizontal="center"/>
    </xf>
    <xf numFmtId="0" fontId="0" fillId="9" borderId="17" xfId="0" applyFill="1" applyBorder="1" applyAlignment="1">
      <alignment horizontal="center" vertical="center"/>
    </xf>
    <xf numFmtId="0" fontId="0" fillId="9" borderId="17" xfId="0" applyFill="1" applyBorder="1" applyAlignment="1">
      <alignment horizontal="left" vertical="center"/>
    </xf>
    <xf numFmtId="0" fontId="0" fillId="9" borderId="17" xfId="0" applyFill="1" applyBorder="1" applyAlignment="1">
      <alignment horizontal="left"/>
    </xf>
    <xf numFmtId="0" fontId="0" fillId="2" borderId="5" xfId="0" applyFill="1" applyBorder="1"/>
    <xf numFmtId="0" fontId="0" fillId="0" borderId="14" xfId="0" applyFill="1" applyBorder="1" applyAlignment="1">
      <alignment horizontal="center"/>
    </xf>
    <xf numFmtId="0" fontId="0" fillId="5" borderId="15" xfId="0" applyFill="1" applyBorder="1" applyAlignment="1">
      <alignment horizontal="center"/>
    </xf>
    <xf numFmtId="0" fontId="0" fillId="10" borderId="5" xfId="0" applyFill="1" applyBorder="1" applyAlignment="1">
      <alignment horizontal="center"/>
    </xf>
    <xf numFmtId="0" fontId="0" fillId="4" borderId="5" xfId="0" applyFont="1" applyFill="1" applyBorder="1" applyAlignment="1">
      <alignment horizontal="center" vertical="center"/>
    </xf>
    <xf numFmtId="0" fontId="3" fillId="4" borderId="5" xfId="0" applyFont="1" applyFill="1" applyBorder="1"/>
    <xf numFmtId="0" fontId="3" fillId="0" borderId="5" xfId="0" applyFont="1" applyFill="1" applyBorder="1"/>
    <xf numFmtId="0" fontId="3" fillId="0" borderId="5" xfId="0" applyFont="1" applyFill="1" applyBorder="1" applyAlignment="1">
      <alignment horizontal="center" vertical="center"/>
    </xf>
    <xf numFmtId="0" fontId="0" fillId="5" borderId="5" xfId="0" applyFont="1" applyFill="1" applyBorder="1" applyAlignment="1">
      <alignment horizontal="left" vertical="center"/>
    </xf>
    <xf numFmtId="0" fontId="0" fillId="0" borderId="5" xfId="0" applyBorder="1" applyAlignment="1">
      <alignment horizontal="center"/>
    </xf>
    <xf numFmtId="0" fontId="0" fillId="3" borderId="14" xfId="0" applyFill="1" applyBorder="1" applyAlignment="1">
      <alignment horizontal="center"/>
    </xf>
    <xf numFmtId="0" fontId="0" fillId="0" borderId="6" xfId="0" applyBorder="1" applyAlignment="1">
      <alignment horizontal="left" vertical="center"/>
    </xf>
    <xf numFmtId="0" fontId="0" fillId="8" borderId="14" xfId="0" applyFont="1" applyFill="1" applyBorder="1" applyAlignment="1">
      <alignment horizontal="center"/>
    </xf>
    <xf numFmtId="0" fontId="2" fillId="4" borderId="5" xfId="0" applyFont="1" applyFill="1" applyBorder="1" applyAlignment="1">
      <alignment horizontal="center" vertical="center"/>
    </xf>
    <xf numFmtId="0" fontId="0" fillId="4" borderId="14" xfId="0" applyFill="1" applyBorder="1" applyAlignment="1">
      <alignment horizontal="center" vertical="center"/>
    </xf>
    <xf numFmtId="0" fontId="2" fillId="5" borderId="5" xfId="0" applyFont="1" applyFill="1" applyBorder="1" applyAlignment="1">
      <alignment horizontal="left" vertical="center"/>
    </xf>
    <xf numFmtId="0" fontId="0" fillId="4" borderId="0" xfId="0" applyFill="1" applyAlignment="1">
      <alignment horizontal="left"/>
    </xf>
    <xf numFmtId="0" fontId="0" fillId="10" borderId="13" xfId="0" applyFill="1" applyBorder="1" applyAlignment="1">
      <alignment horizontal="center"/>
    </xf>
    <xf numFmtId="0" fontId="0" fillId="10" borderId="18" xfId="0" applyFill="1" applyBorder="1" applyAlignment="1">
      <alignment horizontal="center"/>
    </xf>
    <xf numFmtId="0" fontId="0" fillId="10" borderId="16" xfId="0" applyFill="1" applyBorder="1" applyAlignment="1">
      <alignment horizontal="left"/>
    </xf>
    <xf numFmtId="0" fontId="0" fillId="10" borderId="18" xfId="0" applyFill="1" applyBorder="1" applyAlignment="1">
      <alignment horizontal="left" vertical="center"/>
    </xf>
    <xf numFmtId="0" fontId="22" fillId="4" borderId="5" xfId="0" applyFont="1" applyFill="1" applyBorder="1" applyAlignment="1">
      <alignment horizontal="left" vertical="center"/>
    </xf>
    <xf numFmtId="0" fontId="11" fillId="4" borderId="5" xfId="0" applyFont="1" applyFill="1" applyBorder="1" applyAlignment="1">
      <alignment horizontal="center"/>
    </xf>
    <xf numFmtId="0" fontId="0" fillId="0" borderId="11" xfId="0" applyFill="1" applyBorder="1" applyAlignment="1">
      <alignment horizontal="center" vertical="center"/>
    </xf>
    <xf numFmtId="0" fontId="0" fillId="0" borderId="11" xfId="0" applyFill="1" applyBorder="1"/>
    <xf numFmtId="0" fontId="0" fillId="8" borderId="12" xfId="0" applyFill="1" applyBorder="1" applyAlignment="1">
      <alignment horizontal="center"/>
    </xf>
    <xf numFmtId="0" fontId="0" fillId="0" borderId="28" xfId="0" applyBorder="1"/>
    <xf numFmtId="0" fontId="0" fillId="0" borderId="10" xfId="0" applyFill="1" applyBorder="1" applyAlignment="1">
      <alignment horizontal="center" vertical="center"/>
    </xf>
    <xf numFmtId="0" fontId="0" fillId="8" borderId="10" xfId="0" applyFill="1" applyBorder="1" applyAlignment="1">
      <alignment horizontal="center" vertical="center"/>
    </xf>
    <xf numFmtId="0" fontId="0" fillId="4" borderId="11" xfId="0" applyFill="1" applyBorder="1" applyAlignment="1">
      <alignment horizontal="left"/>
    </xf>
    <xf numFmtId="0" fontId="0" fillId="0" borderId="12" xfId="0" applyFill="1" applyBorder="1" applyAlignment="1">
      <alignment horizontal="left" vertical="center"/>
    </xf>
    <xf numFmtId="0" fontId="0" fillId="0" borderId="13" xfId="0" applyFill="1" applyBorder="1" applyAlignment="1">
      <alignment horizontal="center" vertical="center"/>
    </xf>
    <xf numFmtId="0" fontId="0" fillId="8" borderId="13" xfId="0" applyFill="1" applyBorder="1" applyAlignment="1">
      <alignment horizontal="center" vertical="center"/>
    </xf>
    <xf numFmtId="0" fontId="0" fillId="0" borderId="13" xfId="0" applyBorder="1" applyAlignment="1">
      <alignment horizontal="center" vertical="center"/>
    </xf>
    <xf numFmtId="0" fontId="15" fillId="0" borderId="0" xfId="2"/>
    <xf numFmtId="0" fontId="0" fillId="0" borderId="0" xfId="0" applyAlignment="1">
      <alignment horizontal="center"/>
    </xf>
    <xf numFmtId="0" fontId="0" fillId="15" borderId="5" xfId="0" applyFill="1" applyBorder="1" applyAlignment="1">
      <alignment horizontal="center"/>
    </xf>
    <xf numFmtId="0" fontId="0" fillId="15" borderId="5" xfId="0" applyFill="1" applyBorder="1" applyAlignment="1">
      <alignment horizontal="center" vertical="center"/>
    </xf>
    <xf numFmtId="0" fontId="0" fillId="15" borderId="5" xfId="0" applyFill="1" applyBorder="1"/>
    <xf numFmtId="0" fontId="0" fillId="15" borderId="14" xfId="0" applyFill="1" applyBorder="1" applyAlignment="1">
      <alignment horizontal="center"/>
    </xf>
    <xf numFmtId="0" fontId="0" fillId="15" borderId="5" xfId="0" applyFill="1" applyBorder="1" applyAlignment="1">
      <alignment horizontal="left" vertical="center"/>
    </xf>
    <xf numFmtId="0" fontId="0" fillId="15" borderId="5" xfId="0" applyFill="1" applyBorder="1" applyAlignment="1">
      <alignment horizontal="left"/>
    </xf>
    <xf numFmtId="0" fontId="0" fillId="15" borderId="14" xfId="0" applyFill="1" applyBorder="1" applyAlignment="1">
      <alignment horizontal="left" vertical="center"/>
    </xf>
    <xf numFmtId="0" fontId="0" fillId="0" borderId="16" xfId="0" applyBorder="1"/>
    <xf numFmtId="0" fontId="0" fillId="0" borderId="18" xfId="0" applyBorder="1" applyAlignment="1">
      <alignment horizontal="center"/>
    </xf>
    <xf numFmtId="0" fontId="0" fillId="0" borderId="16" xfId="0" applyBorder="1" applyAlignment="1">
      <alignment horizontal="left"/>
    </xf>
    <xf numFmtId="0" fontId="0" fillId="0" borderId="5" xfId="0" applyBorder="1" applyAlignment="1">
      <alignment horizontal="right"/>
    </xf>
    <xf numFmtId="0" fontId="20" fillId="5" borderId="5" xfId="0" applyFont="1" applyFill="1" applyBorder="1" applyAlignment="1">
      <alignment horizontal="center" vertical="center"/>
    </xf>
    <xf numFmtId="0" fontId="15" fillId="0" borderId="5" xfId="2" applyBorder="1"/>
    <xf numFmtId="0" fontId="0" fillId="4" borderId="0" xfId="0" applyFill="1" applyAlignment="1">
      <alignment horizontal="center"/>
    </xf>
    <xf numFmtId="0" fontId="0" fillId="3" borderId="5" xfId="0" applyFill="1" applyBorder="1" applyAlignment="1">
      <alignment horizontal="center"/>
    </xf>
    <xf numFmtId="0" fontId="0" fillId="9" borderId="5" xfId="0" applyFill="1" applyBorder="1" applyAlignment="1">
      <alignment horizontal="left" vertical="center"/>
    </xf>
    <xf numFmtId="0" fontId="3" fillId="15" borderId="5" xfId="0" applyFont="1" applyFill="1" applyBorder="1" applyAlignment="1">
      <alignment horizontal="center"/>
    </xf>
    <xf numFmtId="0" fontId="3" fillId="15" borderId="16" xfId="0" applyFont="1" applyFill="1" applyBorder="1" applyAlignment="1">
      <alignment horizontal="center" vertical="center"/>
    </xf>
    <xf numFmtId="0" fontId="3" fillId="15" borderId="5" xfId="0" applyFont="1" applyFill="1" applyBorder="1" applyAlignment="1">
      <alignment horizontal="center" vertical="center"/>
    </xf>
    <xf numFmtId="0" fontId="3" fillId="15" borderId="5" xfId="0" applyFont="1" applyFill="1" applyBorder="1"/>
    <xf numFmtId="0" fontId="3" fillId="15" borderId="14" xfId="0" applyFont="1" applyFill="1" applyBorder="1" applyAlignment="1">
      <alignment horizontal="center"/>
    </xf>
    <xf numFmtId="0" fontId="3" fillId="15" borderId="5" xfId="0" applyFont="1" applyFill="1" applyBorder="1" applyAlignment="1">
      <alignment horizontal="left" vertical="center"/>
    </xf>
    <xf numFmtId="0" fontId="3" fillId="15" borderId="13" xfId="0" applyFont="1" applyFill="1" applyBorder="1" applyAlignment="1">
      <alignment horizontal="center" vertical="center"/>
    </xf>
    <xf numFmtId="0" fontId="3" fillId="15" borderId="5" xfId="0" applyFont="1" applyFill="1" applyBorder="1" applyAlignment="1">
      <alignment horizontal="left"/>
    </xf>
    <xf numFmtId="0" fontId="3" fillId="15" borderId="14" xfId="0" applyFont="1" applyFill="1" applyBorder="1" applyAlignment="1">
      <alignment horizontal="left" vertical="center"/>
    </xf>
    <xf numFmtId="0" fontId="0" fillId="15" borderId="16" xfId="0" applyFill="1" applyBorder="1" applyAlignment="1">
      <alignment horizontal="center" vertical="center"/>
    </xf>
    <xf numFmtId="0" fontId="0" fillId="15" borderId="13" xfId="0" applyFill="1" applyBorder="1" applyAlignment="1">
      <alignment horizontal="center" vertical="center"/>
    </xf>
    <xf numFmtId="0" fontId="0" fillId="0" borderId="18" xfId="0" applyBorder="1" applyAlignment="1">
      <alignment horizontal="left" vertical="center"/>
    </xf>
    <xf numFmtId="0" fontId="0" fillId="15" borderId="16" xfId="0" applyFill="1" applyBorder="1"/>
    <xf numFmtId="0" fontId="0" fillId="15" borderId="18" xfId="0" applyFill="1" applyBorder="1" applyAlignment="1">
      <alignment horizontal="center"/>
    </xf>
    <xf numFmtId="0" fontId="0" fillId="15" borderId="16" xfId="0" applyFill="1" applyBorder="1" applyAlignment="1">
      <alignment horizontal="left" vertical="center"/>
    </xf>
    <xf numFmtId="0" fontId="0" fillId="15" borderId="16" xfId="0" applyFill="1" applyBorder="1" applyAlignment="1">
      <alignment horizontal="left"/>
    </xf>
    <xf numFmtId="0" fontId="0" fillId="15" borderId="15" xfId="0" applyFill="1" applyBorder="1" applyAlignment="1">
      <alignment horizontal="center" vertical="center"/>
    </xf>
    <xf numFmtId="0" fontId="0" fillId="9" borderId="5" xfId="0" applyFill="1" applyBorder="1" applyAlignment="1">
      <alignment horizontal="center" vertical="center"/>
    </xf>
    <xf numFmtId="0" fontId="0" fillId="0" borderId="15" xfId="0" applyBorder="1" applyAlignment="1">
      <alignment horizontal="center" vertical="center"/>
    </xf>
    <xf numFmtId="0" fontId="14" fillId="12" borderId="16" xfId="0" applyFont="1" applyFill="1" applyBorder="1" applyAlignment="1">
      <alignment horizontal="center" vertical="center"/>
    </xf>
    <xf numFmtId="0" fontId="0" fillId="0" borderId="15" xfId="0" applyBorder="1" applyAlignment="1">
      <alignment horizontal="center"/>
    </xf>
    <xf numFmtId="0" fontId="0" fillId="8" borderId="18" xfId="0" applyFill="1" applyBorder="1" applyAlignment="1">
      <alignment horizontal="center"/>
    </xf>
    <xf numFmtId="0" fontId="15" fillId="5" borderId="14" xfId="2" applyFill="1" applyBorder="1" applyAlignment="1">
      <alignment horizontal="center" vertical="center"/>
    </xf>
    <xf numFmtId="0" fontId="0" fillId="5" borderId="14" xfId="0" applyFill="1" applyBorder="1" applyAlignment="1">
      <alignment horizontal="center" vertical="center"/>
    </xf>
    <xf numFmtId="0" fontId="15" fillId="5" borderId="5" xfId="2" applyFill="1" applyBorder="1" applyAlignment="1">
      <alignment horizontal="right" vertical="center"/>
    </xf>
    <xf numFmtId="0" fontId="21" fillId="5" borderId="24" xfId="2" applyFont="1" applyFill="1" applyBorder="1" applyAlignment="1">
      <alignment horizontal="right"/>
    </xf>
    <xf numFmtId="0" fontId="15" fillId="5" borderId="14" xfId="2" applyFill="1" applyBorder="1" applyAlignment="1">
      <alignment horizontal="left" vertical="center"/>
    </xf>
    <xf numFmtId="0" fontId="15" fillId="4" borderId="14" xfId="2" applyFill="1" applyBorder="1" applyAlignment="1">
      <alignment horizontal="center" vertical="center"/>
    </xf>
    <xf numFmtId="0" fontId="15" fillId="4" borderId="5" xfId="2" applyFill="1" applyBorder="1" applyAlignment="1">
      <alignment horizontal="right" vertical="center"/>
    </xf>
    <xf numFmtId="0" fontId="21" fillId="4" borderId="24" xfId="2" applyFont="1" applyFill="1" applyBorder="1" applyAlignment="1">
      <alignment horizontal="right"/>
    </xf>
    <xf numFmtId="0" fontId="15" fillId="4" borderId="14" xfId="2" applyFill="1" applyBorder="1" applyAlignment="1">
      <alignment horizontal="left" vertical="center"/>
    </xf>
    <xf numFmtId="0" fontId="15" fillId="4" borderId="5" xfId="2" applyFill="1" applyBorder="1" applyAlignment="1">
      <alignment horizontal="center" vertical="center"/>
    </xf>
    <xf numFmtId="0" fontId="15" fillId="3" borderId="14" xfId="2" applyFill="1" applyBorder="1" applyAlignment="1">
      <alignment horizontal="center" vertical="center"/>
    </xf>
    <xf numFmtId="0" fontId="0" fillId="3" borderId="14" xfId="0" applyFill="1" applyBorder="1" applyAlignment="1">
      <alignment horizontal="center" vertical="center"/>
    </xf>
    <xf numFmtId="0" fontId="15" fillId="3" borderId="5" xfId="2" applyFill="1" applyBorder="1" applyAlignment="1">
      <alignment horizontal="right" vertical="center"/>
    </xf>
    <xf numFmtId="0" fontId="21" fillId="3" borderId="14" xfId="2" applyFont="1" applyFill="1" applyBorder="1" applyAlignment="1">
      <alignment horizontal="left" vertical="center"/>
    </xf>
    <xf numFmtId="0" fontId="21" fillId="3" borderId="24" xfId="2" applyFont="1" applyFill="1" applyBorder="1" applyAlignment="1">
      <alignment horizontal="right"/>
    </xf>
    <xf numFmtId="0" fontId="15" fillId="3" borderId="0" xfId="2" applyFill="1" applyAlignment="1">
      <alignment horizontal="center" vertical="center"/>
    </xf>
    <xf numFmtId="0" fontId="19" fillId="3" borderId="14" xfId="2" applyFont="1" applyFill="1" applyBorder="1" applyAlignment="1">
      <alignment horizontal="left" vertical="center"/>
    </xf>
    <xf numFmtId="0" fontId="15" fillId="0" borderId="14" xfId="2" applyFill="1" applyBorder="1" applyAlignment="1">
      <alignment horizontal="center" vertical="center"/>
    </xf>
    <xf numFmtId="0" fontId="0" fillId="0" borderId="14" xfId="0" applyBorder="1" applyAlignment="1">
      <alignment horizontal="center" vertical="center"/>
    </xf>
    <xf numFmtId="0" fontId="15" fillId="7" borderId="5" xfId="2" applyFill="1" applyBorder="1" applyAlignment="1">
      <alignment horizontal="right" vertical="center"/>
    </xf>
    <xf numFmtId="0" fontId="19" fillId="0" borderId="14" xfId="2" applyFont="1" applyFill="1" applyBorder="1" applyAlignment="1">
      <alignment horizontal="left" vertical="center"/>
    </xf>
    <xf numFmtId="0" fontId="0" fillId="0" borderId="24" xfId="0" applyBorder="1" applyAlignment="1">
      <alignment horizontal="right"/>
    </xf>
    <xf numFmtId="0" fontId="20" fillId="5" borderId="14" xfId="0" applyFont="1" applyFill="1" applyBorder="1" applyAlignment="1">
      <alignment horizontal="left" vertical="center"/>
    </xf>
    <xf numFmtId="0" fontId="0" fillId="5" borderId="14" xfId="0" applyFill="1" applyBorder="1" applyAlignment="1">
      <alignment horizontal="left" vertical="center"/>
    </xf>
    <xf numFmtId="0" fontId="3" fillId="5" borderId="24" xfId="0" applyFont="1" applyFill="1" applyBorder="1" applyAlignment="1">
      <alignment horizontal="right"/>
    </xf>
    <xf numFmtId="0" fontId="21" fillId="3" borderId="0" xfId="2" applyFont="1" applyFill="1" applyAlignment="1">
      <alignment horizontal="right"/>
    </xf>
    <xf numFmtId="0" fontId="15" fillId="0" borderId="5" xfId="2" applyBorder="1" applyAlignment="1">
      <alignment horizontal="center" vertical="center"/>
    </xf>
    <xf numFmtId="0" fontId="2" fillId="0" borderId="5" xfId="0" applyFont="1" applyFill="1" applyBorder="1" applyAlignment="1">
      <alignment horizontal="center" vertical="center"/>
    </xf>
    <xf numFmtId="0" fontId="21" fillId="0" borderId="14" xfId="2" applyFont="1" applyFill="1" applyBorder="1" applyAlignment="1">
      <alignment horizontal="left" vertical="center"/>
    </xf>
    <xf numFmtId="0" fontId="19" fillId="0" borderId="18" xfId="2" applyFont="1" applyFill="1" applyBorder="1" applyAlignment="1">
      <alignment horizontal="left" vertical="center"/>
    </xf>
    <xf numFmtId="0" fontId="15" fillId="0" borderId="16" xfId="2" applyBorder="1" applyAlignment="1">
      <alignment horizontal="center" vertical="center"/>
    </xf>
    <xf numFmtId="0" fontId="15" fillId="0" borderId="16" xfId="2" applyBorder="1" applyAlignment="1">
      <alignment horizontal="right" vertical="center"/>
    </xf>
    <xf numFmtId="0" fontId="0" fillId="0" borderId="18" xfId="0" applyBorder="1" applyAlignment="1">
      <alignment horizontal="center" vertical="center"/>
    </xf>
    <xf numFmtId="0" fontId="0" fillId="0" borderId="24" xfId="0" applyBorder="1" applyAlignment="1">
      <alignment horizontal="center"/>
    </xf>
    <xf numFmtId="0" fontId="21" fillId="0" borderId="24" xfId="2" applyFont="1" applyBorder="1" applyAlignment="1">
      <alignment horizontal="left"/>
    </xf>
    <xf numFmtId="0" fontId="15" fillId="0" borderId="24" xfId="2" applyBorder="1" applyAlignment="1">
      <alignment horizontal="left"/>
    </xf>
    <xf numFmtId="0" fontId="0" fillId="0" borderId="27" xfId="0" applyBorder="1" applyAlignment="1">
      <alignment horizontal="right"/>
    </xf>
    <xf numFmtId="0" fontId="0" fillId="0" borderId="13" xfId="0" applyBorder="1" applyAlignment="1">
      <alignment horizontal="center" vertical="center"/>
    </xf>
    <xf numFmtId="0" fontId="0" fillId="0" borderId="10" xfId="0" applyBorder="1" applyAlignment="1">
      <alignment horizontal="center" vertical="center"/>
    </xf>
    <xf numFmtId="0" fontId="0" fillId="0" borderId="16" xfId="0" applyBorder="1"/>
    <xf numFmtId="0" fontId="0" fillId="4" borderId="13" xfId="0" applyFill="1" applyBorder="1" applyAlignment="1">
      <alignment horizontal="center" vertical="center"/>
    </xf>
    <xf numFmtId="0" fontId="0" fillId="0" borderId="5" xfId="0" applyBorder="1" applyAlignment="1">
      <alignment horizontal="center" vertical="center"/>
    </xf>
    <xf numFmtId="0" fontId="0" fillId="0" borderId="15" xfId="0" applyNumberFormat="1" applyBorder="1" applyAlignment="1">
      <alignment horizontal="center"/>
    </xf>
    <xf numFmtId="0" fontId="0" fillId="0" borderId="5" xfId="0" applyNumberFormat="1" applyBorder="1" applyAlignment="1">
      <alignment horizontal="center" vertical="center"/>
    </xf>
    <xf numFmtId="0" fontId="0" fillId="0" borderId="5" xfId="0" applyNumberFormat="1" applyBorder="1"/>
    <xf numFmtId="0" fontId="0" fillId="0" borderId="14" xfId="0" applyNumberFormat="1" applyBorder="1" applyAlignment="1">
      <alignment horizontal="center"/>
    </xf>
    <xf numFmtId="0" fontId="0" fillId="0" borderId="5" xfId="0" applyNumberFormat="1" applyBorder="1" applyAlignment="1">
      <alignment horizontal="left" vertical="center"/>
    </xf>
    <xf numFmtId="0" fontId="0" fillId="0" borderId="5" xfId="0" applyNumberFormat="1" applyBorder="1" applyAlignment="1">
      <alignment horizontal="left"/>
    </xf>
    <xf numFmtId="0" fontId="15" fillId="3" borderId="14" xfId="2" applyFill="1" applyBorder="1" applyAlignment="1">
      <alignment horizontal="left" vertical="center"/>
    </xf>
    <xf numFmtId="0" fontId="0" fillId="0" borderId="13" xfId="0" applyNumberFormat="1" applyBorder="1" applyAlignment="1">
      <alignment horizontal="center"/>
    </xf>
    <xf numFmtId="0" fontId="0" fillId="8" borderId="5" xfId="0" applyNumberFormat="1" applyFill="1" applyBorder="1" applyAlignment="1">
      <alignment horizontal="center" vertical="center"/>
    </xf>
    <xf numFmtId="0" fontId="0" fillId="0" borderId="13" xfId="0" applyNumberFormat="1" applyBorder="1" applyAlignment="1">
      <alignment horizontal="center" vertical="center"/>
    </xf>
    <xf numFmtId="0" fontId="0" fillId="0" borderId="5" xfId="0" applyNumberFormat="1" applyBorder="1" applyAlignment="1">
      <alignment horizontal="center"/>
    </xf>
    <xf numFmtId="0" fontId="0" fillId="0" borderId="5" xfId="0" applyBorder="1" applyAlignment="1">
      <alignment horizontal="left" vertical="top"/>
    </xf>
    <xf numFmtId="0" fontId="0" fillId="0" borderId="0" xfId="0"/>
    <xf numFmtId="0" fontId="0" fillId="0" borderId="5" xfId="0" applyBorder="1" applyAlignment="1">
      <alignment horizontal="center"/>
    </xf>
    <xf numFmtId="0" fontId="0" fillId="0" borderId="5" xfId="0" applyBorder="1" applyAlignment="1">
      <alignment horizontal="left" vertical="top" wrapText="1"/>
    </xf>
    <xf numFmtId="0" fontId="0" fillId="0" borderId="5" xfId="0" applyBorder="1" applyAlignment="1">
      <alignment horizontal="center" vertical="center"/>
    </xf>
    <xf numFmtId="0" fontId="0" fillId="0" borderId="13" xfId="0" applyBorder="1" applyAlignment="1">
      <alignment horizontal="center"/>
    </xf>
    <xf numFmtId="164" fontId="0" fillId="0" borderId="5" xfId="0" applyNumberFormat="1" applyBorder="1" applyAlignment="1">
      <alignment horizontal="center" vertical="top"/>
    </xf>
    <xf numFmtId="164" fontId="0" fillId="3" borderId="14" xfId="0" applyNumberFormat="1" applyFill="1" applyBorder="1" applyAlignment="1">
      <alignment horizontal="center"/>
    </xf>
    <xf numFmtId="164" fontId="0" fillId="3" borderId="17" xfId="0" applyNumberFormat="1" applyFill="1" applyBorder="1" applyAlignment="1">
      <alignment horizontal="center"/>
    </xf>
    <xf numFmtId="164" fontId="0" fillId="3" borderId="13" xfId="0" applyNumberFormat="1" applyFill="1" applyBorder="1" applyAlignment="1">
      <alignment horizontal="center"/>
    </xf>
    <xf numFmtId="164" fontId="0" fillId="0" borderId="18" xfId="0" applyNumberFormat="1" applyBorder="1" applyAlignment="1">
      <alignment horizontal="left" vertical="center"/>
    </xf>
    <xf numFmtId="164" fontId="0" fillId="0" borderId="19" xfId="0" applyNumberFormat="1" applyBorder="1" applyAlignment="1">
      <alignment horizontal="left" vertical="center"/>
    </xf>
    <xf numFmtId="164" fontId="0" fillId="0" borderId="15" xfId="0" applyNumberFormat="1" applyBorder="1" applyAlignment="1">
      <alignment horizontal="left" vertical="center"/>
    </xf>
    <xf numFmtId="164" fontId="0" fillId="0" borderId="12" xfId="0" applyNumberFormat="1" applyBorder="1" applyAlignment="1">
      <alignment horizontal="left" vertical="center"/>
    </xf>
    <xf numFmtId="164" fontId="0" fillId="0" borderId="22" xfId="0" applyNumberFormat="1" applyBorder="1" applyAlignment="1">
      <alignment horizontal="left" vertical="center"/>
    </xf>
    <xf numFmtId="164" fontId="0" fillId="0" borderId="10" xfId="0" applyNumberFormat="1" applyBorder="1" applyAlignment="1">
      <alignment horizontal="left" vertical="center"/>
    </xf>
    <xf numFmtId="164" fontId="0" fillId="0" borderId="5" xfId="0" applyNumberFormat="1" applyBorder="1" applyAlignment="1">
      <alignment horizontal="left" vertical="center"/>
    </xf>
    <xf numFmtId="164" fontId="0" fillId="0" borderId="20" xfId="0" applyNumberFormat="1" applyBorder="1" applyAlignment="1">
      <alignment horizontal="left" vertical="center"/>
    </xf>
    <xf numFmtId="164" fontId="0" fillId="0" borderId="0" xfId="0" applyNumberFormat="1" applyBorder="1" applyAlignment="1">
      <alignment horizontal="left" vertical="center"/>
    </xf>
    <xf numFmtId="164" fontId="0" fillId="0" borderId="21" xfId="0" applyNumberFormat="1" applyBorder="1" applyAlignment="1">
      <alignment horizontal="left" vertical="center"/>
    </xf>
    <xf numFmtId="0" fontId="2" fillId="0" borderId="0" xfId="0" applyFont="1" applyAlignment="1">
      <alignment horizontal="left" vertical="center"/>
    </xf>
    <xf numFmtId="0" fontId="0" fillId="0" borderId="5" xfId="0" applyBorder="1" applyAlignment="1">
      <alignment horizontal="center"/>
    </xf>
    <xf numFmtId="0" fontId="0" fillId="0" borderId="6" xfId="0" applyBorder="1" applyAlignment="1">
      <alignment horizontal="center"/>
    </xf>
    <xf numFmtId="0" fontId="0" fillId="0" borderId="5" xfId="0" applyBorder="1" applyAlignment="1">
      <alignment horizontal="left" vertical="top" wrapText="1"/>
    </xf>
    <xf numFmtId="0" fontId="0" fillId="0" borderId="6" xfId="0" applyBorder="1" applyAlignment="1">
      <alignment horizontal="left" vertical="top"/>
    </xf>
    <xf numFmtId="0" fontId="0" fillId="0" borderId="5" xfId="0" applyBorder="1" applyAlignment="1">
      <alignment horizontal="left" vertical="top"/>
    </xf>
    <xf numFmtId="0" fontId="0" fillId="2" borderId="4" xfId="0" applyFill="1" applyBorder="1" applyAlignment="1">
      <alignment horizontal="left"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2" borderId="7" xfId="0" applyFill="1" applyBorder="1" applyAlignment="1">
      <alignment horizontal="left" vertical="center"/>
    </xf>
    <xf numFmtId="0" fontId="2" fillId="0" borderId="5" xfId="0" applyFont="1" applyBorder="1" applyAlignment="1">
      <alignment horizontal="left" vertical="top" wrapText="1"/>
    </xf>
    <xf numFmtId="0" fontId="0" fillId="0" borderId="18" xfId="0" applyBorder="1" applyAlignment="1">
      <alignment horizontal="left" vertical="top" wrapText="1"/>
    </xf>
    <xf numFmtId="0" fontId="0" fillId="0" borderId="19" xfId="0" applyBorder="1" applyAlignment="1">
      <alignment horizontal="left" vertical="top" wrapText="1"/>
    </xf>
    <xf numFmtId="0" fontId="0" fillId="0" borderId="15" xfId="0" applyBorder="1" applyAlignment="1">
      <alignment horizontal="left" vertical="top" wrapText="1"/>
    </xf>
    <xf numFmtId="0" fontId="0" fillId="0" borderId="20" xfId="0" applyBorder="1" applyAlignment="1">
      <alignment horizontal="left" vertical="top" wrapText="1"/>
    </xf>
    <xf numFmtId="0" fontId="0" fillId="0" borderId="0" xfId="0" applyBorder="1" applyAlignment="1">
      <alignment horizontal="left" vertical="top" wrapText="1"/>
    </xf>
    <xf numFmtId="0" fontId="0" fillId="0" borderId="21" xfId="0" applyBorder="1" applyAlignment="1">
      <alignment horizontal="left" vertical="top" wrapText="1"/>
    </xf>
    <xf numFmtId="0" fontId="0" fillId="0" borderId="12" xfId="0" applyBorder="1" applyAlignment="1">
      <alignment horizontal="left" vertical="top" wrapText="1"/>
    </xf>
    <xf numFmtId="0" fontId="0" fillId="0" borderId="22" xfId="0" applyBorder="1" applyAlignment="1">
      <alignment horizontal="left" vertical="top" wrapText="1"/>
    </xf>
    <xf numFmtId="0" fontId="0" fillId="0" borderId="10" xfId="0" applyBorder="1" applyAlignment="1">
      <alignment horizontal="left" vertical="top" wrapText="1"/>
    </xf>
    <xf numFmtId="0" fontId="16" fillId="0" borderId="5" xfId="0" applyFont="1" applyBorder="1" applyAlignment="1">
      <alignment horizontal="center"/>
    </xf>
    <xf numFmtId="0" fontId="0" fillId="0" borderId="14" xfId="0" applyBorder="1"/>
    <xf numFmtId="0" fontId="0" fillId="0" borderId="17" xfId="0" applyBorder="1"/>
    <xf numFmtId="0" fontId="0" fillId="0" borderId="13" xfId="0" applyBorder="1"/>
    <xf numFmtId="0" fontId="0" fillId="0" borderId="0" xfId="0"/>
    <xf numFmtId="0" fontId="0" fillId="7" borderId="5" xfId="0" applyFill="1" applyBorder="1" applyAlignment="1">
      <alignment horizontal="center" vertical="center"/>
    </xf>
    <xf numFmtId="0" fontId="14" fillId="13" borderId="26" xfId="0" applyFont="1" applyFill="1" applyBorder="1" applyAlignment="1">
      <alignment horizontal="center" vertical="center"/>
    </xf>
    <xf numFmtId="0" fontId="12" fillId="4" borderId="0" xfId="0" applyFont="1" applyFill="1" applyBorder="1" applyAlignment="1">
      <alignment horizontal="center" vertical="center"/>
    </xf>
    <xf numFmtId="0" fontId="0" fillId="0" borderId="22" xfId="0" applyBorder="1" applyAlignment="1">
      <alignment horizontal="center"/>
    </xf>
    <xf numFmtId="0" fontId="0" fillId="0" borderId="0" xfId="0" applyBorder="1" applyAlignment="1">
      <alignment horizontal="center" vertical="center"/>
    </xf>
    <xf numFmtId="0" fontId="0" fillId="5" borderId="13" xfId="0" applyFill="1" applyBorder="1" applyAlignment="1">
      <alignment horizontal="center" vertical="center"/>
    </xf>
    <xf numFmtId="0" fontId="0" fillId="10" borderId="13" xfId="0" applyFill="1" applyBorder="1" applyAlignment="1">
      <alignment horizontal="center" vertical="center"/>
    </xf>
    <xf numFmtId="0" fontId="0" fillId="0" borderId="14" xfId="0" applyBorder="1" applyAlignment="1">
      <alignment horizontal="left" vertical="top" wrapText="1"/>
    </xf>
    <xf numFmtId="0" fontId="0" fillId="0" borderId="0" xfId="0" applyAlignment="1">
      <alignment horizontal="left" vertical="top"/>
    </xf>
    <xf numFmtId="0" fontId="0" fillId="0" borderId="14" xfId="0" applyBorder="1" applyAlignment="1">
      <alignment horizontal="left" vertical="top"/>
    </xf>
    <xf numFmtId="0" fontId="0" fillId="0" borderId="18" xfId="0" applyBorder="1" applyAlignment="1">
      <alignment horizontal="left" vertical="top"/>
    </xf>
    <xf numFmtId="0" fontId="0" fillId="5" borderId="5" xfId="0" applyNumberFormat="1" applyFill="1" applyBorder="1" applyAlignment="1">
      <alignment horizontal="center" vertical="center"/>
    </xf>
    <xf numFmtId="14" fontId="0" fillId="0" borderId="5" xfId="0" applyNumberFormat="1" applyBorder="1"/>
    <xf numFmtId="0" fontId="7" fillId="6" borderId="5" xfId="1" applyNumberFormat="1" applyFont="1" applyFill="1" applyBorder="1" applyAlignment="1">
      <alignment horizontal="center" vertical="center"/>
    </xf>
    <xf numFmtId="0" fontId="8" fillId="6" borderId="5" xfId="1" applyNumberFormat="1" applyFont="1" applyFill="1" applyBorder="1" applyAlignment="1">
      <alignment horizontal="center" vertical="center"/>
    </xf>
    <xf numFmtId="0" fontId="7" fillId="0" borderId="5" xfId="1" applyNumberFormat="1" applyFont="1" applyFill="1" applyBorder="1" applyAlignment="1">
      <alignment horizontal="center" vertical="center"/>
    </xf>
    <xf numFmtId="0" fontId="8" fillId="0" borderId="5" xfId="1" applyNumberFormat="1" applyFont="1" applyFill="1" applyBorder="1" applyAlignment="1">
      <alignment horizontal="center" vertical="center"/>
    </xf>
    <xf numFmtId="0" fontId="9" fillId="4" borderId="5" xfId="1" applyNumberFormat="1" applyFont="1" applyFill="1" applyBorder="1" applyAlignment="1">
      <alignment horizontal="center" vertical="center"/>
    </xf>
    <xf numFmtId="0" fontId="10" fillId="4" borderId="5" xfId="1" applyNumberFormat="1" applyFont="1" applyFill="1" applyBorder="1" applyAlignment="1">
      <alignment horizontal="center" vertical="center"/>
    </xf>
    <xf numFmtId="0" fontId="9" fillId="6" borderId="5" xfId="1" applyNumberFormat="1" applyFont="1" applyFill="1" applyBorder="1" applyAlignment="1">
      <alignment horizontal="center" vertical="center"/>
    </xf>
    <xf numFmtId="0" fontId="10" fillId="6" borderId="5" xfId="1" applyNumberFormat="1" applyFont="1" applyFill="1" applyBorder="1" applyAlignment="1">
      <alignment horizontal="center" vertical="center"/>
    </xf>
    <xf numFmtId="0" fontId="24" fillId="17" borderId="30" xfId="0" applyNumberFormat="1" applyFont="1" applyFill="1" applyBorder="1" applyAlignment="1">
      <alignment horizontal="right" vertical="center"/>
    </xf>
    <xf numFmtId="0" fontId="25" fillId="5" borderId="30" xfId="0" applyNumberFormat="1" applyFont="1" applyFill="1" applyBorder="1" applyAlignment="1">
      <alignment horizontal="right" vertical="center"/>
    </xf>
    <xf numFmtId="0" fontId="0" fillId="0" borderId="16" xfId="0" applyNumberFormat="1" applyBorder="1" applyAlignment="1">
      <alignment horizontal="center" vertical="center"/>
    </xf>
    <xf numFmtId="0" fontId="0" fillId="0" borderId="16" xfId="0" applyNumberFormat="1" applyBorder="1"/>
    <xf numFmtId="0" fontId="0" fillId="0" borderId="18" xfId="0" applyNumberFormat="1" applyBorder="1" applyAlignment="1">
      <alignment horizontal="center"/>
    </xf>
    <xf numFmtId="0" fontId="0" fillId="0" borderId="16" xfId="0" applyNumberFormat="1" applyBorder="1" applyAlignment="1">
      <alignment horizontal="left" vertical="center"/>
    </xf>
    <xf numFmtId="0" fontId="0" fillId="0" borderId="16" xfId="0" applyNumberFormat="1" applyBorder="1" applyAlignment="1">
      <alignment horizontal="left"/>
    </xf>
    <xf numFmtId="0" fontId="0" fillId="15" borderId="5" xfId="0" applyNumberFormat="1" applyFill="1" applyBorder="1" applyAlignment="1">
      <alignment horizontal="center" vertical="center"/>
    </xf>
    <xf numFmtId="0" fontId="0" fillId="15" borderId="5" xfId="0" applyNumberFormat="1" applyFill="1" applyBorder="1"/>
    <xf numFmtId="0" fontId="0" fillId="15" borderId="14" xfId="0" applyNumberFormat="1" applyFill="1" applyBorder="1" applyAlignment="1">
      <alignment horizontal="center"/>
    </xf>
    <xf numFmtId="0" fontId="0" fillId="15" borderId="5" xfId="0" applyNumberFormat="1" applyFill="1" applyBorder="1" applyAlignment="1">
      <alignment horizontal="left" vertical="center"/>
    </xf>
    <xf numFmtId="0" fontId="0" fillId="15" borderId="5" xfId="0" applyNumberFormat="1" applyFill="1" applyBorder="1" applyAlignment="1">
      <alignment horizontal="left"/>
    </xf>
    <xf numFmtId="0" fontId="0" fillId="15" borderId="16" xfId="0" applyNumberFormat="1" applyFill="1" applyBorder="1" applyAlignment="1">
      <alignment horizontal="center" vertical="center"/>
    </xf>
    <xf numFmtId="0" fontId="0" fillId="15" borderId="16" xfId="0" applyNumberFormat="1" applyFill="1" applyBorder="1"/>
    <xf numFmtId="0" fontId="0" fillId="15" borderId="18" xfId="0" applyNumberFormat="1" applyFill="1" applyBorder="1" applyAlignment="1">
      <alignment horizontal="center"/>
    </xf>
    <xf numFmtId="0" fontId="0" fillId="15" borderId="16" xfId="0" applyNumberFormat="1" applyFill="1" applyBorder="1" applyAlignment="1">
      <alignment horizontal="left" vertical="center"/>
    </xf>
    <xf numFmtId="0" fontId="0" fillId="15" borderId="16" xfId="0" applyNumberFormat="1" applyFill="1" applyBorder="1" applyAlignment="1">
      <alignment horizontal="left"/>
    </xf>
    <xf numFmtId="14" fontId="0" fillId="0" borderId="19" xfId="0" applyNumberFormat="1" applyFill="1" applyBorder="1"/>
    <xf numFmtId="0" fontId="0" fillId="0" borderId="5" xfId="0" applyNumberFormat="1" applyBorder="1" applyAlignment="1">
      <alignment horizontal="right"/>
    </xf>
    <xf numFmtId="14" fontId="0" fillId="15" borderId="5" xfId="0" applyNumberFormat="1" applyFill="1" applyBorder="1" applyAlignment="1">
      <alignment horizontal="center" vertical="center"/>
    </xf>
    <xf numFmtId="0" fontId="0" fillId="9" borderId="5" xfId="0" applyFill="1" applyBorder="1" applyAlignment="1">
      <alignment horizontal="center"/>
    </xf>
    <xf numFmtId="0" fontId="0" fillId="0" borderId="16" xfId="0" applyFill="1" applyBorder="1"/>
    <xf numFmtId="0" fontId="0" fillId="0" borderId="18" xfId="0" applyFill="1" applyBorder="1" applyAlignment="1">
      <alignment horizontal="center"/>
    </xf>
    <xf numFmtId="0" fontId="0" fillId="0" borderId="16" xfId="0" applyFill="1" applyBorder="1" applyAlignment="1">
      <alignment horizontal="left" vertical="center"/>
    </xf>
    <xf numFmtId="0" fontId="0" fillId="15" borderId="13" xfId="0" applyFill="1" applyBorder="1" applyAlignment="1">
      <alignment horizontal="center"/>
    </xf>
    <xf numFmtId="0" fontId="11" fillId="15" borderId="5" xfId="0" applyFont="1" applyFill="1" applyBorder="1" applyAlignment="1">
      <alignment horizontal="center" vertical="center"/>
    </xf>
    <xf numFmtId="0" fontId="0" fillId="15" borderId="18" xfId="0" applyFill="1" applyBorder="1" applyAlignment="1">
      <alignment horizontal="left" vertical="center"/>
    </xf>
    <xf numFmtId="0" fontId="0" fillId="0" borderId="15" xfId="0" applyFill="1" applyBorder="1" applyAlignment="1">
      <alignment horizontal="center" vertical="center"/>
    </xf>
    <xf numFmtId="0" fontId="0" fillId="0" borderId="16" xfId="0" applyNumberFormat="1" applyFill="1" applyBorder="1" applyAlignment="1">
      <alignment horizontal="center" vertical="center"/>
    </xf>
    <xf numFmtId="0" fontId="0" fillId="0" borderId="16" xfId="0" applyNumberFormat="1" applyFill="1" applyBorder="1"/>
    <xf numFmtId="0" fontId="0" fillId="0" borderId="18" xfId="0" applyNumberFormat="1" applyFill="1" applyBorder="1" applyAlignment="1">
      <alignment horizontal="center"/>
    </xf>
    <xf numFmtId="0" fontId="0" fillId="0" borderId="16" xfId="0" applyNumberFormat="1" applyFill="1" applyBorder="1" applyAlignment="1">
      <alignment horizontal="left" vertical="center"/>
    </xf>
    <xf numFmtId="0" fontId="0" fillId="0" borderId="16" xfId="0" applyNumberFormat="1" applyFill="1" applyBorder="1" applyAlignment="1">
      <alignment horizontal="left"/>
    </xf>
    <xf numFmtId="14" fontId="0" fillId="15" borderId="5" xfId="0" applyNumberFormat="1" applyFill="1" applyBorder="1"/>
    <xf numFmtId="14" fontId="0" fillId="0" borderId="5" xfId="0" applyNumberFormat="1" applyFill="1" applyBorder="1"/>
    <xf numFmtId="0" fontId="2" fillId="10" borderId="13" xfId="0" applyFont="1" applyFill="1" applyBorder="1" applyAlignment="1">
      <alignment horizontal="center" vertical="center"/>
    </xf>
    <xf numFmtId="0" fontId="0" fillId="15" borderId="13" xfId="0" applyNumberFormat="1" applyFill="1" applyBorder="1" applyAlignment="1">
      <alignment horizontal="center" vertical="center"/>
    </xf>
    <xf numFmtId="0" fontId="0" fillId="0" borderId="15" xfId="0" applyNumberFormat="1" applyBorder="1" applyAlignment="1">
      <alignment horizontal="center" vertical="center"/>
    </xf>
    <xf numFmtId="0" fontId="0" fillId="15" borderId="15" xfId="0" applyNumberFormat="1" applyFill="1" applyBorder="1" applyAlignment="1">
      <alignment horizontal="center" vertical="center"/>
    </xf>
    <xf numFmtId="14" fontId="0" fillId="0" borderId="5" xfId="0" applyNumberFormat="1" applyBorder="1" applyAlignment="1">
      <alignment horizontal="center" vertical="center"/>
    </xf>
    <xf numFmtId="14" fontId="0" fillId="10" borderId="5" xfId="0" applyNumberFormat="1" applyFill="1" applyBorder="1"/>
    <xf numFmtId="14" fontId="0" fillId="9" borderId="5" xfId="0" applyNumberFormat="1" applyFill="1" applyBorder="1"/>
    <xf numFmtId="14" fontId="3" fillId="3" borderId="5" xfId="0" applyNumberFormat="1" applyFont="1" applyFill="1" applyBorder="1"/>
    <xf numFmtId="14" fontId="0" fillId="9" borderId="5" xfId="0" applyNumberFormat="1" applyFill="1" applyBorder="1" applyAlignment="1">
      <alignment horizontal="center"/>
    </xf>
    <xf numFmtId="14" fontId="3" fillId="15" borderId="5" xfId="0" applyNumberFormat="1" applyFont="1" applyFill="1" applyBorder="1"/>
    <xf numFmtId="0" fontId="0" fillId="0" borderId="0" xfId="0" applyBorder="1" applyAlignment="1">
      <alignment horizontal="left" vertical="top"/>
    </xf>
  </cellXfs>
  <cellStyles count="3">
    <cellStyle name="Hyperlink" xfId="2" builtinId="8"/>
    <cellStyle name="Normal" xfId="0" builtinId="0"/>
    <cellStyle name="Normal 2 6" xfId="1"/>
  </cellStyles>
  <dxfs count="143">
    <dxf>
      <alignment horizontal="left"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m/d/yyyy"/>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left" vertical="top" textRotation="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alignment horizontal="center"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bottom style="thin">
          <color indexed="64"/>
        </bottom>
      </border>
    </dxf>
    <dxf>
      <border outline="0">
        <left style="thin">
          <color auto="1"/>
        </left>
        <right style="thin">
          <color auto="1"/>
        </right>
        <top style="thin">
          <color indexed="64"/>
        </top>
        <bottom style="thin">
          <color indexed="64"/>
        </bottom>
      </border>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numFmt numFmtId="0" formatCode="General"/>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auto="1"/>
        </left>
        <right style="thin">
          <color auto="1"/>
        </right>
        <top style="thin">
          <color auto="1"/>
        </top>
        <bottom style="thin">
          <color auto="1"/>
        </bottom>
        <vertical/>
        <horizontal/>
      </border>
    </dxf>
    <dxf>
      <border diagonalUp="0" diagonalDown="0" outline="0">
        <left style="thin">
          <color indexed="64"/>
        </left>
        <right style="thin">
          <color indexed="64"/>
        </right>
        <top style="thin">
          <color indexed="64"/>
        </top>
        <bottom style="thin">
          <color indexed="64"/>
        </bottom>
      </border>
    </dxf>
    <dxf>
      <alignment horizont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auto="1"/>
        </left>
        <right style="thin">
          <color auto="1"/>
        </right>
        <top style="thin">
          <color indexed="64"/>
        </top>
        <bottom style="thin">
          <color indexed="64"/>
        </bottom>
      </border>
    </dxf>
    <dxf>
      <border outline="0">
        <bottom style="thin">
          <color indexed="64"/>
        </bottom>
      </border>
    </dxf>
    <dxf>
      <numFmt numFmtId="0" formatCode="General"/>
      <alignment horizontal="right" vertical="bottom" textRotation="0" wrapText="0" indent="0" justifyLastLine="0" shrinkToFit="0" readingOrder="0"/>
      <border diagonalUp="0" diagonalDown="0">
        <left style="thin">
          <color theme="1"/>
        </left>
        <right style="thin">
          <color theme="1"/>
        </right>
        <top style="thin">
          <color theme="1"/>
        </top>
        <bottom style="thin">
          <color theme="1"/>
        </bottom>
      </border>
    </dxf>
    <dxf>
      <numFmt numFmtId="0" formatCode="General"/>
      <alignment horizontal="left" textRotation="0" wrapText="0" indent="0" justifyLastLine="0" shrinkToFit="0" readingOrder="0"/>
    </dxf>
    <dxf>
      <numFmt numFmtId="0" formatCode="General"/>
      <alignment horizontal="center" textRotation="0" wrapText="0" indent="0" justifyLastLine="0" shrinkToFit="0" readingOrder="0"/>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right" vertical="center"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alignment horizontal="center" vertical="center" textRotation="0" wrapText="0" indent="0" justifyLastLine="0" shrinkToFit="0" readingOrder="0"/>
      <border diagonalUp="0" diagonalDown="0">
        <left style="thin">
          <color auto="1"/>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dxf>
    <dxf>
      <numFmt numFmtId="0" formatCode="General"/>
      <alignment horizontal="left"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left" vertical="bottom" textRotation="0" wrapText="0" indent="0" justifyLastLine="0" shrinkToFit="0" readingOrder="0"/>
      <border diagonalUp="0" diagonalDown="0">
        <left style="thin">
          <color auto="1"/>
        </left>
        <right style="thin">
          <color auto="1"/>
        </right>
        <top style="thin">
          <color auto="1"/>
        </top>
        <bottom style="thin">
          <color auto="1"/>
        </bottom>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auto="1"/>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numFmt numFmtId="0" formatCode="Genera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auto="1"/>
        </left>
        <right style="thin">
          <color auto="1"/>
        </right>
        <top style="thin">
          <color auto="1"/>
        </top>
        <bottom style="thin">
          <color auto="1"/>
        </bottom>
        <vertical/>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alignment horizontal="center" vertical="bottom" textRotation="0" wrapText="0" indent="0" justifyLastLine="0" shrinkToFit="0" readingOrder="0"/>
      <border diagonalUp="0" diagonalDown="0">
        <left/>
        <right style="thin">
          <color indexed="64"/>
        </right>
        <top style="thin">
          <color indexed="64"/>
        </top>
        <bottom/>
      </border>
    </dxf>
    <dxf>
      <numFmt numFmtId="19" formatCode="m/d/yyyy"/>
      <border diagonalUp="0" diagonalDown="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numFmt numFmtId="0" formatCode="General"/>
    </dxf>
    <dxf>
      <border>
        <bottom style="thin">
          <color indexed="64"/>
        </bottom>
      </border>
    </dxf>
    <dxf>
      <alignment horizontal="center"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1" name="Table1" displayName="Table1" ref="A1:R264" totalsRowShown="0" headerRowDxfId="142" dataDxfId="140" headerRowBorderDxfId="141" tableBorderDxfId="139" totalsRowBorderDxfId="138">
  <autoFilter ref="A1:R264"/>
  <tableColumns count="18">
    <tableColumn id="1" name="日期" dataDxfId="137"/>
    <tableColumn id="19" name="Sch_Flag" dataDxfId="136"/>
    <tableColumn id="2" name="星期" dataDxfId="135">
      <calculatedColumnFormula>TEXT(A2,"dddd")</calculatedColumnFormula>
    </tableColumn>
    <tableColumn id="3" name="提示" dataDxfId="134">
      <calculatedColumnFormula>IF(OR(C2="Thursday",C2="Tuesday"),"UAT","")&amp;IF(OR(C2="Wednesday",C2="Friday"),"Trunk&amp;UAT3","")</calculatedColumnFormula>
    </tableColumn>
    <tableColumn id="4" name="流" dataDxfId="133"/>
    <tableColumn id="14" name="环境" dataDxfId="132">
      <calculatedColumnFormula>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calculatedColumnFormula>
    </tableColumn>
    <tableColumn id="5" name="Flag" dataDxfId="131"/>
    <tableColumn id="6" name="版本" dataDxfId="130"/>
    <tableColumn id="18" name="Release_note&amp;Notice_of邮件" dataDxfId="129">
      <calculatedColumnFormula>IF(OR(Table1[[#This Row],[流]]="UAT_GS",Table1[[#This Row],[流]]="UAT_GC",Table1[[#This Row],[流]]="UAT_EP"),"Release_note","0")&amp;IF(OR(Table1[[#This Row],[流]]="UAT3"),"Notice_of","0")</calculatedColumnFormula>
    </tableColumn>
    <tableColumn id="15" name="Path" dataDxfId="128"/>
    <tableColumn id="7" name="打包" dataDxfId="127"/>
    <tableColumn id="8" name="发布" dataDxfId="126"/>
    <tableColumn id="10" name="重启" dataDxfId="125"/>
    <tableColumn id="11" name="检查" dataDxfId="124"/>
    <tableColumn id="12" name="Has_Port邮件" dataDxfId="123"/>
    <tableColumn id="16" name="Artf抽取" dataDxfId="122">
      <calculatedColumnFormula>IF(OR(Table1[[#This Row],[流]]="FLEET_ENHANCEMENT_GS",Table1[[#This Row],[流]]="UAT3",Table1[[#This Row],[流]]="",Table1[[#This Row],[流]]="0",Table1[[#This Row],[流]]="ICP"),"0","Yes")</calculatedColumnFormula>
    </tableColumn>
    <tableColumn id="17" name="Hotfix2" dataDxfId="121"/>
    <tableColumn id="13" name="Mail" dataDxfId="120"/>
  </tableColumns>
  <tableStyleInfo name="TableStyleMedium18" showFirstColumn="0" showLastColumn="0" showRowStripes="1" showColumnStripes="0"/>
</table>
</file>

<file path=xl/tables/table2.xml><?xml version="1.0" encoding="utf-8"?>
<table xmlns="http://schemas.openxmlformats.org/spreadsheetml/2006/main" id="2" name="Table2" displayName="Table2" ref="A1:H27" totalsRowShown="0" dataDxfId="119">
  <autoFilter ref="A1:H27"/>
  <tableColumns count="8">
    <tableColumn id="1" name="Flow" dataDxfId="118"/>
    <tableColumn id="11" name="ENV" dataDxfId="117"/>
    <tableColumn id="2" name="Path" dataDxfId="116">
      <calculatedColumnFormula>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calculatedColumnFormula>
    </tableColumn>
    <tableColumn id="7" name="Deploy" dataDxfId="115"/>
    <tableColumn id="3" name="Detail" dataDxfId="114"/>
    <tableColumn id="4" name="Init_Status" dataDxfId="113"/>
    <tableColumn id="8" name="LoginURL" dataDxfId="112">
      <calculatedColumnFormula>"http://"&amp;Table2[[#This Row],[Path]]&amp;IF(RIGHT(Table2[[#This Row],[Flow]])="S","/insurance/loginPage.do","")&amp;IF(RIGHT(Table2[[#This Row],[Flow]])="C","/gcs/loginPage.do","")&amp;IF(RIGHT(Table2[[#This Row],[Flow]])="P","/insurance/gs/ep/homepage.jsp","")</calculatedColumnFormula>
    </tableColumn>
    <tableColumn id="12" name="Modify_Version" dataDxfId="111"/>
  </tableColumns>
  <tableStyleInfo name="TableStyleMedium16" showFirstColumn="0" showLastColumn="0" showRowStripes="1" showColumnStripes="0"/>
</table>
</file>

<file path=xl/tables/table3.xml><?xml version="1.0" encoding="utf-8"?>
<table xmlns="http://schemas.openxmlformats.org/spreadsheetml/2006/main" id="3" name="Table3" displayName="Table3" ref="J4:N21" totalsRowShown="0" headerRowBorderDxfId="110" tableBorderDxfId="109" totalsRowBorderDxfId="108">
  <autoFilter ref="J4:N21"/>
  <tableColumns count="5">
    <tableColumn id="1" name="ENV" dataDxfId="107"/>
    <tableColumn id="4" name="Path" dataDxfId="106"/>
    <tableColumn id="2" name="Class" dataDxfId="105"/>
    <tableColumn id="3" name="Restart" dataDxfId="104"/>
    <tableColumn id="5" name="SSH" dataDxfId="103"/>
  </tableColumns>
  <tableStyleInfo name="TableStyleMedium16" showFirstColumn="0" showLastColumn="0" showRowStripes="1" showColumnStripes="0"/>
</table>
</file>

<file path=xl/tables/table4.xml><?xml version="1.0" encoding="utf-8"?>
<table xmlns="http://schemas.openxmlformats.org/spreadsheetml/2006/main" id="7" name="Table18" displayName="Table18" ref="C3:T300" totalsRowShown="0" headerRowDxfId="102" dataDxfId="101" headerRowBorderDxfId="99" tableBorderDxfId="100" totalsRowBorderDxfId="98">
  <autoFilter ref="C3:T300"/>
  <tableColumns count="18">
    <tableColumn id="1" name="日期" dataDxfId="6"/>
    <tableColumn id="19" name="Sch_Flag" dataDxfId="5"/>
    <tableColumn id="2" name="星期" dataDxfId="4">
      <calculatedColumnFormula>TEXT(C4,"dddd")</calculatedColumnFormula>
    </tableColumn>
    <tableColumn id="3" name="提示" dataDxfId="97">
      <calculatedColumnFormula>IF(OR(E4="Thursday",E4="Tuesday"),"UAT","")&amp;IF(OR(E4="Wednesday",E4="Friday"),"Trunk&amp;UAT3","")</calculatedColumnFormula>
    </tableColumn>
    <tableColumn id="4" name="流" dataDxfId="96"/>
    <tableColumn id="14" name="环境" dataDxfId="95">
      <calculatedColumnFormula>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calculatedColumnFormula>
    </tableColumn>
    <tableColumn id="5" name="Flag" dataDxfId="94"/>
    <tableColumn id="6" name="版本" dataDxfId="93"/>
    <tableColumn id="18" name="Release_note&amp;Notice_of邮件" dataDxfId="92">
      <calculatedColumnFormula>IF(OR(Table18[[#This Row],[流]]="UAT_GS",Table18[[#This Row],[流]]="UAT_GC",Table18[[#This Row],[流]]="UAT_EP"),"Release_note","0")&amp;IF(OR(Table18[[#This Row],[流]]="UAT3"),"Notice_of","0")</calculatedColumnFormula>
    </tableColumn>
    <tableColumn id="15" name="Path" dataDxfId="91"/>
    <tableColumn id="7" name="打包" dataDxfId="90"/>
    <tableColumn id="8" name="发布" dataDxfId="89"/>
    <tableColumn id="10" name="重启" dataDxfId="88"/>
    <tableColumn id="11" name="检查" dataDxfId="87"/>
    <tableColumn id="12" name="Has_Port邮件" dataDxfId="86"/>
    <tableColumn id="16" name="Artf抽取" dataDxfId="85">
      <calculatedColumnFormula>IF(OR(Table18[[#This Row],[流]]="FLEET_ENHANCEMENT_GS",Table18[[#This Row],[流]]="UAT3",Table18[[#This Row],[流]]="",Table18[[#This Row],[流]]="0",Table18[[#This Row],[流]]="ICP"),"0","Yes")</calculatedColumnFormula>
    </tableColumn>
    <tableColumn id="17" name="Hotfix2" dataDxfId="84"/>
    <tableColumn id="13" name="Mail" dataDxfId="83"/>
  </tableColumns>
  <tableStyleInfo name="TableStyleMedium18" showFirstColumn="0" showLastColumn="0" showRowStripes="1" showColumnStripes="0"/>
</table>
</file>

<file path=xl/tables/table5.xml><?xml version="1.0" encoding="utf-8"?>
<table xmlns="http://schemas.openxmlformats.org/spreadsheetml/2006/main" id="8" name="Table189" displayName="Table189" ref="D3:U295" totalsRowShown="0" headerRowDxfId="75" dataDxfId="74" headerRowBorderDxfId="72" tableBorderDxfId="73" totalsRowBorderDxfId="71">
  <autoFilter ref="D3:U295">
    <filterColumn colId="4">
      <filters blank="1">
        <filter val="0"/>
        <filter val="Trunk_EP"/>
        <filter val="Trunk_GC"/>
        <filter val="Trunk_GS"/>
        <filter val="Trunk-&gt;UAT"/>
        <filter val="Trunk合包"/>
        <filter val="Trunk合包_UAT"/>
        <filter val="UAT -&gt; Trunk"/>
      </filters>
    </filterColumn>
  </autoFilter>
  <tableColumns count="18">
    <tableColumn id="1" name="日期" dataDxfId="70"/>
    <tableColumn id="19" name="Sch_Flag" dataDxfId="69"/>
    <tableColumn id="2" name="星期" dataDxfId="68">
      <calculatedColumnFormula>TEXT(D4,"dddd")</calculatedColumnFormula>
    </tableColumn>
    <tableColumn id="3" name="提示" dataDxfId="67">
      <calculatedColumnFormula>IF(OR(F4="Thursday",F4="Tuesday"),"UAT","")&amp;IF(OR(F4="Wednesday",F4="Friday"),"Trunk&amp;UAT3","")</calculatedColumnFormula>
    </tableColumn>
    <tableColumn id="4" name="流" dataDxfId="66"/>
    <tableColumn id="14" name="环境" dataDxfId="65">
      <calculatedColumnFormula>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calculatedColumnFormula>
    </tableColumn>
    <tableColumn id="5" name="Flag" dataDxfId="64"/>
    <tableColumn id="6" name="版本" dataDxfId="63"/>
    <tableColumn id="18" name="Release_note&amp;Notice_of邮件" dataDxfId="62">
      <calculatedColumnFormula>IF(OR(Table189[[#This Row],[流]]="UAT_GS",Table189[[#This Row],[流]]="UAT_GC",Table189[[#This Row],[流]]="UAT_EP"),"Release_note","0")&amp;IF(OR(Table189[[#This Row],[流]]="UAT3"),"Notice_of","0")</calculatedColumnFormula>
    </tableColumn>
    <tableColumn id="15" name="Path" dataDxfId="61"/>
    <tableColumn id="7" name="打包" dataDxfId="60"/>
    <tableColumn id="8" name="发布" dataDxfId="59"/>
    <tableColumn id="10" name="重启" dataDxfId="58"/>
    <tableColumn id="11" name="检查" dataDxfId="57"/>
    <tableColumn id="12" name="Has_Port邮件" dataDxfId="56"/>
    <tableColumn id="16" name="Artf抽取" dataDxfId="55">
      <calculatedColumnFormula>IF(OR(Table189[[#This Row],[流]]="FLEET_ENHANCEMENT_GS",Table189[[#This Row],[流]]="UAT3",Table189[[#This Row],[流]]="",Table189[[#This Row],[流]]="0",Table189[[#This Row],[流]]="ICP"),"0","Yes")</calculatedColumnFormula>
    </tableColumn>
    <tableColumn id="17" name="Hotfix2" dataDxfId="54"/>
    <tableColumn id="13" name="Mail" dataDxfId="53"/>
  </tableColumns>
  <tableStyleInfo name="TableStyleMedium18" showFirstColumn="0" showLastColumn="0" showRowStripes="1" showColumnStripes="0"/>
</table>
</file>

<file path=xl/tables/table6.xml><?xml version="1.0" encoding="utf-8"?>
<table xmlns="http://schemas.openxmlformats.org/spreadsheetml/2006/main" id="9" name="Table1810" displayName="Table1810" ref="C3:T298" totalsRowShown="0" headerRowDxfId="52" dataDxfId="51" headerRowBorderDxfId="49" tableBorderDxfId="50" totalsRowBorderDxfId="48">
  <autoFilter ref="C3:T298"/>
  <tableColumns count="18">
    <tableColumn id="1" name="日期" dataDxfId="47"/>
    <tableColumn id="19" name="Sch_Flag" dataDxfId="46"/>
    <tableColumn id="2" name="星期" dataDxfId="45">
      <calculatedColumnFormula>TEXT(C4,"dddd")</calculatedColumnFormula>
    </tableColumn>
    <tableColumn id="3" name="提示" dataDxfId="44">
      <calculatedColumnFormula>IF(OR(E4="Thursday",E4="Tuesday"),"UAT","")&amp;IF(OR(E4="Wednesday",E4="Friday"),"Trunk&amp;UAT3","")</calculatedColumnFormula>
    </tableColumn>
    <tableColumn id="4" name="流" dataDxfId="43"/>
    <tableColumn id="14" name="环境" dataDxfId="42">
      <calculatedColumnFormula>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calculatedColumnFormula>
    </tableColumn>
    <tableColumn id="5" name="Flag" dataDxfId="41"/>
    <tableColumn id="6" name="版本" dataDxfId="40"/>
    <tableColumn id="18" name="Release_note&amp;Notice_of邮件" dataDxfId="39">
      <calculatedColumnFormula>IF(OR(Table1810[[#This Row],[流]]="UAT_GS",Table1810[[#This Row],[流]]="UAT_GC",Table1810[[#This Row],[流]]="UAT_EP"),"Release_note","0")&amp;IF(OR(Table1810[[#This Row],[流]]="UAT3"),"Notice_of","0")</calculatedColumnFormula>
    </tableColumn>
    <tableColumn id="15" name="Path" dataDxfId="38"/>
    <tableColumn id="7" name="打包" dataDxfId="37"/>
    <tableColumn id="8" name="发布" dataDxfId="36"/>
    <tableColumn id="10" name="重启" dataDxfId="35"/>
    <tableColumn id="11" name="检查" dataDxfId="34"/>
    <tableColumn id="12" name="Has_Port邮件" dataDxfId="33"/>
    <tableColumn id="16" name="Artf抽取" dataDxfId="32">
      <calculatedColumnFormula>IF(OR(Table1810[[#This Row],[流]]="FLEET_ENHANCEMENT_GS",Table1810[[#This Row],[流]]="UAT3",Table1810[[#This Row],[流]]="",Table1810[[#This Row],[流]]="0",Table1810[[#This Row],[流]]="ICP"),"0","Yes")</calculatedColumnFormula>
    </tableColumn>
    <tableColumn id="17" name="Hotfix2" dataDxfId="31"/>
    <tableColumn id="13" name="Mail" dataDxfId="30"/>
  </tableColumns>
  <tableStyleInfo name="TableStyleMedium18" showFirstColumn="0" showLastColumn="0" showRowStripes="1" showColumnStripes="0"/>
</table>
</file>

<file path=xl/tables/table7.xml><?xml version="1.0" encoding="utf-8"?>
<table xmlns="http://schemas.openxmlformats.org/spreadsheetml/2006/main" id="10" name="Table18911" displayName="Table18911" ref="D3:U295" totalsRowShown="0" headerRowDxfId="29" dataDxfId="28" headerRowBorderDxfId="26" tableBorderDxfId="27" totalsRowBorderDxfId="25">
  <autoFilter ref="D3:U295"/>
  <tableColumns count="18">
    <tableColumn id="1" name="日期" dataDxfId="24"/>
    <tableColumn id="19" name="Sch_Flag" dataDxfId="23"/>
    <tableColumn id="2" name="星期" dataDxfId="22">
      <calculatedColumnFormula>TEXT(D4,"dddd")</calculatedColumnFormula>
    </tableColumn>
    <tableColumn id="3" name="提示" dataDxfId="21">
      <calculatedColumnFormula>IF(OR(F4="Thursday",F4="Tuesday"),"UAT","")&amp;IF(OR(F4="Wednesday",F4="Friday"),"Trunk&amp;UAT3","")</calculatedColumnFormula>
    </tableColumn>
    <tableColumn id="4" name="流" dataDxfId="20"/>
    <tableColumn id="14" name="环境" dataDxfId="19">
      <calculatedColumnFormula>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calculatedColumnFormula>
    </tableColumn>
    <tableColumn id="5" name="Flag" dataDxfId="18"/>
    <tableColumn id="6" name="版本" dataDxfId="17"/>
    <tableColumn id="18" name="Release_note&amp;Notice_of邮件" dataDxfId="16">
      <calculatedColumnFormula>IF(OR(Table18911[[#This Row],[流]]="UAT_GS",Table18911[[#This Row],[流]]="UAT_GC",Table18911[[#This Row],[流]]="UAT_EP"),"Release_note","0")&amp;IF(OR(Table18911[[#This Row],[流]]="UAT3"),"Notice_of","0")</calculatedColumnFormula>
    </tableColumn>
    <tableColumn id="15" name="Path" dataDxfId="15"/>
    <tableColumn id="7" name="打包" dataDxfId="14"/>
    <tableColumn id="8" name="发布" dataDxfId="13"/>
    <tableColumn id="10" name="重启" dataDxfId="12"/>
    <tableColumn id="11" name="检查" dataDxfId="11"/>
    <tableColumn id="12" name="Has_Port邮件" dataDxfId="10"/>
    <tableColumn id="16" name="Artf抽取" dataDxfId="9">
      <calculatedColumnFormula>IF(OR(Table18911[[#This Row],[流]]="FLEET_ENHANCEMENT_GS",Table18911[[#This Row],[流]]="UAT3",Table18911[[#This Row],[流]]="",Table18911[[#This Row],[流]]="0",Table18911[[#This Row],[流]]="ICP"),"0","Yes")</calculatedColumnFormula>
    </tableColumn>
    <tableColumn id="17" name="Hotfix2" dataDxfId="8"/>
    <tableColumn id="13" name="Mail" dataDxfId="7"/>
  </tableColumns>
  <tableStyleInfo name="TableStyleMedium18" showFirstColumn="0" showLastColumn="0" showRowStripes="1" showColumnStripes="0"/>
</table>
</file>

<file path=xl/tables/table8.xml><?xml version="1.0" encoding="utf-8"?>
<table xmlns="http://schemas.openxmlformats.org/spreadsheetml/2006/main" id="5" name="Table5" displayName="Table5" ref="A1:G22" totalsRowShown="0" headerRowDxfId="82" headerRowBorderDxfId="80" tableBorderDxfId="81" totalsRowBorderDxfId="79">
  <autoFilter ref="A1:G22">
    <filterColumn colId="1">
      <filters blank="1">
        <filter val="Opened"/>
        <filter val="Resolved"/>
      </filters>
    </filterColumn>
  </autoFilter>
  <tableColumns count="7">
    <tableColumn id="1" name="Artf_ID" dataDxfId="78"/>
    <tableColumn id="2" name="Status" dataDxfId="77"/>
    <tableColumn id="3" name="Title" dataDxfId="76"/>
    <tableColumn id="4" name="Des" dataDxfId="3"/>
    <tableColumn id="7" name="SVN" dataDxfId="0"/>
    <tableColumn id="5" name="Commit" dataDxfId="2"/>
    <tableColumn id="6" name="Test" dataDxfId="1"/>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5" Type="http://schemas.openxmlformats.org/officeDocument/2006/relationships/comments" Target="../comments6.xml"/><Relationship Id="rId4"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xml.rels><?xml version="1.0" encoding="UTF-8" standalone="yes"?>
<Relationships xmlns="http://schemas.openxmlformats.org/package/2006/relationships"><Relationship Id="rId13" Type="http://schemas.openxmlformats.org/officeDocument/2006/relationships/hyperlink" Target="http://ts.ebaotech.com/tsop/ext/ts_deploy_query.jsp?flag=y&amp;proj_name=&amp;col_name1=env_ip&amp;col_value1=172.25.12.94" TargetMode="External"/><Relationship Id="rId18" Type="http://schemas.openxmlformats.org/officeDocument/2006/relationships/hyperlink" Target="http://ts.ebaotech.com/tsop/ext/ts_deploy_query.jsp?flag=y&amp;proj_name=&amp;col_name1=env_ip&amp;col_value1=172.25.10.86" TargetMode="External"/><Relationship Id="rId26" Type="http://schemas.openxmlformats.org/officeDocument/2006/relationships/hyperlink" Target="http://ts.ebaotech.com/tsop/ext/env_info_detail.jsp?id=37605&amp;env_name=IMV3_TR_EP_TST" TargetMode="External"/><Relationship Id="rId39" Type="http://schemas.openxmlformats.org/officeDocument/2006/relationships/hyperlink" Target="http://172.25.12.223/gcs/loginPage.do" TargetMode="External"/><Relationship Id="rId21" Type="http://schemas.openxmlformats.org/officeDocument/2006/relationships/hyperlink" Target="http://ts.ebaotech.com/tsop/ext/ts_deploy_query.jsp?flag=y&amp;proj_name=&amp;col_name1=env_ip&amp;col_value1=172.25.11.155" TargetMode="External"/><Relationship Id="rId34" Type="http://schemas.openxmlformats.org/officeDocument/2006/relationships/hyperlink" Target="http://ts.ebaotech.com/tsop/ext/env_info_detail.jsp?id=37057&amp;env_name=IMV3_ORA12C_GC" TargetMode="External"/><Relationship Id="rId42" Type="http://schemas.openxmlformats.org/officeDocument/2006/relationships/hyperlink" Target="http://172.25.15.207/insurance/gs/ep/homepage.jsp" TargetMode="External"/><Relationship Id="rId47" Type="http://schemas.openxmlformats.org/officeDocument/2006/relationships/hyperlink" Target="http://172.25.10.85/gcs/loginPage.do" TargetMode="External"/><Relationship Id="rId50" Type="http://schemas.openxmlformats.org/officeDocument/2006/relationships/hyperlink" Target="http://172.25.12.95/gcs/loginPage.do" TargetMode="External"/><Relationship Id="rId55" Type="http://schemas.openxmlformats.org/officeDocument/2006/relationships/hyperlink" Target="http://ts.ebaotech.com/tsop/ext/env_info_detail.jsp?id=37558&amp;env_name=IMV3_UAT_GS_TST" TargetMode="External"/><Relationship Id="rId63" Type="http://schemas.openxmlformats.org/officeDocument/2006/relationships/hyperlink" Target="https://alm.ebaotech.com/sf/frs/do/listReleases/projects.income_gi/frs.fleet_enhancement_gc" TargetMode="External"/><Relationship Id="rId68" Type="http://schemas.openxmlformats.org/officeDocument/2006/relationships/hyperlink" Target="https://alm.ebaotech.com/sf/frs/do/listReleases/projects.income_gi/frs.main_ep" TargetMode="External"/><Relationship Id="rId76" Type="http://schemas.openxmlformats.org/officeDocument/2006/relationships/hyperlink" Target="https://alm.ebaotech.com/sf/frs/do/listReleases/projects.income_gi/frs.icp_tech_refresh" TargetMode="External"/><Relationship Id="rId84" Type="http://schemas.openxmlformats.org/officeDocument/2006/relationships/hyperlink" Target="http://172.25.12.222/insurance/loginPage.do" TargetMode="External"/><Relationship Id="rId7" Type="http://schemas.openxmlformats.org/officeDocument/2006/relationships/hyperlink" Target="http://ts.ebaotech.com/tsop/ext/ts_deploy_query.jsp?flag=y&amp;proj_name=&amp;col_name1=env_ip&amp;col_value1=172.25.15.207" TargetMode="External"/><Relationship Id="rId71" Type="http://schemas.openxmlformats.org/officeDocument/2006/relationships/hyperlink" Target="https://alm.ebaotech.com/sf/frs/do/listReleases/projects.income_gi/frs.uat_ep" TargetMode="External"/><Relationship Id="rId2" Type="http://schemas.openxmlformats.org/officeDocument/2006/relationships/hyperlink" Target="http://ts.ebaotech.com/tsop/ext/ts_deploy_query.jsp?flag=y&amp;proj_name=&amp;col_name1=env_ip&amp;col_value1=172.25.12.223" TargetMode="External"/><Relationship Id="rId16" Type="http://schemas.openxmlformats.org/officeDocument/2006/relationships/hyperlink" Target="http://ts.ebaotech.com/tsop/ext/ts_deploy_query.jsp?flag=y&amp;proj_name=&amp;col_name1=env_ip&amp;col_value1=172.25.11.154" TargetMode="External"/><Relationship Id="rId29" Type="http://schemas.openxmlformats.org/officeDocument/2006/relationships/hyperlink" Target="http://ts.ebaotech.com/tsop/ext/env_info_detail.jsp?id=37605&amp;env_name=IMV3_TR_EP_DEV" TargetMode="External"/><Relationship Id="rId11" Type="http://schemas.openxmlformats.org/officeDocument/2006/relationships/hyperlink" Target="http://ts.ebaotech.com/tsop/ext/ts_deploy_query.jsp?flag=y&amp;proj_name=&amp;col_name1=env_ip&amp;col_value1=172.25.10.84" TargetMode="External"/><Relationship Id="rId24" Type="http://schemas.openxmlformats.org/officeDocument/2006/relationships/hyperlink" Target="http://ts.ebaotech.com/tsop/ext/env_info_detail.jsp?id=37605&amp;env_name=IMV3_TR_GC_TST" TargetMode="External"/><Relationship Id="rId32" Type="http://schemas.openxmlformats.org/officeDocument/2006/relationships/hyperlink" Target="http://ts.ebaotech.com/tsop/ext/env_info_detail.jsp?id=23682&amp;env_name=INCOMEV3_EP_NTST" TargetMode="External"/><Relationship Id="rId37" Type="http://schemas.openxmlformats.org/officeDocument/2006/relationships/hyperlink" Target="http://ts.ebaotech.com/tsop/ext/ts_deploy_query.jsp?flag=y&amp;proj_name=&amp;col_name1=env_ip&amp;col_value1=172.25.15.209" TargetMode="External"/><Relationship Id="rId40" Type="http://schemas.openxmlformats.org/officeDocument/2006/relationships/hyperlink" Target="http://172.25.12.224/insurance/gs/ep/homepage.jsp" TargetMode="External"/><Relationship Id="rId45" Type="http://schemas.openxmlformats.org/officeDocument/2006/relationships/hyperlink" Target="http://172.25.10.92/insurance/gs/ep/homepage.jsp" TargetMode="External"/><Relationship Id="rId53" Type="http://schemas.openxmlformats.org/officeDocument/2006/relationships/hyperlink" Target="http://172.25.11.155/gcs/loginPage.do" TargetMode="External"/><Relationship Id="rId58" Type="http://schemas.openxmlformats.org/officeDocument/2006/relationships/hyperlink" Target="http://ts.ebaotech.com/tsop/ext/env_info_detail.jsp?id=26981&amp;env_name=IMV3_UAT_GS_VF" TargetMode="External"/><Relationship Id="rId66" Type="http://schemas.openxmlformats.org/officeDocument/2006/relationships/hyperlink" Target="https://alm.ebaotech.com/sf/frs/do/listReleases/projects.income_gi/frs.test" TargetMode="External"/><Relationship Id="rId74" Type="http://schemas.openxmlformats.org/officeDocument/2006/relationships/hyperlink" Target="https://alm.ebaotech.com/sf/frs/do/listReleases/projects.income_gi/frs.commonparty_tech_refresh" TargetMode="External"/><Relationship Id="rId79" Type="http://schemas.openxmlformats.org/officeDocument/2006/relationships/hyperlink" Target="https://alm.ebaotech.com/sf/frs/do/listReleases/projects.income_gi/frs.fleet_enhancement_ep_0" TargetMode="External"/><Relationship Id="rId87" Type="http://schemas.openxmlformats.org/officeDocument/2006/relationships/table" Target="../tables/table2.xml"/><Relationship Id="rId5" Type="http://schemas.openxmlformats.org/officeDocument/2006/relationships/hyperlink" Target="http://ts.ebaotech.com/tsop/ext/ts_deploy_query.jsp?flag=y&amp;proj_name=&amp;col_name1=env_ip&amp;col_value1=172.25.15.202" TargetMode="External"/><Relationship Id="rId61" Type="http://schemas.openxmlformats.org/officeDocument/2006/relationships/hyperlink" Target="http://ts.ebaotech.com/tsop/ext/ts_env_query.jsp?flag=y&amp;proj_name=&amp;col_name1=env_ip&amp;col_value1=172.16.29.196" TargetMode="External"/><Relationship Id="rId82" Type="http://schemas.openxmlformats.org/officeDocument/2006/relationships/hyperlink" Target="http://172.25.12.213/insurance/loginPage.do" TargetMode="External"/><Relationship Id="rId19" Type="http://schemas.openxmlformats.org/officeDocument/2006/relationships/hyperlink" Target="http://ts.ebaotech.com/tsop/ext/ts_deploy_query.jsp?flag=y&amp;proj_name=&amp;col_name1=env_ip&amp;col_value1=172.25.10.91" TargetMode="External"/><Relationship Id="rId4" Type="http://schemas.openxmlformats.org/officeDocument/2006/relationships/hyperlink" Target="http://ts.ebaotech.com/tsop/ext/ts_deploy_query.jsp?flag=y&amp;proj_name=&amp;col_name1=env_ip&amp;col_value1=172.25.12.224" TargetMode="External"/><Relationship Id="rId9" Type="http://schemas.openxmlformats.org/officeDocument/2006/relationships/hyperlink" Target="http://ts.ebaotech.com/tsop/ext/ts_deploy_query.jsp?flag=y&amp;proj_name=&amp;col_name1=env_ip&amp;col_value1=172.25.10.90" TargetMode="External"/><Relationship Id="rId14" Type="http://schemas.openxmlformats.org/officeDocument/2006/relationships/hyperlink" Target="http://ts.ebaotech.com/tsop/ext/ts_deploy_query.jsp?flag=y&amp;proj_name=&amp;col_name1=env_ip&amp;col_value1=172.25.12.98" TargetMode="External"/><Relationship Id="rId22" Type="http://schemas.openxmlformats.org/officeDocument/2006/relationships/hyperlink" Target="http://ts.ebaotech.com/tsop/ext/ts_deploy_query.jsp?flag=y&amp;proj_name=&amp;col_name1=env_ip&amp;col_value1=172.25.11.156" TargetMode="External"/><Relationship Id="rId27" Type="http://schemas.openxmlformats.org/officeDocument/2006/relationships/hyperlink" Target="http://ts.ebaotech.com/tsop/ext/env_info_detail.jsp?id=37605&amp;env_name=IMV3_TR_GS_DEV" TargetMode="External"/><Relationship Id="rId30" Type="http://schemas.openxmlformats.org/officeDocument/2006/relationships/hyperlink" Target="http://ts.ebaotech.com/tsop/ext/env_info_detail.jsp?id=23687&amp;env_name=INCOMEV3_GS_NTST" TargetMode="External"/><Relationship Id="rId35" Type="http://schemas.openxmlformats.org/officeDocument/2006/relationships/hyperlink" Target="http://ts.ebaotech.com/tsop/ext/env_info_detail.jsp?id=37058&amp;env_name=IMV3_ORA12C_EP" TargetMode="External"/><Relationship Id="rId43" Type="http://schemas.openxmlformats.org/officeDocument/2006/relationships/hyperlink" Target="http://172.25.10.90/insurance/loginPage.do" TargetMode="External"/><Relationship Id="rId48" Type="http://schemas.openxmlformats.org/officeDocument/2006/relationships/hyperlink" Target="http://172.25.10.86/insurance/gs/ep/homepage.jsp" TargetMode="External"/><Relationship Id="rId56" Type="http://schemas.openxmlformats.org/officeDocument/2006/relationships/hyperlink" Target="http://ts.ebaotech.com/tsop/ext/env_info_detail.jsp?id=37559&amp;env_name=IMV3_UAT_GC_TST" TargetMode="External"/><Relationship Id="rId64" Type="http://schemas.openxmlformats.org/officeDocument/2006/relationships/hyperlink" Target="https://alm.ebaotech.com/sf/frs/do/listReleases/projects.income_gi/frs.fleet_enhancement_gs" TargetMode="External"/><Relationship Id="rId69" Type="http://schemas.openxmlformats.org/officeDocument/2006/relationships/hyperlink" Target="https://alm.ebaotech.com/sf/frs/do/listReleases/projects.income_gi/frs.uat_gs" TargetMode="External"/><Relationship Id="rId77" Type="http://schemas.openxmlformats.org/officeDocument/2006/relationships/hyperlink" Target="https://alm.ebaotech.com/sf/frs/do/listReleases/projects.income_gi/frs.tech_refresh_gs" TargetMode="External"/><Relationship Id="rId8" Type="http://schemas.openxmlformats.org/officeDocument/2006/relationships/hyperlink" Target="http://ts.ebaotech.com/tsop/ext/ts_deploy_query.jsp?flag=y&amp;proj_name=&amp;col_name1=env_ip&amp;col_value1=172.25.10.90" TargetMode="External"/><Relationship Id="rId51" Type="http://schemas.openxmlformats.org/officeDocument/2006/relationships/hyperlink" Target="http://172.25.12.98/insurance/gs/ep/homepage.jsp" TargetMode="External"/><Relationship Id="rId72" Type="http://schemas.openxmlformats.org/officeDocument/2006/relationships/hyperlink" Target="https://alm.ebaotech.com/sf/frs/do/listReleases/projects.income_gi/frs.mp" TargetMode="External"/><Relationship Id="rId80" Type="http://schemas.openxmlformats.org/officeDocument/2006/relationships/hyperlink" Target="http://ts.ebaotech.com/tsop/ext/env_info_detail.jsp?id=23686&amp;env_name=INCOMEV3_GS_NDEV" TargetMode="External"/><Relationship Id="rId85" Type="http://schemas.openxmlformats.org/officeDocument/2006/relationships/hyperlink" Target="http://172.25.15.202/insurance/loginPage.do" TargetMode="External"/><Relationship Id="rId3" Type="http://schemas.openxmlformats.org/officeDocument/2006/relationships/hyperlink" Target="http://ts.ebaotech.com/tsop/ext/ts_deploy_query.jsp?flag=y&amp;proj_name=&amp;col_name1=env_ip&amp;col_value1=172.25.12.224" TargetMode="External"/><Relationship Id="rId12" Type="http://schemas.openxmlformats.org/officeDocument/2006/relationships/hyperlink" Target="http://ts.ebaotech.com/tsop/ext/ts_deploy_query.jsp?flag=y&amp;proj_name=&amp;col_name1=env_ip&amp;col_value1=172.25.12.94" TargetMode="External"/><Relationship Id="rId17" Type="http://schemas.openxmlformats.org/officeDocument/2006/relationships/hyperlink" Target="http://ts.ebaotech.com/tsop/ext/ts_deploy_query.jsp?flag=y&amp;proj_name=&amp;col_name1=env_ip&amp;col_value1=172.25.10.85" TargetMode="External"/><Relationship Id="rId25" Type="http://schemas.openxmlformats.org/officeDocument/2006/relationships/hyperlink" Target="http://ts.ebaotech.com/tsop/ext/env_info_detail.jsp?id=37604&amp;env_name=IMV3_TR_GS_TST" TargetMode="External"/><Relationship Id="rId33" Type="http://schemas.openxmlformats.org/officeDocument/2006/relationships/hyperlink" Target="http://ts.ebaotech.com/tsop/ext/env_info_detail.jsp?id=37040&amp;env_name=IMV3_ORA12C" TargetMode="External"/><Relationship Id="rId38" Type="http://schemas.openxmlformats.org/officeDocument/2006/relationships/hyperlink" Target="http://172.25.15.209:7001/insurance/" TargetMode="External"/><Relationship Id="rId46" Type="http://schemas.openxmlformats.org/officeDocument/2006/relationships/hyperlink" Target="http://172.25.10.84/insurance/loginPage.do" TargetMode="External"/><Relationship Id="rId59" Type="http://schemas.openxmlformats.org/officeDocument/2006/relationships/hyperlink" Target="http://ts.ebaotech.com/tsop/ext/env_info_detail.jsp?id=26982&amp;env_name=IMV3_UAT_GC_VF" TargetMode="External"/><Relationship Id="rId67" Type="http://schemas.openxmlformats.org/officeDocument/2006/relationships/hyperlink" Target="https://alm.ebaotech.com/sf/frs/do/listReleases/projects.income_gi/frs.main_gc" TargetMode="External"/><Relationship Id="rId20" Type="http://schemas.openxmlformats.org/officeDocument/2006/relationships/hyperlink" Target="http://ts.ebaotech.com/tsop/ext/ts_deploy_query.jsp?flag=y&amp;proj_name=&amp;col_name1=env_ip&amp;col_value1=172.25.10.92" TargetMode="External"/><Relationship Id="rId41" Type="http://schemas.openxmlformats.org/officeDocument/2006/relationships/hyperlink" Target="http://172.25.15.208/gcs/loginPage.do" TargetMode="External"/><Relationship Id="rId54" Type="http://schemas.openxmlformats.org/officeDocument/2006/relationships/hyperlink" Target="http://172.25.11.156/insurance/gs/ep/homepage.jsp" TargetMode="External"/><Relationship Id="rId62" Type="http://schemas.openxmlformats.org/officeDocument/2006/relationships/hyperlink" Target="http://ts.ebaotech.com/tsop/ext/env_info_detail.jsp?id=26321&amp;env_name=INCOME_GS_PD_DEV" TargetMode="External"/><Relationship Id="rId70" Type="http://schemas.openxmlformats.org/officeDocument/2006/relationships/hyperlink" Target="https://alm.ebaotech.com/sf/frs/do/listReleases/projects.income_gi/frs.uat" TargetMode="External"/><Relationship Id="rId75" Type="http://schemas.openxmlformats.org/officeDocument/2006/relationships/hyperlink" Target="https://alm.ebaotech.com/sf/frs/do/listReleases/projects.income_gi/frs.icp" TargetMode="External"/><Relationship Id="rId83" Type="http://schemas.openxmlformats.org/officeDocument/2006/relationships/hyperlink" Target="http://172.16.29.196/insurance/loginPage.do" TargetMode="External"/><Relationship Id="rId88" Type="http://schemas.openxmlformats.org/officeDocument/2006/relationships/table" Target="../tables/table3.xml"/><Relationship Id="rId1" Type="http://schemas.openxmlformats.org/officeDocument/2006/relationships/hyperlink" Target="http://ts.ebaotech.com/tsop/ext/ts_deploy_query.jsp?flag=y&amp;proj_name=&amp;col_name1=env_ip&amp;col_value1=172.25.12.222" TargetMode="External"/><Relationship Id="rId6" Type="http://schemas.openxmlformats.org/officeDocument/2006/relationships/hyperlink" Target="http://ts.ebaotech.com/tsop/ext/ts_deploy_query.jsp?flag=y&amp;proj_name=&amp;col_name1=env_ip&amp;col_value1=172.25.15.208" TargetMode="External"/><Relationship Id="rId15" Type="http://schemas.openxmlformats.org/officeDocument/2006/relationships/hyperlink" Target="http://ts.ebaotech.com/tsop/ext/ts_deploy_query.jsp?flag=y&amp;proj_name=&amp;col_name1=env_ip&amp;col_value1=172.25.11.154" TargetMode="External"/><Relationship Id="rId23" Type="http://schemas.openxmlformats.org/officeDocument/2006/relationships/hyperlink" Target="http://ts.ebaotech.com/tsop/ext/ts_deploy_query.jsp?flag=y&amp;proj_name=&amp;col_name1=env_ip&amp;col_value1=172.25.12.95" TargetMode="External"/><Relationship Id="rId28" Type="http://schemas.openxmlformats.org/officeDocument/2006/relationships/hyperlink" Target="http://ts.ebaotech.com/tsop/ext/env_info_detail.jsp?id=37605&amp;env_name=IMV3_TR_GC_DEV" TargetMode="External"/><Relationship Id="rId36" Type="http://schemas.openxmlformats.org/officeDocument/2006/relationships/hyperlink" Target="http://ts.ebaotech.com/tsop/ext/env_info_detail.jsp?id=37347&amp;env_name=IMV3_ORA12C_MP" TargetMode="External"/><Relationship Id="rId49" Type="http://schemas.openxmlformats.org/officeDocument/2006/relationships/hyperlink" Target="http://172.25.12.94/insurance/loginPage.do" TargetMode="External"/><Relationship Id="rId57" Type="http://schemas.openxmlformats.org/officeDocument/2006/relationships/hyperlink" Target="http://ts.ebaotech.com/tsop/ext/env_info_detail.jsp?id=37571&amp;env_name=IMV3_UAT_EP_TST" TargetMode="External"/><Relationship Id="rId10" Type="http://schemas.openxmlformats.org/officeDocument/2006/relationships/hyperlink" Target="http://ts.ebaotech.com/tsop/ext/ts_deploy_query.jsp?flag=y&amp;proj_name=&amp;col_name1=env_ip&amp;col_value1=172.25.10.84" TargetMode="External"/><Relationship Id="rId31" Type="http://schemas.openxmlformats.org/officeDocument/2006/relationships/hyperlink" Target="http://ts.ebaotech.com/tsop/ext/env_info_detail.jsp?id=23685&amp;env_name=INCOMEV3_GC_NTST" TargetMode="External"/><Relationship Id="rId44" Type="http://schemas.openxmlformats.org/officeDocument/2006/relationships/hyperlink" Target="http://172.25.10.91/gcs/loginPage.do" TargetMode="External"/><Relationship Id="rId52" Type="http://schemas.openxmlformats.org/officeDocument/2006/relationships/hyperlink" Target="http://172.25.11.154/insurance/loginPage.do" TargetMode="External"/><Relationship Id="rId60" Type="http://schemas.openxmlformats.org/officeDocument/2006/relationships/hyperlink" Target="http://ts.ebaotech.com/tsop/ext/env_info_detail.jsp?id=26983&amp;env_name=IMV3_UAT_EP_VF" TargetMode="External"/><Relationship Id="rId65" Type="http://schemas.openxmlformats.org/officeDocument/2006/relationships/hyperlink" Target="https://alm.ebaotech.com/sf/frs/do/listReleases/projects.income_gi/frs.fleet_enhancement_ep" TargetMode="External"/><Relationship Id="rId73" Type="http://schemas.openxmlformats.org/officeDocument/2006/relationships/hyperlink" Target="https://alm.ebaotech.com/sf/frs/do/listReleases/projects.income_gi/frs.commonparty" TargetMode="External"/><Relationship Id="rId78" Type="http://schemas.openxmlformats.org/officeDocument/2006/relationships/hyperlink" Target="https://alm.ebaotech.com/sf/frs/do/listReleases/projects.income_gi/frs.fleet_enhancement_gc_0" TargetMode="External"/><Relationship Id="rId81" Type="http://schemas.openxmlformats.org/officeDocument/2006/relationships/hyperlink" Target="http://ts.ebaotech.com/tsop/ext/ts_deploy_query.jsp?flag=y&amp;proj_name=&amp;col_name1=env_ip&amp;col_value1=172.25.12.213" TargetMode="External"/><Relationship Id="rId86"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3.xml"/><Relationship Id="rId5" Type="http://schemas.openxmlformats.org/officeDocument/2006/relationships/table" Target="../tables/table4.xml"/><Relationship Id="rId4"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6" Type="http://schemas.openxmlformats.org/officeDocument/2006/relationships/comments" Target="../comments4.xml"/><Relationship Id="rId5" Type="http://schemas.openxmlformats.org/officeDocument/2006/relationships/table" Target="../tables/table5.xml"/><Relationship Id="rId4"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hyperlink" Target="ftp://incomeftp:incomeftp@172.16.30.58/Full_pck/GS_fleet_enhancement_V1.017_full.zip" TargetMode="External"/><Relationship Id="rId1" Type="http://schemas.openxmlformats.org/officeDocument/2006/relationships/hyperlink" Target="ftp://incomeftp:incomeftp@172.16.30.58/Product_ENV/V1.11.05" TargetMode="External"/><Relationship Id="rId5" Type="http://schemas.openxmlformats.org/officeDocument/2006/relationships/comments" Target="../comments5.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AS264"/>
  <sheetViews>
    <sheetView showGridLines="0" zoomScale="85" zoomScaleNormal="85" workbookViewId="0">
      <pane ySplit="1" topLeftCell="A234" activePane="bottomLeft" state="frozen"/>
      <selection pane="bottomLeft" activeCell="H235" sqref="H235"/>
    </sheetView>
  </sheetViews>
  <sheetFormatPr defaultRowHeight="15" x14ac:dyDescent="0.25"/>
  <cols>
    <col min="1" max="1" width="10.7109375" style="71" customWidth="1"/>
    <col min="2" max="2" width="10.7109375" style="43" customWidth="1"/>
    <col min="3" max="3" width="11.7109375" customWidth="1"/>
    <col min="4" max="4" width="11.7109375" style="1" customWidth="1"/>
    <col min="5" max="5" width="24.28515625" style="36" bestFit="1" customWidth="1"/>
    <col min="6" max="6" width="13.140625" style="1" customWidth="1"/>
    <col min="7" max="7" width="11.140625" style="16" customWidth="1"/>
    <col min="8" max="8" width="27.5703125" style="44" customWidth="1"/>
    <col min="9" max="9" width="17.5703125" style="38" customWidth="1"/>
    <col min="10" max="10" width="9.140625" style="41"/>
    <col min="11" max="11" width="9.140625" style="42"/>
    <col min="12" max="12" width="11" style="43" bestFit="1" customWidth="1"/>
    <col min="13" max="13" width="9.140625" style="41"/>
    <col min="14" max="14" width="11.42578125" style="41" customWidth="1"/>
    <col min="15" max="15" width="13.5703125" style="69" bestFit="1" customWidth="1"/>
    <col min="16" max="17" width="9.140625" style="61"/>
  </cols>
  <sheetData>
    <row r="1" spans="1:18" x14ac:dyDescent="0.25">
      <c r="A1" s="70" t="s">
        <v>14</v>
      </c>
      <c r="B1" s="45" t="s">
        <v>38</v>
      </c>
      <c r="C1" s="11" t="s">
        <v>15</v>
      </c>
      <c r="D1" s="11" t="s">
        <v>18</v>
      </c>
      <c r="E1" s="35" t="s">
        <v>16</v>
      </c>
      <c r="F1" s="11" t="s">
        <v>29</v>
      </c>
      <c r="G1" s="17" t="s">
        <v>21</v>
      </c>
      <c r="H1" s="39" t="s">
        <v>17</v>
      </c>
      <c r="I1" s="37" t="s">
        <v>43</v>
      </c>
      <c r="J1" s="40" t="s">
        <v>47</v>
      </c>
      <c r="K1" s="39" t="s">
        <v>23</v>
      </c>
      <c r="L1" s="39" t="s">
        <v>24</v>
      </c>
      <c r="M1" s="39" t="s">
        <v>25</v>
      </c>
      <c r="N1" s="39" t="s">
        <v>26</v>
      </c>
      <c r="O1" s="68" t="s">
        <v>28</v>
      </c>
      <c r="P1" s="39" t="s">
        <v>31</v>
      </c>
      <c r="Q1" s="40" t="s">
        <v>277</v>
      </c>
      <c r="R1" s="52" t="s">
        <v>519</v>
      </c>
    </row>
    <row r="2" spans="1:18" x14ac:dyDescent="0.25">
      <c r="A2" s="12">
        <v>43192</v>
      </c>
      <c r="B2" s="118" t="s">
        <v>39</v>
      </c>
      <c r="C2" s="119" t="str">
        <f t="shared" ref="C2:C33" si="0">TEXT(A2,"dddd")</f>
        <v>Monday</v>
      </c>
      <c r="D2" s="119" t="str">
        <f>IF(OR(C2="Thursday",C2="Tuesday"),"UAT","")&amp;IF(OR(C2="Wednesday",C2="Friday"),"Trunk&amp;UAT3","")</f>
        <v/>
      </c>
      <c r="E2" s="120" t="s">
        <v>20</v>
      </c>
      <c r="F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2" s="121" t="s">
        <v>22</v>
      </c>
      <c r="H2" s="122" t="s">
        <v>19</v>
      </c>
      <c r="I2" s="123" t="str">
        <f>IF(OR(Table1[[#This Row],[流]]="UAT_GS",Table1[[#This Row],[流]]="UAT_GC",Table1[[#This Row],[流]]="UAT_EP"),"Release_note","0")&amp;IF(OR(Table1[[#This Row],[流]]="UAT3"),"Notice_of","0")</f>
        <v>00</v>
      </c>
      <c r="J2" s="124"/>
      <c r="K2" s="119" t="s">
        <v>27</v>
      </c>
      <c r="L2" s="119" t="s">
        <v>27</v>
      </c>
      <c r="M2" s="119" t="s">
        <v>27</v>
      </c>
      <c r="N2" s="119" t="s">
        <v>27</v>
      </c>
      <c r="O2" s="125" t="s">
        <v>27</v>
      </c>
      <c r="P2" s="126" t="str">
        <f>IF(OR(Table1[[#This Row],[流]]="FLEET_ENHANCEMENT_GS",Table1[[#This Row],[流]]="UAT3",Table1[[#This Row],[流]]="",Table1[[#This Row],[流]]="0",Table1[[#This Row],[流]]="ICP"),"0","Yes")</f>
        <v>Yes</v>
      </c>
      <c r="Q2" s="127" t="str">
        <f>IF(Table1[[#This Row],[流]]="Fleet_GS","√","")&amp;IF(Table1[[#This Row],[流]]="UAT3","","X")</f>
        <v>X</v>
      </c>
      <c r="R2" s="128"/>
    </row>
    <row r="3" spans="1:18" s="1" customFormat="1" x14ac:dyDescent="0.25">
      <c r="A3" s="12">
        <v>43193</v>
      </c>
      <c r="B3" s="118" t="s">
        <v>39</v>
      </c>
      <c r="C3" s="129" t="str">
        <f t="shared" si="0"/>
        <v>Tuesday</v>
      </c>
      <c r="D3" s="119" t="str">
        <f t="shared" ref="D3:D73" si="1">IF(OR(C3="Thursday",C3="Tuesday"),"UAT","")&amp;IF(OR(C3="Wednesday",C3="Friday"),"Trunk&amp;UAT3","")</f>
        <v>UAT</v>
      </c>
      <c r="E3" s="120" t="s">
        <v>20</v>
      </c>
      <c r="F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 s="119"/>
      <c r="H3" s="122" t="s">
        <v>30</v>
      </c>
      <c r="I3" s="123" t="str">
        <f>IF(OR(Table1[[#This Row],[流]]="UAT_GS",Table1[[#This Row],[流]]="UAT_GC",Table1[[#This Row],[流]]="UAT_EP"),"Release_note","0")&amp;IF(OR(Table1[[#This Row],[流]]="UAT3"),"Notice_of","0")</f>
        <v>00</v>
      </c>
      <c r="J3" s="124"/>
      <c r="K3" s="119" t="s">
        <v>27</v>
      </c>
      <c r="L3" s="119" t="s">
        <v>27</v>
      </c>
      <c r="M3" s="119" t="s">
        <v>27</v>
      </c>
      <c r="N3" s="119" t="s">
        <v>27</v>
      </c>
      <c r="O3" s="125" t="s">
        <v>27</v>
      </c>
      <c r="P3" s="126" t="str">
        <f>IF(OR(Table1[[#This Row],[流]]="FLEET_ENHANCEMENT_GS",Table1[[#This Row],[流]]="UAT3",Table1[[#This Row],[流]]="",Table1[[#This Row],[流]]="0",Table1[[#This Row],[流]]="ICP"),"0","Yes")</f>
        <v>Yes</v>
      </c>
      <c r="Q3" s="127" t="str">
        <f>IF(Table1[[#This Row],[流]]="Fleet_GS","√","")&amp;IF(Table1[[#This Row],[流]]="UAT3","","X")</f>
        <v>X</v>
      </c>
      <c r="R3" s="130"/>
    </row>
    <row r="4" spans="1:18" x14ac:dyDescent="0.25">
      <c r="A4" s="12">
        <v>43193</v>
      </c>
      <c r="B4" s="118" t="s">
        <v>39</v>
      </c>
      <c r="C4" s="129" t="str">
        <f t="shared" si="0"/>
        <v>Tuesday</v>
      </c>
      <c r="D4" s="119" t="str">
        <f t="shared" si="1"/>
        <v>UAT</v>
      </c>
      <c r="E4" s="131" t="s">
        <v>32</v>
      </c>
      <c r="F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4" s="119"/>
      <c r="H4" s="122" t="s">
        <v>33</v>
      </c>
      <c r="I4" s="132" t="str">
        <f>IF(OR(Table1[[#This Row],[流]]="UAT_GS",Table1[[#This Row],[流]]="UAT_GC",Table1[[#This Row],[流]]="UAT_EP"),"Release_note","0")&amp;IF(OR(Table1[[#This Row],[流]]="UAT3"),"Notice_of","0")</f>
        <v>Release_note0</v>
      </c>
      <c r="J4" s="124"/>
      <c r="K4" s="119" t="s">
        <v>27</v>
      </c>
      <c r="L4" s="119" t="s">
        <v>27</v>
      </c>
      <c r="M4" s="119" t="s">
        <v>44</v>
      </c>
      <c r="N4" s="119" t="s">
        <v>27</v>
      </c>
      <c r="O4" s="133" t="s">
        <v>27</v>
      </c>
      <c r="P4" s="126" t="str">
        <f>IF(OR(Table1[[#This Row],[流]]="FLEET_ENHANCEMENT_GS",Table1[[#This Row],[流]]="UAT3",Table1[[#This Row],[流]]="",Table1[[#This Row],[流]]="0",Table1[[#This Row],[流]]="ICP"),"0","Yes")</f>
        <v>Yes</v>
      </c>
      <c r="Q4" s="127" t="str">
        <f>IF(Table1[[#This Row],[流]]="Fleet_GS","√","")&amp;IF(Table1[[#This Row],[流]]="UAT3","","X")</f>
        <v>X</v>
      </c>
      <c r="R4" s="130"/>
    </row>
    <row r="5" spans="1:18" x14ac:dyDescent="0.25">
      <c r="A5" s="12">
        <v>43193</v>
      </c>
      <c r="B5" s="118" t="s">
        <v>39</v>
      </c>
      <c r="C5" s="129" t="str">
        <f t="shared" si="0"/>
        <v>Tuesday</v>
      </c>
      <c r="D5" s="119" t="str">
        <f t="shared" si="1"/>
        <v>UAT</v>
      </c>
      <c r="E5" s="131" t="s">
        <v>36</v>
      </c>
      <c r="F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5" s="119"/>
      <c r="H5" s="122" t="s">
        <v>41</v>
      </c>
      <c r="I5" s="132" t="str">
        <f>IF(OR(Table1[[#This Row],[流]]="UAT_GS",Table1[[#This Row],[流]]="UAT_GC",Table1[[#This Row],[流]]="UAT_EP"),"Release_note","0")&amp;IF(OR(Table1[[#This Row],[流]]="UAT3"),"Notice_of","0")</f>
        <v>Release_note0</v>
      </c>
      <c r="J5" s="124"/>
      <c r="K5" s="119" t="s">
        <v>27</v>
      </c>
      <c r="L5" s="119" t="s">
        <v>27</v>
      </c>
      <c r="M5" s="119" t="s">
        <v>27</v>
      </c>
      <c r="N5" s="119" t="s">
        <v>27</v>
      </c>
      <c r="O5" s="133" t="s">
        <v>27</v>
      </c>
      <c r="P5" s="126" t="str">
        <f>IF(OR(Table1[[#This Row],[流]]="FLEET_ENHANCEMENT_GS",Table1[[#This Row],[流]]="UAT3",Table1[[#This Row],[流]]="",Table1[[#This Row],[流]]="0",Table1[[#This Row],[流]]="ICP"),"0","Yes")</f>
        <v>Yes</v>
      </c>
      <c r="Q5" s="127" t="str">
        <f>IF(Table1[[#This Row],[流]]="Fleet_GS","√","")&amp;IF(Table1[[#This Row],[流]]="UAT3","","X")</f>
        <v>X</v>
      </c>
      <c r="R5" s="130"/>
    </row>
    <row r="6" spans="1:18" x14ac:dyDescent="0.25">
      <c r="A6" s="12">
        <v>43193</v>
      </c>
      <c r="B6" s="118" t="s">
        <v>39</v>
      </c>
      <c r="C6" s="129" t="str">
        <f t="shared" si="0"/>
        <v>Tuesday</v>
      </c>
      <c r="D6" s="119" t="str">
        <f t="shared" si="1"/>
        <v>UAT</v>
      </c>
      <c r="E6" s="131" t="s">
        <v>37</v>
      </c>
      <c r="F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6" s="119"/>
      <c r="H6" s="122" t="s">
        <v>42</v>
      </c>
      <c r="I6" s="132" t="str">
        <f>IF(OR(Table1[[#This Row],[流]]="UAT_GS",Table1[[#This Row],[流]]="UAT_GC",Table1[[#This Row],[流]]="UAT_EP"),"Release_note","0")&amp;IF(OR(Table1[[#This Row],[流]]="UAT3"),"Notice_of","0")</f>
        <v>Release_note0</v>
      </c>
      <c r="J6" s="124"/>
      <c r="K6" s="119" t="s">
        <v>27</v>
      </c>
      <c r="L6" s="119" t="s">
        <v>27</v>
      </c>
      <c r="M6" s="119" t="s">
        <v>27</v>
      </c>
      <c r="N6" s="119" t="s">
        <v>27</v>
      </c>
      <c r="O6" s="133" t="s">
        <v>27</v>
      </c>
      <c r="P6" s="126" t="str">
        <f>IF(OR(Table1[[#This Row],[流]]="FLEET_ENHANCEMENT_GS",Table1[[#This Row],[流]]="UAT3",Table1[[#This Row],[流]]="",Table1[[#This Row],[流]]="0",Table1[[#This Row],[流]]="ICP"),"0","Yes")</f>
        <v>Yes</v>
      </c>
      <c r="Q6" s="127" t="str">
        <f>IF(Table1[[#This Row],[流]]="Fleet_GS","√","")&amp;IF(Table1[[#This Row],[流]]="UAT3","","X")</f>
        <v>X</v>
      </c>
      <c r="R6" s="130"/>
    </row>
    <row r="7" spans="1:18" s="14" customFormat="1" x14ac:dyDescent="0.25">
      <c r="A7" s="12">
        <v>43194</v>
      </c>
      <c r="B7" s="118" t="s">
        <v>39</v>
      </c>
      <c r="C7" s="119" t="str">
        <f t="shared" si="0"/>
        <v>Wednesday</v>
      </c>
      <c r="D7" s="119" t="str">
        <f t="shared" si="1"/>
        <v>Trunk&amp;UAT3</v>
      </c>
      <c r="E7" s="129" t="s">
        <v>40</v>
      </c>
      <c r="F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7" s="119"/>
      <c r="H7" s="122" t="s">
        <v>33</v>
      </c>
      <c r="I7" s="132" t="str">
        <f>IF(OR(Table1[[#This Row],[流]]="UAT_GS",Table1[[#This Row],[流]]="UAT_GC",Table1[[#This Row],[流]]="UAT_EP"),"Release_note","0")&amp;IF(OR(Table1[[#This Row],[流]]="UAT3"),"Notice_of","0")</f>
        <v>0Notice_of</v>
      </c>
      <c r="J7" s="124"/>
      <c r="K7" s="119"/>
      <c r="L7" s="119">
        <v>0</v>
      </c>
      <c r="M7" s="119">
        <v>0</v>
      </c>
      <c r="N7" s="119">
        <v>0</v>
      </c>
      <c r="O7" s="119">
        <v>0</v>
      </c>
      <c r="P7" s="126" t="str">
        <f>IF(OR(Table1[[#This Row],[流]]="FLEET_ENHANCEMENT_GS",Table1[[#This Row],[流]]="UAT3",Table1[[#This Row],[流]]="",Table1[[#This Row],[流]]="0",Table1[[#This Row],[流]]="ICP"),"0","Yes")</f>
        <v>0</v>
      </c>
      <c r="Q7" s="134" t="s">
        <v>27</v>
      </c>
      <c r="R7" s="130"/>
    </row>
    <row r="8" spans="1:18" s="34" customFormat="1" x14ac:dyDescent="0.25">
      <c r="A8" s="33">
        <v>43195</v>
      </c>
      <c r="B8" s="135">
        <v>0</v>
      </c>
      <c r="C8" s="135" t="str">
        <f t="shared" si="0"/>
        <v>Thursday</v>
      </c>
      <c r="D8" s="135" t="str">
        <f t="shared" si="1"/>
        <v>UAT</v>
      </c>
      <c r="E8" s="135">
        <f>IF(Table1[[#This Row],[Sch_Flag]]=0,0,"")</f>
        <v>0</v>
      </c>
      <c r="F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8" s="135">
        <v>0</v>
      </c>
      <c r="H8" s="136"/>
      <c r="I8" s="135" t="str">
        <f>IF(OR(Table1[[#This Row],[流]]="UAT_GS",Table1[[#This Row],[流]]="UAT_GC",Table1[[#This Row],[流]]="UAT_EP"),"Release_note","0")&amp;IF(OR(Table1[[#This Row],[流]]="UAT3"),"Notice_of","0")</f>
        <v>00</v>
      </c>
      <c r="J8" s="137"/>
      <c r="K8" s="135"/>
      <c r="L8" s="135">
        <v>0</v>
      </c>
      <c r="M8" s="135">
        <v>0</v>
      </c>
      <c r="N8" s="135">
        <v>0</v>
      </c>
      <c r="O8" s="135">
        <v>0</v>
      </c>
      <c r="P8" s="138" t="str">
        <f>IF(OR(Table1[[#This Row],[流]]="FLEET_ENHANCEMENT_GS",Table1[[#This Row],[流]]="UAT3",Table1[[#This Row],[流]]="",Table1[[#This Row],[流]]="0",Table1[[#This Row],[流]]="ICP"),"0","Yes")</f>
        <v>Yes</v>
      </c>
      <c r="Q8" s="139" t="str">
        <f>IF(Table1[[#This Row],[流]]="Fleet_GS","√","")&amp;IF(Table1[[#This Row],[流]]="UAT3","","X")</f>
        <v>X</v>
      </c>
      <c r="R8" s="140"/>
    </row>
    <row r="9" spans="1:18" s="34" customFormat="1" x14ac:dyDescent="0.25">
      <c r="A9" s="33">
        <v>43196</v>
      </c>
      <c r="B9" s="135">
        <v>0</v>
      </c>
      <c r="C9" s="135" t="str">
        <f t="shared" si="0"/>
        <v>Friday</v>
      </c>
      <c r="D9" s="135" t="str">
        <f t="shared" si="1"/>
        <v>Trunk&amp;UAT3</v>
      </c>
      <c r="E9" s="135">
        <f>IF(Table1[[#This Row],[Sch_Flag]]=0,0,"")</f>
        <v>0</v>
      </c>
      <c r="F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9" s="135">
        <v>0</v>
      </c>
      <c r="H9" s="136"/>
      <c r="I9" s="135" t="str">
        <f>IF(OR(Table1[[#This Row],[流]]="UAT_GS",Table1[[#This Row],[流]]="UAT_GC",Table1[[#This Row],[流]]="UAT_EP"),"Release_note","0")&amp;IF(OR(Table1[[#This Row],[流]]="UAT3"),"Notice_of","0")</f>
        <v>00</v>
      </c>
      <c r="J9" s="137"/>
      <c r="K9" s="135"/>
      <c r="L9" s="135">
        <v>0</v>
      </c>
      <c r="M9" s="135">
        <v>0</v>
      </c>
      <c r="N9" s="135">
        <v>0</v>
      </c>
      <c r="O9" s="135">
        <v>0</v>
      </c>
      <c r="P9" s="138" t="str">
        <f>IF(OR(Table1[[#This Row],[流]]="FLEET_ENHANCEMENT_GS",Table1[[#This Row],[流]]="UAT3",Table1[[#This Row],[流]]="",Table1[[#This Row],[流]]="0",Table1[[#This Row],[流]]="ICP"),"0","Yes")</f>
        <v>Yes</v>
      </c>
      <c r="Q9" s="139" t="str">
        <f>IF(Table1[[#This Row],[流]]="Fleet_GS","√","")&amp;IF(Table1[[#This Row],[流]]="UAT3","","X")</f>
        <v>X</v>
      </c>
      <c r="R9" s="140"/>
    </row>
    <row r="10" spans="1:18" x14ac:dyDescent="0.25">
      <c r="A10" s="12">
        <v>43197</v>
      </c>
      <c r="B10" s="118" t="s">
        <v>39</v>
      </c>
      <c r="C10" s="141" t="str">
        <f t="shared" si="0"/>
        <v>Saturday</v>
      </c>
      <c r="D10" s="119" t="str">
        <f t="shared" si="1"/>
        <v/>
      </c>
      <c r="E10" s="131" t="s">
        <v>32</v>
      </c>
      <c r="F1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0" s="121" t="s">
        <v>22</v>
      </c>
      <c r="H10" s="122" t="s">
        <v>45</v>
      </c>
      <c r="I10" s="132" t="str">
        <f>IF(OR(Table1[[#This Row],[流]]="UAT_GS",Table1[[#This Row],[流]]="UAT_GC",Table1[[#This Row],[流]]="UAT_EP"),"Release_note","0")&amp;IF(OR(Table1[[#This Row],[流]]="UAT3"),"Notice_of","0")</f>
        <v>Release_note0</v>
      </c>
      <c r="J10" s="142" t="s">
        <v>46</v>
      </c>
      <c r="K10" s="119" t="s">
        <v>27</v>
      </c>
      <c r="L10" s="119" t="s">
        <v>27</v>
      </c>
      <c r="M10" s="119" t="s">
        <v>44</v>
      </c>
      <c r="N10" s="119" t="s">
        <v>27</v>
      </c>
      <c r="O10" s="133" t="s">
        <v>27</v>
      </c>
      <c r="P10" s="126" t="str">
        <f>IF(OR(Table1[[#This Row],[流]]="FLEET_ENHANCEMENT_GS",Table1[[#This Row],[流]]="UAT3",Table1[[#This Row],[流]]="",Table1[[#This Row],[流]]="0",Table1[[#This Row],[流]]="ICP"),"0","Yes")</f>
        <v>Yes</v>
      </c>
      <c r="Q10" s="127" t="str">
        <f>IF(Table1[[#This Row],[流]]="Fleet_GS","√","")&amp;IF(Table1[[#This Row],[流]]="UAT3","","X")</f>
        <v>X</v>
      </c>
      <c r="R10" s="130"/>
    </row>
    <row r="11" spans="1:18" x14ac:dyDescent="0.25">
      <c r="A11" s="12">
        <v>43198</v>
      </c>
      <c r="B11" s="118" t="s">
        <v>39</v>
      </c>
      <c r="C11" s="141" t="str">
        <f t="shared" si="0"/>
        <v>Sunday</v>
      </c>
      <c r="D11" s="119" t="str">
        <f t="shared" si="1"/>
        <v/>
      </c>
      <c r="E11" s="131" t="s">
        <v>37</v>
      </c>
      <c r="F1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1" s="121" t="s">
        <v>22</v>
      </c>
      <c r="H11" s="143" t="s">
        <v>50</v>
      </c>
      <c r="I11" s="132" t="str">
        <f>IF(OR(Table1[[#This Row],[流]]="UAT_GS",Table1[[#This Row],[流]]="UAT_GC",Table1[[#This Row],[流]]="UAT_EP"),"Release_note","0")&amp;IF(OR(Table1[[#This Row],[流]]="UAT3"),"Notice_of","0")</f>
        <v>Release_note0</v>
      </c>
      <c r="J11" s="142" t="s">
        <v>51</v>
      </c>
      <c r="K11" s="141" t="s">
        <v>27</v>
      </c>
      <c r="L11" s="141" t="s">
        <v>27</v>
      </c>
      <c r="M11" s="141" t="s">
        <v>27</v>
      </c>
      <c r="N11" s="141" t="s">
        <v>27</v>
      </c>
      <c r="O11" s="133" t="s">
        <v>27</v>
      </c>
      <c r="P11" s="126" t="str">
        <f>IF(OR(Table1[[#This Row],[流]]="FLEET_ENHANCEMENT_GS",Table1[[#This Row],[流]]="UAT3",Table1[[#This Row],[流]]="",Table1[[#This Row],[流]]="0",Table1[[#This Row],[流]]="ICP"),"0","Yes")</f>
        <v>Yes</v>
      </c>
      <c r="Q11" s="144" t="str">
        <f>IF(Table1[[#This Row],[流]]="Fleet_GS","√","")&amp;IF(Table1[[#This Row],[流]]="UAT3","","X")</f>
        <v>X</v>
      </c>
      <c r="R11" s="130"/>
    </row>
    <row r="12" spans="1:18" s="14" customFormat="1" x14ac:dyDescent="0.25">
      <c r="A12" s="12">
        <v>43198</v>
      </c>
      <c r="B12" s="118" t="s">
        <v>39</v>
      </c>
      <c r="C12" s="141" t="str">
        <f t="shared" si="0"/>
        <v>Sunday</v>
      </c>
      <c r="D12" s="119" t="str">
        <f t="shared" si="1"/>
        <v/>
      </c>
      <c r="E12" s="131" t="s">
        <v>36</v>
      </c>
      <c r="F1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2" s="121" t="s">
        <v>22</v>
      </c>
      <c r="H12" s="143" t="s">
        <v>48</v>
      </c>
      <c r="I12" s="132" t="str">
        <f>IF(OR(Table1[[#This Row],[流]]="UAT_GS",Table1[[#This Row],[流]]="UAT_GC",Table1[[#This Row],[流]]="UAT_EP"),"Release_note","0")&amp;IF(OR(Table1[[#This Row],[流]]="UAT3"),"Notice_of","0")</f>
        <v>Release_note0</v>
      </c>
      <c r="J12" s="142" t="s">
        <v>49</v>
      </c>
      <c r="K12" s="141" t="s">
        <v>27</v>
      </c>
      <c r="L12" s="141" t="s">
        <v>27</v>
      </c>
      <c r="M12" s="141" t="s">
        <v>27</v>
      </c>
      <c r="N12" s="141" t="s">
        <v>27</v>
      </c>
      <c r="O12" s="133" t="s">
        <v>27</v>
      </c>
      <c r="P12" s="126" t="str">
        <f>IF(OR(Table1[[#This Row],[流]]="FLEET_ENHANCEMENT_GS",Table1[[#This Row],[流]]="UAT3",Table1[[#This Row],[流]]="",Table1[[#This Row],[流]]="0",Table1[[#This Row],[流]]="ICP"),"0","Yes")</f>
        <v>Yes</v>
      </c>
      <c r="Q12" s="144" t="str">
        <f>IF(Table1[[#This Row],[流]]="Fleet_GS","√","")&amp;IF(Table1[[#This Row],[流]]="UAT3","","X")</f>
        <v>X</v>
      </c>
      <c r="R12" s="130"/>
    </row>
    <row r="13" spans="1:18" s="14" customFormat="1" x14ac:dyDescent="0.25">
      <c r="A13" s="12">
        <v>43198</v>
      </c>
      <c r="B13" s="118" t="s">
        <v>39</v>
      </c>
      <c r="C13" s="141" t="str">
        <f t="shared" si="0"/>
        <v>Sunday</v>
      </c>
      <c r="D13" s="119" t="str">
        <f t="shared" si="1"/>
        <v/>
      </c>
      <c r="E13" s="129" t="s">
        <v>40</v>
      </c>
      <c r="F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3" s="121" t="s">
        <v>22</v>
      </c>
      <c r="H13" s="143" t="s">
        <v>48</v>
      </c>
      <c r="I13" s="132" t="str">
        <f>IF(OR(Table1[[#This Row],[流]]="UAT_GS",Table1[[#This Row],[流]]="UAT_GC",Table1[[#This Row],[流]]="UAT_EP"),"Release_note","0")&amp;IF(OR(Table1[[#This Row],[流]]="UAT3"),"Notice_of","0")</f>
        <v>0Notice_of</v>
      </c>
      <c r="J13" s="124">
        <v>0</v>
      </c>
      <c r="K13" s="119"/>
      <c r="L13" s="119">
        <v>0</v>
      </c>
      <c r="M13" s="119">
        <v>0</v>
      </c>
      <c r="N13" s="119">
        <v>0</v>
      </c>
      <c r="O13" s="119">
        <v>0</v>
      </c>
      <c r="P13" s="126" t="str">
        <f>IF(OR(Table1[[#This Row],[流]]="FLEET_ENHANCEMENT_GS",Table1[[#This Row],[流]]="UAT3",Table1[[#This Row],[流]]="",Table1[[#This Row],[流]]="0",Table1[[#This Row],[流]]="ICP"),"0","Yes")</f>
        <v>0</v>
      </c>
      <c r="Q13" s="144" t="str">
        <f>IF(Table1[[#This Row],[流]]="Fleet_GS","√","")&amp;IF(Table1[[#This Row],[流]]="UAT3","","X")</f>
        <v/>
      </c>
      <c r="R13" s="130"/>
    </row>
    <row r="14" spans="1:18" s="15" customFormat="1" x14ac:dyDescent="0.25">
      <c r="A14" s="12">
        <v>43199</v>
      </c>
      <c r="B14" s="118" t="s">
        <v>39</v>
      </c>
      <c r="C14" s="119" t="str">
        <f t="shared" si="0"/>
        <v>Monday</v>
      </c>
      <c r="D14" s="119" t="str">
        <f>IF(OR(C14="Thursday",C14="Tuesday"),"UAT","")&amp;IF(OR(C14="Wednesday",C14="Friday"),"Trunk&amp;UAT3","")</f>
        <v/>
      </c>
      <c r="E14" s="120" t="s">
        <v>20</v>
      </c>
      <c r="F1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4" s="119"/>
      <c r="H14" s="122" t="s">
        <v>52</v>
      </c>
      <c r="I14" s="123" t="str">
        <f>IF(OR(Table1[[#This Row],[流]]="UAT_GS",Table1[[#This Row],[流]]="UAT_GC",Table1[[#This Row],[流]]="UAT_EP"),"Release_note","0")&amp;IF(OR(Table1[[#This Row],[流]]="UAT3"),"Notice_of","0")</f>
        <v>00</v>
      </c>
      <c r="J14" s="124" t="s">
        <v>54</v>
      </c>
      <c r="K14" s="141" t="s">
        <v>27</v>
      </c>
      <c r="L14" s="141" t="s">
        <v>27</v>
      </c>
      <c r="M14" s="141" t="s">
        <v>27</v>
      </c>
      <c r="N14" s="141" t="s">
        <v>27</v>
      </c>
      <c r="O14" s="125" t="s">
        <v>27</v>
      </c>
      <c r="P14" s="126" t="str">
        <f>IF(OR(Table1[[#This Row],[流]]="FLEET_ENHANCEMENT_GS",Table1[[#This Row],[流]]="UAT3",Table1[[#This Row],[流]]="",Table1[[#This Row],[流]]="0",Table1[[#This Row],[流]]="ICP"),"0","Yes")</f>
        <v>Yes</v>
      </c>
      <c r="Q14" s="127" t="str">
        <f>IF(Table1[[#This Row],[流]]="Fleet_GS","√","")&amp;IF(Table1[[#This Row],[流]]="UAT3","","X")</f>
        <v>X</v>
      </c>
      <c r="R14" s="130"/>
    </row>
    <row r="15" spans="1:18" x14ac:dyDescent="0.25">
      <c r="A15" s="12">
        <v>43199</v>
      </c>
      <c r="B15" s="118" t="s">
        <v>39</v>
      </c>
      <c r="C15" s="119" t="str">
        <f t="shared" si="0"/>
        <v>Monday</v>
      </c>
      <c r="D15" s="119" t="str">
        <f>IF(OR(C15="Thursday",C15="Tuesday"),"UAT","")&amp;IF(OR(C15="Wednesday",C15="Friday"),"Trunk&amp;UAT3","")</f>
        <v/>
      </c>
      <c r="E15" s="120" t="s">
        <v>34</v>
      </c>
      <c r="F1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5" s="119"/>
      <c r="H15" s="122" t="s">
        <v>52</v>
      </c>
      <c r="I15" s="123" t="str">
        <f>IF(OR(Table1[[#This Row],[流]]="UAT_GS",Table1[[#This Row],[流]]="UAT_GC",Table1[[#This Row],[流]]="UAT_EP"),"Release_note","0")&amp;IF(OR(Table1[[#This Row],[流]]="UAT3"),"Notice_of","0")</f>
        <v>00</v>
      </c>
      <c r="J15" s="124" t="s">
        <v>53</v>
      </c>
      <c r="K15" s="141" t="s">
        <v>27</v>
      </c>
      <c r="L15" s="141" t="s">
        <v>27</v>
      </c>
      <c r="M15" s="141" t="s">
        <v>27</v>
      </c>
      <c r="N15" s="141" t="s">
        <v>27</v>
      </c>
      <c r="O15" s="125" t="s">
        <v>27</v>
      </c>
      <c r="P15" s="126" t="str">
        <f>IF(OR(Table1[[#This Row],[流]]="FLEET_ENHANCEMENT_GS",Table1[[#This Row],[流]]="UAT3",Table1[[#This Row],[流]]="",Table1[[#This Row],[流]]="0",Table1[[#This Row],[流]]="ICP"),"0","Yes")</f>
        <v>Yes</v>
      </c>
      <c r="Q15" s="127" t="str">
        <f>IF(Table1[[#This Row],[流]]="Fleet_GS","√","")&amp;IF(Table1[[#This Row],[流]]="UAT3","","X")</f>
        <v>X</v>
      </c>
      <c r="R15" s="130"/>
    </row>
    <row r="16" spans="1:18" s="15" customFormat="1" x14ac:dyDescent="0.25">
      <c r="A16" s="12">
        <v>43200</v>
      </c>
      <c r="B16" s="118" t="s">
        <v>39</v>
      </c>
      <c r="C16" s="129" t="str">
        <f t="shared" si="0"/>
        <v>Tuesday</v>
      </c>
      <c r="D16" s="119" t="str">
        <f>IF(OR(C16="Thursday",C16="Tuesday"),"UAT","")&amp;IF(OR(C16="Wednesday",C16="Friday"),"Trunk&amp;UAT3","")</f>
        <v>UAT</v>
      </c>
      <c r="E16" s="145" t="s">
        <v>56</v>
      </c>
      <c r="F1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16" s="121" t="s">
        <v>56</v>
      </c>
      <c r="H16" s="122" t="s">
        <v>57</v>
      </c>
      <c r="I16" s="123" t="str">
        <f>IF(OR(Table1[[#This Row],[流]]="UAT_GS",Table1[[#This Row],[流]]="UAT_GC",Table1[[#This Row],[流]]="UAT_EP"),"Release_note","0")&amp;IF(OR(Table1[[#This Row],[流]]="UAT3"),"Notice_of","0")</f>
        <v>00</v>
      </c>
      <c r="J16" s="124" t="s">
        <v>58</v>
      </c>
      <c r="K16" s="141" t="s">
        <v>27</v>
      </c>
      <c r="L16" s="141">
        <v>0</v>
      </c>
      <c r="M16" s="141">
        <v>0</v>
      </c>
      <c r="N16" s="141">
        <v>0</v>
      </c>
      <c r="O16" s="119">
        <v>0</v>
      </c>
      <c r="P16" s="126" t="str">
        <f>IF(OR(Table1[[#This Row],[流]]="FLEET_ENHANCEMENT_GS",Table1[[#This Row],[流]]="UAT3",Table1[[#This Row],[流]]="",Table1[[#This Row],[流]]="0",Table1[[#This Row],[流]]="ICP"),"0","Yes")</f>
        <v>0</v>
      </c>
      <c r="Q16" s="127" t="str">
        <f>IF(Table1[[#This Row],[流]]="Fleet_GS","√","")&amp;IF(Table1[[#This Row],[流]]="UAT3","","X")</f>
        <v>X</v>
      </c>
      <c r="R16" s="130"/>
    </row>
    <row r="17" spans="1:18" s="15" customFormat="1" x14ac:dyDescent="0.25">
      <c r="A17" s="12">
        <v>43200</v>
      </c>
      <c r="B17" s="118" t="s">
        <v>39</v>
      </c>
      <c r="C17" s="129" t="str">
        <f t="shared" si="0"/>
        <v>Tuesday</v>
      </c>
      <c r="D17" s="119" t="str">
        <f t="shared" si="1"/>
        <v>UAT</v>
      </c>
      <c r="E17" s="131" t="s">
        <v>36</v>
      </c>
      <c r="F1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7" s="119"/>
      <c r="H17" s="122" t="s">
        <v>55</v>
      </c>
      <c r="I17" s="132" t="str">
        <f>IF(OR(Table1[[#This Row],[流]]="UAT_GS",Table1[[#This Row],[流]]="UAT_GC",Table1[[#This Row],[流]]="UAT_EP"),"Release_note","0")&amp;IF(OR(Table1[[#This Row],[流]]="UAT3"),"Notice_of","0")</f>
        <v>Release_note0</v>
      </c>
      <c r="J17" s="142" t="s">
        <v>60</v>
      </c>
      <c r="K17" s="141" t="s">
        <v>27</v>
      </c>
      <c r="L17" s="141" t="s">
        <v>27</v>
      </c>
      <c r="M17" s="141" t="s">
        <v>27</v>
      </c>
      <c r="N17" s="141" t="s">
        <v>27</v>
      </c>
      <c r="O17" s="133" t="s">
        <v>27</v>
      </c>
      <c r="P17" s="126" t="str">
        <f>IF(OR(Table1[[#This Row],[流]]="FLEET_ENHANCEMENT_GS",Table1[[#This Row],[流]]="UAT3",Table1[[#This Row],[流]]="",Table1[[#This Row],[流]]="0",Table1[[#This Row],[流]]="ICP"),"0","Yes")</f>
        <v>Yes</v>
      </c>
      <c r="Q17" s="127" t="str">
        <f>IF(Table1[[#This Row],[流]]="Fleet_GS","√","")&amp;IF(Table1[[#This Row],[流]]="UAT3","","X")</f>
        <v>X</v>
      </c>
      <c r="R17" s="130"/>
    </row>
    <row r="18" spans="1:18" s="15" customFormat="1" x14ac:dyDescent="0.25">
      <c r="A18" s="12">
        <v>43200</v>
      </c>
      <c r="B18" s="118" t="s">
        <v>39</v>
      </c>
      <c r="C18" s="129" t="str">
        <f t="shared" si="0"/>
        <v>Tuesday</v>
      </c>
      <c r="D18" s="119" t="str">
        <f t="shared" si="1"/>
        <v>UAT</v>
      </c>
      <c r="E18" s="131" t="s">
        <v>37</v>
      </c>
      <c r="F1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8" s="119"/>
      <c r="H18" s="122" t="s">
        <v>55</v>
      </c>
      <c r="I18" s="132" t="str">
        <f>IF(OR(Table1[[#This Row],[流]]="UAT_GS",Table1[[#This Row],[流]]="UAT_GC",Table1[[#This Row],[流]]="UAT_EP"),"Release_note","0")&amp;IF(OR(Table1[[#This Row],[流]]="UAT3"),"Notice_of","0")</f>
        <v>Release_note0</v>
      </c>
      <c r="J18" s="142" t="s">
        <v>59</v>
      </c>
      <c r="K18" s="141" t="s">
        <v>27</v>
      </c>
      <c r="L18" s="141" t="s">
        <v>27</v>
      </c>
      <c r="M18" s="141" t="s">
        <v>27</v>
      </c>
      <c r="N18" s="141" t="s">
        <v>27</v>
      </c>
      <c r="O18" s="133" t="s">
        <v>27</v>
      </c>
      <c r="P18" s="126" t="str">
        <f>IF(OR(Table1[[#This Row],[流]]="FLEET_ENHANCEMENT_GS",Table1[[#This Row],[流]]="UAT3",Table1[[#This Row],[流]]="",Table1[[#This Row],[流]]="0",Table1[[#This Row],[流]]="ICP"),"0","Yes")</f>
        <v>Yes</v>
      </c>
      <c r="Q18" s="127" t="str">
        <f>IF(Table1[[#This Row],[流]]="Fleet_GS","√","")&amp;IF(Table1[[#This Row],[流]]="UAT3","","X")</f>
        <v>X</v>
      </c>
      <c r="R18" s="130"/>
    </row>
    <row r="19" spans="1:18" x14ac:dyDescent="0.25">
      <c r="A19" s="12">
        <v>43201</v>
      </c>
      <c r="B19" s="118" t="s">
        <v>39</v>
      </c>
      <c r="C19" s="119" t="str">
        <f t="shared" si="0"/>
        <v>Wednesday</v>
      </c>
      <c r="D19" s="119" t="str">
        <f>IF(OR(C19="Thursday",C19="Tuesday"),"UAT","")&amp;IF(OR(C19="Wednesday",C19="Friday"),"Trunk&amp;UAT3","")</f>
        <v>Trunk&amp;UAT3</v>
      </c>
      <c r="E19" s="131" t="s">
        <v>32</v>
      </c>
      <c r="F1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9" s="121" t="s">
        <v>22</v>
      </c>
      <c r="H19" s="122" t="s">
        <v>55</v>
      </c>
      <c r="I19" s="132" t="str">
        <f>IF(OR(Table1[[#This Row],[流]]="UAT_GS",Table1[[#This Row],[流]]="UAT_GC",Table1[[#This Row],[流]]="UAT_EP"),"Release_note","0")&amp;IF(OR(Table1[[#This Row],[流]]="UAT3"),"Notice_of","0")</f>
        <v>Release_note0</v>
      </c>
      <c r="J19" s="142" t="s">
        <v>62</v>
      </c>
      <c r="K19" s="141" t="s">
        <v>27</v>
      </c>
      <c r="L19" s="141" t="s">
        <v>27</v>
      </c>
      <c r="M19" s="141" t="s">
        <v>44</v>
      </c>
      <c r="N19" s="119"/>
      <c r="O19" s="133" t="s">
        <v>27</v>
      </c>
      <c r="P19" s="126" t="str">
        <f>IF(OR(Table1[[#This Row],[流]]="FLEET_ENHANCEMENT_GS",Table1[[#This Row],[流]]="UAT3",Table1[[#This Row],[流]]="",Table1[[#This Row],[流]]="0",Table1[[#This Row],[流]]="ICP"),"0","Yes")</f>
        <v>Yes</v>
      </c>
      <c r="Q19" s="127" t="str">
        <f>IF(Table1[[#This Row],[流]]="Fleet_GS","√","")&amp;IF(Table1[[#This Row],[流]]="UAT3","","X")</f>
        <v>X</v>
      </c>
      <c r="R19" s="130"/>
    </row>
    <row r="20" spans="1:18" x14ac:dyDescent="0.25">
      <c r="A20" s="12">
        <v>43201</v>
      </c>
      <c r="B20" s="118" t="s">
        <v>39</v>
      </c>
      <c r="C20" s="119" t="str">
        <f t="shared" si="0"/>
        <v>Wednesday</v>
      </c>
      <c r="D20" s="119" t="str">
        <f t="shared" si="1"/>
        <v>Trunk&amp;UAT3</v>
      </c>
      <c r="E20" s="129" t="s">
        <v>40</v>
      </c>
      <c r="F2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 s="120" t="s">
        <v>61</v>
      </c>
      <c r="H20" s="122" t="s">
        <v>55</v>
      </c>
      <c r="I20" s="132" t="str">
        <f>IF(OR(Table1[[#This Row],[流]]="UAT_GS",Table1[[#This Row],[流]]="UAT_GC",Table1[[#This Row],[流]]="UAT_EP"),"Release_note","0")&amp;IF(OR(Table1[[#This Row],[流]]="UAT3"),"Notice_of","0")</f>
        <v>0Notice_of</v>
      </c>
      <c r="J20" s="124">
        <v>0</v>
      </c>
      <c r="K20" s="141" t="s">
        <v>27</v>
      </c>
      <c r="L20" s="119">
        <v>0</v>
      </c>
      <c r="M20" s="119">
        <v>0</v>
      </c>
      <c r="N20" s="119">
        <v>0</v>
      </c>
      <c r="O20" s="119">
        <v>0</v>
      </c>
      <c r="P20" s="126" t="str">
        <f>IF(OR(Table1[[#This Row],[流]]="FLEET_ENHANCEMENT_GS",Table1[[#This Row],[流]]="UAT3",Table1[[#This Row],[流]]="",Table1[[#This Row],[流]]="0",Table1[[#This Row],[流]]="ICP"),"0","Yes")</f>
        <v>0</v>
      </c>
      <c r="Q20" s="127" t="str">
        <f>IF(Table1[[#This Row],[流]]="Fleet_GS","√","")&amp;IF(Table1[[#This Row],[流]]="UAT3","","X")</f>
        <v/>
      </c>
      <c r="R20" s="130"/>
    </row>
    <row r="21" spans="1:18" s="15" customFormat="1" x14ac:dyDescent="0.25">
      <c r="A21" s="12">
        <v>43202</v>
      </c>
      <c r="B21" s="118" t="s">
        <v>39</v>
      </c>
      <c r="C21" s="129" t="str">
        <f t="shared" si="0"/>
        <v>Thursday</v>
      </c>
      <c r="D21" s="119" t="str">
        <f>IF(OR(C21="Thursday",C21="Tuesday"),"UAT","")&amp;IF(OR(C21="Wednesday",C21="Friday"),"Trunk&amp;UAT3","")</f>
        <v>UAT</v>
      </c>
      <c r="E21" s="131" t="s">
        <v>32</v>
      </c>
      <c r="F2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1" s="119"/>
      <c r="H21" s="146" t="s">
        <v>63</v>
      </c>
      <c r="I21" s="132" t="str">
        <f>IF(OR(Table1[[#This Row],[流]]="UAT_GS",Table1[[#This Row],[流]]="UAT_GC",Table1[[#This Row],[流]]="UAT_EP"),"Release_note","0")&amp;IF(OR(Table1[[#This Row],[流]]="UAT3"),"Notice_of","0")</f>
        <v>Release_note0</v>
      </c>
      <c r="J21" s="142" t="s">
        <v>120</v>
      </c>
      <c r="K21" s="141" t="s">
        <v>27</v>
      </c>
      <c r="L21" s="119">
        <v>0</v>
      </c>
      <c r="M21" s="141" t="s">
        <v>27</v>
      </c>
      <c r="N21" s="141" t="s">
        <v>27</v>
      </c>
      <c r="O21" s="133" t="s">
        <v>27</v>
      </c>
      <c r="P21" s="126" t="str">
        <f>IF(OR(Table1[[#This Row],[流]]="FLEET_ENHANCEMENT_GS",Table1[[#This Row],[流]]="UAT3",Table1[[#This Row],[流]]="",Table1[[#This Row],[流]]="0",Table1[[#This Row],[流]]="ICP"),"0","Yes")</f>
        <v>Yes</v>
      </c>
      <c r="Q21" s="147" t="s">
        <v>123</v>
      </c>
      <c r="R21" s="130"/>
    </row>
    <row r="22" spans="1:18" x14ac:dyDescent="0.25">
      <c r="A22" s="12">
        <v>43202</v>
      </c>
      <c r="B22" s="118" t="s">
        <v>39</v>
      </c>
      <c r="C22" s="129" t="str">
        <f t="shared" si="0"/>
        <v>Thursday</v>
      </c>
      <c r="D22" s="119" t="str">
        <f t="shared" si="1"/>
        <v>UAT</v>
      </c>
      <c r="E22" s="131" t="s">
        <v>36</v>
      </c>
      <c r="F2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2" s="119"/>
      <c r="H22" s="146" t="s">
        <v>121</v>
      </c>
      <c r="I22" s="132" t="str">
        <f>IF(OR(Table1[[#This Row],[流]]="UAT_GS",Table1[[#This Row],[流]]="UAT_GC",Table1[[#This Row],[流]]="UAT_EP"),"Release_note","0")&amp;IF(OR(Table1[[#This Row],[流]]="UAT3"),"Notice_of","0")</f>
        <v>Release_note0</v>
      </c>
      <c r="J22" s="142" t="s">
        <v>122</v>
      </c>
      <c r="K22" s="141" t="s">
        <v>27</v>
      </c>
      <c r="L22" s="141" t="s">
        <v>27</v>
      </c>
      <c r="M22" s="141" t="s">
        <v>27</v>
      </c>
      <c r="N22" s="141" t="s">
        <v>27</v>
      </c>
      <c r="O22" s="133" t="s">
        <v>27</v>
      </c>
      <c r="P22" s="126" t="str">
        <f>IF(OR(Table1[[#This Row],[流]]="FLEET_ENHANCEMENT_GS",Table1[[#This Row],[流]]="UAT3",Table1[[#This Row],[流]]="",Table1[[#This Row],[流]]="0",Table1[[#This Row],[流]]="ICP"),"0","Yes")</f>
        <v>Yes</v>
      </c>
      <c r="Q22" s="127" t="str">
        <f>IF(Table1[[#This Row],[流]]="Fleet_GS","√","")&amp;IF(Table1[[#This Row],[流]]="UAT3","","X")</f>
        <v>X</v>
      </c>
      <c r="R22" s="130"/>
    </row>
    <row r="23" spans="1:18" s="15" customFormat="1" x14ac:dyDescent="0.25">
      <c r="A23" s="12">
        <v>43202</v>
      </c>
      <c r="B23" s="118" t="s">
        <v>39</v>
      </c>
      <c r="C23" s="129" t="str">
        <f t="shared" si="0"/>
        <v>Thursday</v>
      </c>
      <c r="D23" s="119" t="str">
        <f t="shared" si="1"/>
        <v>UAT</v>
      </c>
      <c r="E23" s="131" t="s">
        <v>37</v>
      </c>
      <c r="F2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 s="119"/>
      <c r="H23" s="146" t="s">
        <v>65</v>
      </c>
      <c r="I23" s="132" t="str">
        <f>IF(OR(Table1[[#This Row],[流]]="UAT_GS",Table1[[#This Row],[流]]="UAT_GC",Table1[[#This Row],[流]]="UAT_EP"),"Release_note","0")&amp;IF(OR(Table1[[#This Row],[流]]="UAT3"),"Notice_of","0")</f>
        <v>Release_note0</v>
      </c>
      <c r="J23" s="142" t="s">
        <v>118</v>
      </c>
      <c r="K23" s="141" t="s">
        <v>27</v>
      </c>
      <c r="L23" s="141" t="s">
        <v>27</v>
      </c>
      <c r="M23" s="141" t="s">
        <v>27</v>
      </c>
      <c r="N23" s="141" t="s">
        <v>27</v>
      </c>
      <c r="O23" s="133" t="s">
        <v>27</v>
      </c>
      <c r="P23" s="126" t="str">
        <f>IF(OR(Table1[[#This Row],[流]]="FLEET_ENHANCEMENT_GS",Table1[[#This Row],[流]]="UAT3",Table1[[#This Row],[流]]="",Table1[[#This Row],[流]]="0",Table1[[#This Row],[流]]="ICP"),"0","Yes")</f>
        <v>Yes</v>
      </c>
      <c r="Q23" s="127" t="str">
        <f>IF(Table1[[#This Row],[流]]="Fleet_GS","√","")&amp;IF(Table1[[#This Row],[流]]="UAT3","","X")</f>
        <v>X</v>
      </c>
      <c r="R23" s="130"/>
    </row>
    <row r="24" spans="1:18" x14ac:dyDescent="0.25">
      <c r="A24" s="12">
        <v>43203</v>
      </c>
      <c r="B24" s="118" t="s">
        <v>39</v>
      </c>
      <c r="C24" s="119" t="str">
        <f t="shared" si="0"/>
        <v>Friday</v>
      </c>
      <c r="D24" s="119" t="str">
        <f t="shared" si="1"/>
        <v>Trunk&amp;UAT3</v>
      </c>
      <c r="E24" s="129" t="s">
        <v>40</v>
      </c>
      <c r="F2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4" s="119"/>
      <c r="H24" s="122" t="s">
        <v>63</v>
      </c>
      <c r="I24" s="132" t="str">
        <f>IF(OR(Table1[[#This Row],[流]]="UAT_GS",Table1[[#This Row],[流]]="UAT_GC",Table1[[#This Row],[流]]="UAT_EP"),"Release_note","0")&amp;IF(OR(Table1[[#This Row],[流]]="UAT3"),"Notice_of","0")</f>
        <v>0Notice_of</v>
      </c>
      <c r="J24" s="124">
        <v>0</v>
      </c>
      <c r="K24" s="141">
        <v>0</v>
      </c>
      <c r="L24" s="119">
        <v>0</v>
      </c>
      <c r="M24" s="119">
        <v>0</v>
      </c>
      <c r="N24" s="119">
        <v>0</v>
      </c>
      <c r="O24" s="119">
        <v>0</v>
      </c>
      <c r="P24" s="126" t="str">
        <f>IF(OR(Table1[[#This Row],[流]]="FLEET_ENHANCEMENT_GS",Table1[[#This Row],[流]]="UAT3",Table1[[#This Row],[流]]="",Table1[[#This Row],[流]]="0",Table1[[#This Row],[流]]="ICP"),"0","Yes")</f>
        <v>0</v>
      </c>
      <c r="Q24" s="147" t="s">
        <v>125</v>
      </c>
      <c r="R24" s="130"/>
    </row>
    <row r="25" spans="1:18" x14ac:dyDescent="0.25">
      <c r="A25" s="33">
        <v>43204</v>
      </c>
      <c r="B25" s="135">
        <v>0</v>
      </c>
      <c r="C25" s="135" t="str">
        <f t="shared" si="0"/>
        <v>Saturday</v>
      </c>
      <c r="D25" s="135" t="str">
        <f t="shared" si="1"/>
        <v/>
      </c>
      <c r="E25" s="135" t="str">
        <f>IF(Table1[[#This Row],[Sch_Flag]]= 0,"0","")</f>
        <v>0</v>
      </c>
      <c r="F2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5" s="135"/>
      <c r="H25" s="135"/>
      <c r="I25" s="135" t="str">
        <f>IF(OR(Table1[[#This Row],[流]]="UAT_GS",Table1[[#This Row],[流]]="UAT_GC",Table1[[#This Row],[流]]="UAT_EP"),"Release_note","0")&amp;IF(OR(Table1[[#This Row],[流]]="UAT3"),"Notice_of","0")</f>
        <v>00</v>
      </c>
      <c r="J25" s="137"/>
      <c r="K25" s="135"/>
      <c r="L25" s="135">
        <v>0</v>
      </c>
      <c r="M25" s="135">
        <v>0</v>
      </c>
      <c r="N25" s="135">
        <v>0</v>
      </c>
      <c r="O25" s="135">
        <v>0</v>
      </c>
      <c r="P25" s="126" t="str">
        <f>IF(OR(Table1[[#This Row],[流]]="FLEET_ENHANCEMENT_GS",Table1[[#This Row],[流]]="UAT3",Table1[[#This Row],[流]]="",Table1[[#This Row],[流]]="0",Table1[[#This Row],[流]]="ICP"),"0","Yes")</f>
        <v>0</v>
      </c>
      <c r="Q25" s="137" t="str">
        <f>IF(Table1[[#This Row],[流]]="Fleet_GS","√","")&amp;IF(Table1[[#This Row],[流]]="UAT3","","X")</f>
        <v>X</v>
      </c>
      <c r="R25" s="130"/>
    </row>
    <row r="26" spans="1:18" x14ac:dyDescent="0.25">
      <c r="A26" s="33">
        <v>43205</v>
      </c>
      <c r="B26" s="135">
        <v>0</v>
      </c>
      <c r="C26" s="135" t="str">
        <f t="shared" si="0"/>
        <v>Sunday</v>
      </c>
      <c r="D26" s="135" t="str">
        <f t="shared" si="1"/>
        <v/>
      </c>
      <c r="E26" s="135" t="str">
        <f>IF(Table1[[#This Row],[Sch_Flag]]= 0,"0","")</f>
        <v>0</v>
      </c>
      <c r="F2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6" s="135"/>
      <c r="H26" s="135"/>
      <c r="I26" s="135" t="str">
        <f>IF(OR(Table1[[#This Row],[流]]="UAT_GS",Table1[[#This Row],[流]]="UAT_GC",Table1[[#This Row],[流]]="UAT_EP"),"Release_note","0")&amp;IF(OR(Table1[[#This Row],[流]]="UAT3"),"Notice_of","0")</f>
        <v>00</v>
      </c>
      <c r="J26" s="137"/>
      <c r="K26" s="135"/>
      <c r="L26" s="135">
        <v>0</v>
      </c>
      <c r="M26" s="135">
        <v>0</v>
      </c>
      <c r="N26" s="135">
        <v>0</v>
      </c>
      <c r="O26" s="135">
        <v>0</v>
      </c>
      <c r="P26" s="126" t="str">
        <f>IF(OR(Table1[[#This Row],[流]]="FLEET_ENHANCEMENT_GS",Table1[[#This Row],[流]]="UAT3",Table1[[#This Row],[流]]="",Table1[[#This Row],[流]]="0",Table1[[#This Row],[流]]="ICP"),"0","Yes")</f>
        <v>0</v>
      </c>
      <c r="Q26" s="137" t="str">
        <f>IF(Table1[[#This Row],[流]]="Fleet_GS","√","")&amp;IF(Table1[[#This Row],[流]]="UAT3","","X")</f>
        <v>X</v>
      </c>
      <c r="R26" s="130"/>
    </row>
    <row r="27" spans="1:18" x14ac:dyDescent="0.25">
      <c r="A27" s="33">
        <v>43206</v>
      </c>
      <c r="B27" s="135">
        <v>0</v>
      </c>
      <c r="C27" s="135" t="str">
        <f t="shared" si="0"/>
        <v>Monday</v>
      </c>
      <c r="D27" s="135" t="str">
        <f t="shared" si="1"/>
        <v/>
      </c>
      <c r="E27" s="135" t="str">
        <f>IF(Table1[[#This Row],[Sch_Flag]]= 0,"0","")</f>
        <v>0</v>
      </c>
      <c r="F2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27" s="135"/>
      <c r="H27" s="135"/>
      <c r="I27" s="135" t="str">
        <f>IF(OR(Table1[[#This Row],[流]]="UAT_GS",Table1[[#This Row],[流]]="UAT_GC",Table1[[#This Row],[流]]="UAT_EP"),"Release_note","0")&amp;IF(OR(Table1[[#This Row],[流]]="UAT3"),"Notice_of","0")</f>
        <v>00</v>
      </c>
      <c r="J27" s="137"/>
      <c r="K27" s="135"/>
      <c r="L27" s="135"/>
      <c r="M27" s="135"/>
      <c r="N27" s="135"/>
      <c r="O27" s="135"/>
      <c r="P27" s="126" t="str">
        <f>IF(OR(Table1[[#This Row],[流]]="FLEET_ENHANCEMENT_GS",Table1[[#This Row],[流]]="UAT3",Table1[[#This Row],[流]]="",Table1[[#This Row],[流]]="0",Table1[[#This Row],[流]]="ICP"),"0","Yes")</f>
        <v>0</v>
      </c>
      <c r="Q27" s="137" t="str">
        <f>IF(Table1[[#This Row],[流]]="Fleet_GS","√","")&amp;IF(Table1[[#This Row],[流]]="UAT3","","X")</f>
        <v>X</v>
      </c>
      <c r="R27" s="130"/>
    </row>
    <row r="28" spans="1:18" s="15" customFormat="1" x14ac:dyDescent="0.25">
      <c r="A28" s="12">
        <v>43207</v>
      </c>
      <c r="B28" s="118" t="s">
        <v>39</v>
      </c>
      <c r="C28" s="129" t="str">
        <f t="shared" si="0"/>
        <v>Tuesday</v>
      </c>
      <c r="D28" s="119" t="str">
        <f t="shared" si="1"/>
        <v>UAT</v>
      </c>
      <c r="E28" s="131" t="s">
        <v>32</v>
      </c>
      <c r="F2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8" s="119"/>
      <c r="H28" s="146" t="s">
        <v>127</v>
      </c>
      <c r="I28" s="132" t="str">
        <f>IF(OR(Table1[[#This Row],[流]]="UAT_GS",Table1[[#This Row],[流]]="UAT_GC",Table1[[#This Row],[流]]="UAT_EP"),"Release_note","0")&amp;IF(OR(Table1[[#This Row],[流]]="UAT3"),"Notice_of","0")</f>
        <v>Release_note0</v>
      </c>
      <c r="J28" s="142" t="s">
        <v>146</v>
      </c>
      <c r="K28" s="141" t="s">
        <v>27</v>
      </c>
      <c r="L28" s="141" t="s">
        <v>27</v>
      </c>
      <c r="M28" s="141" t="s">
        <v>44</v>
      </c>
      <c r="N28" s="141" t="s">
        <v>27</v>
      </c>
      <c r="O28" s="133" t="s">
        <v>27</v>
      </c>
      <c r="P28" s="126" t="str">
        <f>IF(OR(Table1[[#This Row],[流]]="FLEET_ENHANCEMENT_GS",Table1[[#This Row],[流]]="UAT3",Table1[[#This Row],[流]]="",Table1[[#This Row],[流]]="0",Table1[[#This Row],[流]]="ICP"),"0","Yes")</f>
        <v>Yes</v>
      </c>
      <c r="Q28" s="127" t="str">
        <f>IF(Table1[[#This Row],[流]]="Fleet_GS","√","")&amp;IF(Table1[[#This Row],[流]]="UAT3","","X")</f>
        <v>X</v>
      </c>
      <c r="R28" s="130"/>
    </row>
    <row r="29" spans="1:18" s="15" customFormat="1" x14ac:dyDescent="0.25">
      <c r="A29" s="12">
        <v>43207</v>
      </c>
      <c r="B29" s="118" t="s">
        <v>39</v>
      </c>
      <c r="C29" s="129" t="str">
        <f t="shared" si="0"/>
        <v>Tuesday</v>
      </c>
      <c r="D29" s="119" t="str">
        <f t="shared" si="1"/>
        <v>UAT</v>
      </c>
      <c r="E29" s="131" t="s">
        <v>36</v>
      </c>
      <c r="F2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9" s="119"/>
      <c r="H29" s="146" t="s">
        <v>131</v>
      </c>
      <c r="I29" s="132" t="str">
        <f>IF(OR(Table1[[#This Row],[流]]="UAT_GS",Table1[[#This Row],[流]]="UAT_GC",Table1[[#This Row],[流]]="UAT_EP"),"Release_note","0")&amp;IF(OR(Table1[[#This Row],[流]]="UAT3"),"Notice_of","0")</f>
        <v>Release_note0</v>
      </c>
      <c r="J29" s="142" t="s">
        <v>133</v>
      </c>
      <c r="K29" s="141" t="s">
        <v>27</v>
      </c>
      <c r="L29" s="141" t="s">
        <v>27</v>
      </c>
      <c r="M29" s="141" t="s">
        <v>27</v>
      </c>
      <c r="N29" s="141" t="s">
        <v>27</v>
      </c>
      <c r="O29" s="133" t="s">
        <v>27</v>
      </c>
      <c r="P29" s="126" t="str">
        <f>IF(OR(Table1[[#This Row],[流]]="FLEET_ENHANCEMENT_GS",Table1[[#This Row],[流]]="UAT3",Table1[[#This Row],[流]]="",Table1[[#This Row],[流]]="0",Table1[[#This Row],[流]]="ICP"),"0","Yes")</f>
        <v>Yes</v>
      </c>
      <c r="Q29" s="127" t="str">
        <f>IF(Table1[[#This Row],[流]]="Fleet_GS","√","")&amp;IF(Table1[[#This Row],[流]]="UAT3","","X")</f>
        <v>X</v>
      </c>
      <c r="R29" s="130"/>
    </row>
    <row r="30" spans="1:18" x14ac:dyDescent="0.25">
      <c r="A30" s="12">
        <v>43207</v>
      </c>
      <c r="B30" s="118" t="s">
        <v>39</v>
      </c>
      <c r="C30" s="129" t="str">
        <f t="shared" si="0"/>
        <v>Tuesday</v>
      </c>
      <c r="D30" s="119" t="str">
        <f t="shared" si="1"/>
        <v>UAT</v>
      </c>
      <c r="E30" s="131" t="s">
        <v>37</v>
      </c>
      <c r="F3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30" s="119"/>
      <c r="H30" s="146" t="s">
        <v>126</v>
      </c>
      <c r="I30" s="132" t="str">
        <f>IF(OR(Table1[[#This Row],[流]]="UAT_GS",Table1[[#This Row],[流]]="UAT_GC",Table1[[#This Row],[流]]="UAT_EP"),"Release_note","0")&amp;IF(OR(Table1[[#This Row],[流]]="UAT3"),"Notice_of","0")</f>
        <v>Release_note0</v>
      </c>
      <c r="J30" s="142" t="s">
        <v>130</v>
      </c>
      <c r="K30" s="141" t="s">
        <v>27</v>
      </c>
      <c r="L30" s="141" t="s">
        <v>27</v>
      </c>
      <c r="M30" s="141" t="s">
        <v>27</v>
      </c>
      <c r="N30" s="141" t="s">
        <v>27</v>
      </c>
      <c r="O30" s="133" t="s">
        <v>27</v>
      </c>
      <c r="P30" s="126" t="str">
        <f>IF(OR(Table1[[#This Row],[流]]="FLEET_ENHANCEMENT_GS",Table1[[#This Row],[流]]="UAT3",Table1[[#This Row],[流]]="",Table1[[#This Row],[流]]="0",Table1[[#This Row],[流]]="ICP"),"0","Yes")</f>
        <v>Yes</v>
      </c>
      <c r="Q30" s="127" t="str">
        <f>IF(Table1[[#This Row],[流]]="Fleet_GS","√","")&amp;IF(Table1[[#This Row],[流]]="UAT3","","X")</f>
        <v>X</v>
      </c>
      <c r="R30" s="130"/>
    </row>
    <row r="31" spans="1:18" s="15" customFormat="1" x14ac:dyDescent="0.25">
      <c r="A31" s="12">
        <v>43207</v>
      </c>
      <c r="B31" s="118" t="s">
        <v>39</v>
      </c>
      <c r="C31" s="129" t="str">
        <f t="shared" si="0"/>
        <v>Tuesday</v>
      </c>
      <c r="D31" s="119" t="str">
        <f t="shared" si="1"/>
        <v>UAT</v>
      </c>
      <c r="E31" s="120" t="s">
        <v>20</v>
      </c>
      <c r="F3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1" s="119"/>
      <c r="H31" s="122" t="s">
        <v>64</v>
      </c>
      <c r="I31" s="123" t="str">
        <f>IF(OR(Table1[[#This Row],[流]]="UAT_GS",Table1[[#This Row],[流]]="UAT_GC",Table1[[#This Row],[流]]="UAT_EP"),"Release_note","0")&amp;IF(OR(Table1[[#This Row],[流]]="UAT3"),"Notice_of","0")</f>
        <v>00</v>
      </c>
      <c r="J31" s="124" t="s">
        <v>132</v>
      </c>
      <c r="K31" s="141" t="s">
        <v>27</v>
      </c>
      <c r="L31" s="141" t="s">
        <v>27</v>
      </c>
      <c r="M31" s="141" t="s">
        <v>27</v>
      </c>
      <c r="N31" s="141" t="s">
        <v>27</v>
      </c>
      <c r="O31" s="125" t="s">
        <v>27</v>
      </c>
      <c r="P31" s="126" t="str">
        <f>IF(OR(Table1[[#This Row],[流]]="FLEET_ENHANCEMENT_GS",Table1[[#This Row],[流]]="UAT3",Table1[[#This Row],[流]]="",Table1[[#This Row],[流]]="0",Table1[[#This Row],[流]]="ICP"),"0","Yes")</f>
        <v>Yes</v>
      </c>
      <c r="Q31" s="127" t="str">
        <f>IF(Table1[[#This Row],[流]]="Fleet_GS","√","")&amp;IF(Table1[[#This Row],[流]]="UAT3","","X")</f>
        <v>X</v>
      </c>
      <c r="R31" s="130"/>
    </row>
    <row r="32" spans="1:18" s="15" customFormat="1" x14ac:dyDescent="0.25">
      <c r="A32" s="12">
        <v>43207</v>
      </c>
      <c r="B32" s="118" t="s">
        <v>39</v>
      </c>
      <c r="C32" s="129" t="str">
        <f t="shared" si="0"/>
        <v>Tuesday</v>
      </c>
      <c r="D32" s="119" t="str">
        <f t="shared" si="1"/>
        <v>UAT</v>
      </c>
      <c r="E32" s="148" t="s">
        <v>56</v>
      </c>
      <c r="F3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32" s="119"/>
      <c r="H32" s="122" t="s">
        <v>128</v>
      </c>
      <c r="I32" s="123" t="str">
        <f>IF(OR(Table1[[#This Row],[流]]="UAT_GS",Table1[[#This Row],[流]]="UAT_GC",Table1[[#This Row],[流]]="UAT_EP"),"Release_note","0")&amp;IF(OR(Table1[[#This Row],[流]]="UAT3"),"Notice_of","0")</f>
        <v>00</v>
      </c>
      <c r="J32" s="149" t="s">
        <v>129</v>
      </c>
      <c r="K32" s="141" t="s">
        <v>27</v>
      </c>
      <c r="L32" s="141" t="s">
        <v>27</v>
      </c>
      <c r="M32" s="119">
        <v>0</v>
      </c>
      <c r="N32" s="119">
        <v>0</v>
      </c>
      <c r="O32" s="119">
        <v>0</v>
      </c>
      <c r="P32" s="126" t="str">
        <f>IF(OR(Table1[[#This Row],[流]]="FLEET_ENHANCEMENT_GS",Table1[[#This Row],[流]]="UAT3",Table1[[#This Row],[流]]="",Table1[[#This Row],[流]]="0",Table1[[#This Row],[流]]="ICP"),"0","Yes")</f>
        <v>0</v>
      </c>
      <c r="Q32" s="127" t="str">
        <f>IF(Table1[[#This Row],[流]]="Fleet_GS","√","")&amp;IF(Table1[[#This Row],[流]]="UAT3","","X")</f>
        <v>X</v>
      </c>
      <c r="R32" s="130"/>
    </row>
    <row r="33" spans="1:45" x14ac:dyDescent="0.25">
      <c r="A33" s="12">
        <v>43208</v>
      </c>
      <c r="B33" s="118" t="s">
        <v>39</v>
      </c>
      <c r="C33" s="119" t="str">
        <f t="shared" si="0"/>
        <v>Wednesday</v>
      </c>
      <c r="D33" s="119" t="str">
        <f t="shared" si="1"/>
        <v>Trunk&amp;UAT3</v>
      </c>
      <c r="E33" s="129" t="s">
        <v>40</v>
      </c>
      <c r="F3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33" s="119"/>
      <c r="H33" s="122" t="s">
        <v>147</v>
      </c>
      <c r="I33" s="132" t="str">
        <f>IF(OR(Table1[[#This Row],[流]]="UAT_GS",Table1[[#This Row],[流]]="UAT_GC",Table1[[#This Row],[流]]="UAT_EP"),"Release_note","0")&amp;IF(OR(Table1[[#This Row],[流]]="UAT3"),"Notice_of","0")</f>
        <v>0Notice_of</v>
      </c>
      <c r="J33" s="124">
        <v>0</v>
      </c>
      <c r="K33" s="141">
        <v>0</v>
      </c>
      <c r="L33" s="119">
        <v>0</v>
      </c>
      <c r="M33" s="119">
        <v>0</v>
      </c>
      <c r="N33" s="119">
        <v>0</v>
      </c>
      <c r="O33" s="119">
        <v>0</v>
      </c>
      <c r="P33" s="126" t="str">
        <f>IF(OR(Table1[[#This Row],[流]]="FLEET_ENHANCEMENT_GS",Table1[[#This Row],[流]]="UAT3",Table1[[#This Row],[流]]="",Table1[[#This Row],[流]]="0",Table1[[#This Row],[流]]="ICP"),"0","Yes")</f>
        <v>0</v>
      </c>
      <c r="Q33" s="150" t="s">
        <v>152</v>
      </c>
      <c r="R33" s="130"/>
    </row>
    <row r="34" spans="1:45" s="15" customFormat="1" x14ac:dyDescent="0.25">
      <c r="A34" s="12">
        <v>43208</v>
      </c>
      <c r="B34" s="118" t="s">
        <v>39</v>
      </c>
      <c r="C34" s="119" t="str">
        <f t="shared" ref="C34:C59" si="2">TEXT(A34,"dddd")</f>
        <v>Wednesday</v>
      </c>
      <c r="D34" s="119" t="str">
        <f>IF(OR(C34="Thursday",C34="Tuesday"),"UAT","")&amp;IF(OR(C34="Wednesday",C34="Friday"),"Trunk&amp;UAT3","")</f>
        <v>Trunk&amp;UAT3</v>
      </c>
      <c r="E34" s="120" t="s">
        <v>20</v>
      </c>
      <c r="F3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34" s="119"/>
      <c r="H34" s="122" t="s">
        <v>148</v>
      </c>
      <c r="I34" s="123" t="str">
        <f>IF(OR(Table1[[#This Row],[流]]="UAT_GS",Table1[[#This Row],[流]]="UAT_GC",Table1[[#This Row],[流]]="UAT_EP"),"Release_note","0")&amp;IF(OR(Table1[[#This Row],[流]]="UAT3"),"Notice_of","0")</f>
        <v>00</v>
      </c>
      <c r="J34" s="151" t="s">
        <v>151</v>
      </c>
      <c r="K34" s="141" t="s">
        <v>27</v>
      </c>
      <c r="L34" s="141" t="s">
        <v>27</v>
      </c>
      <c r="M34" s="141" t="s">
        <v>27</v>
      </c>
      <c r="N34" s="141" t="s">
        <v>27</v>
      </c>
      <c r="O34" s="125" t="s">
        <v>27</v>
      </c>
      <c r="P34" s="152" t="str">
        <f>IF(OR(Table1[[#This Row],[流]]="FLEET_ENHANCEMENT_GS",Table1[[#This Row],[流]]="UAT3",Table1[[#This Row],[流]]="",Table1[[#This Row],[流]]="0",Table1[[#This Row],[流]]="ICP"),"0","Yes")</f>
        <v>Yes</v>
      </c>
      <c r="Q34" s="144" t="str">
        <f>IF(Table1[[#This Row],[流]]="Fleet_GS","√","")&amp;IF(Table1[[#This Row],[流]]="UAT3","","X")</f>
        <v>X</v>
      </c>
      <c r="R34" s="130"/>
    </row>
    <row r="35" spans="1:45" s="15" customFormat="1" ht="15.75" customHeight="1" x14ac:dyDescent="0.25">
      <c r="A35" s="12">
        <v>43208</v>
      </c>
      <c r="B35" s="118" t="s">
        <v>39</v>
      </c>
      <c r="C35" s="119" t="str">
        <f t="shared" si="2"/>
        <v>Wednesday</v>
      </c>
      <c r="D35" s="119" t="str">
        <f>IF(OR(C35="Thursday",C35="Tuesday"),"UAT","")&amp;IF(OR(C35="Wednesday",C35="Friday"),"Trunk&amp;UAT3","")</f>
        <v>Trunk&amp;UAT3</v>
      </c>
      <c r="E35" s="120" t="s">
        <v>34</v>
      </c>
      <c r="F3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35" s="119"/>
      <c r="H35" s="122" t="s">
        <v>149</v>
      </c>
      <c r="I35" s="123" t="str">
        <f>IF(OR(Table1[[#This Row],[流]]="UAT_GS",Table1[[#This Row],[流]]="UAT_GC",Table1[[#This Row],[流]]="UAT_EP"),"Release_note","0")&amp;IF(OR(Table1[[#This Row],[流]]="UAT3"),"Notice_of","0")</f>
        <v>00</v>
      </c>
      <c r="J35" s="124" t="s">
        <v>150</v>
      </c>
      <c r="K35" s="141" t="s">
        <v>27</v>
      </c>
      <c r="L35" s="141" t="s">
        <v>27</v>
      </c>
      <c r="M35" s="141" t="s">
        <v>27</v>
      </c>
      <c r="N35" s="141" t="s">
        <v>27</v>
      </c>
      <c r="O35" s="125" t="s">
        <v>27</v>
      </c>
      <c r="P35" s="152" t="str">
        <f>IF(OR(Table1[[#This Row],[流]]="FLEET_ENHANCEMENT_GS",Table1[[#This Row],[流]]="UAT3",Table1[[#This Row],[流]]="",Table1[[#This Row],[流]]="0",Table1[[#This Row],[流]]="ICP"),"0","Yes")</f>
        <v>Yes</v>
      </c>
      <c r="Q35" s="144" t="str">
        <f>IF(Table1[[#This Row],[流]]="Fleet_GS","√","")&amp;IF(Table1[[#This Row],[流]]="UAT3","","X")</f>
        <v>X</v>
      </c>
      <c r="R35" s="130"/>
    </row>
    <row r="36" spans="1:45" s="46" customFormat="1" x14ac:dyDescent="0.25">
      <c r="A36" s="58">
        <v>43209</v>
      </c>
      <c r="B36" s="153">
        <v>0</v>
      </c>
      <c r="C36" s="154" t="str">
        <f t="shared" si="2"/>
        <v>Thursday</v>
      </c>
      <c r="D36" s="135" t="str">
        <f t="shared" si="1"/>
        <v>UAT</v>
      </c>
      <c r="E36" s="135">
        <v>0</v>
      </c>
      <c r="F3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36" s="154"/>
      <c r="H36" s="136">
        <v>0</v>
      </c>
      <c r="I36" s="155" t="str">
        <f>IF(OR(Table1[[#This Row],[流]]="UAT_GS",Table1[[#This Row],[流]]="UAT_GC",Table1[[#This Row],[流]]="UAT_EP"),"Release_note","0")&amp;IF(OR(Table1[[#This Row],[流]]="UAT3"),"Notice_of","0")</f>
        <v>00</v>
      </c>
      <c r="J36" s="156">
        <v>0</v>
      </c>
      <c r="K36" s="154">
        <v>0</v>
      </c>
      <c r="L36" s="154">
        <v>0</v>
      </c>
      <c r="M36" s="154">
        <v>0</v>
      </c>
      <c r="N36" s="154">
        <v>0</v>
      </c>
      <c r="O36" s="154">
        <v>0</v>
      </c>
      <c r="P36" s="138" t="str">
        <f>IF(OR(Table1[[#This Row],[流]]="FLEET_ENHANCEMENT_GS",Table1[[#This Row],[流]]="UAT3",Table1[[#This Row],[流]]="",Table1[[#This Row],[流]]="0",Table1[[#This Row],[流]]="ICP"),"0","Yes")</f>
        <v>Yes</v>
      </c>
      <c r="Q36" s="139" t="str">
        <f>IF(Table1[[#This Row],[流]]="Fleet_GS","√","")&amp;IF(Table1[[#This Row],[流]]="UAT3","","X")</f>
        <v>X</v>
      </c>
      <c r="R36" s="157" t="str">
        <f>IF(OR(Table1[[#This Row],[环境]]="FLEET_ENHANCEMENT_GS",Table1[[#This Row],[环境]]="UAT3",Table1[[#This Row],[环境]]="",Table1[[#This Row],[环境]]="0",Table1[[#This Row],[环境]]="ICP"),"0","Yes")</f>
        <v>0</v>
      </c>
    </row>
    <row r="37" spans="1:45" s="46" customFormat="1" x14ac:dyDescent="0.25">
      <c r="A37" s="58">
        <v>43209</v>
      </c>
      <c r="B37" s="153">
        <v>0</v>
      </c>
      <c r="C37" s="154" t="str">
        <f t="shared" si="2"/>
        <v>Thursday</v>
      </c>
      <c r="D37" s="135" t="str">
        <f t="shared" si="1"/>
        <v>UAT</v>
      </c>
      <c r="E37" s="135">
        <v>0</v>
      </c>
      <c r="F3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37" s="154"/>
      <c r="H37" s="158">
        <v>0</v>
      </c>
      <c r="I37" s="155" t="str">
        <f>IF(OR(Table1[[#This Row],[流]]="UAT_GS",Table1[[#This Row],[流]]="UAT_GC",Table1[[#This Row],[流]]="UAT_EP"),"Release_note","0")&amp;IF(OR(Table1[[#This Row],[流]]="UAT3"),"Notice_of","0")</f>
        <v>00</v>
      </c>
      <c r="J37" s="156">
        <v>0</v>
      </c>
      <c r="K37" s="154"/>
      <c r="L37" s="154">
        <v>0</v>
      </c>
      <c r="M37" s="154">
        <v>0</v>
      </c>
      <c r="N37" s="154">
        <v>0</v>
      </c>
      <c r="O37" s="154">
        <v>0</v>
      </c>
      <c r="P37" s="138" t="str">
        <f>IF(OR(Table1[[#This Row],[流]]="FLEET_ENHANCEMENT_GS",Table1[[#This Row],[流]]="UAT3",Table1[[#This Row],[流]]="",Table1[[#This Row],[流]]="0",Table1[[#This Row],[流]]="ICP"),"0","Yes")</f>
        <v>Yes</v>
      </c>
      <c r="Q37" s="139" t="str">
        <f>IF(Table1[[#This Row],[流]]="Fleet_GS","√","")&amp;IF(Table1[[#This Row],[流]]="UAT3","","X")</f>
        <v>X</v>
      </c>
      <c r="R37" s="157" t="str">
        <f>IF(OR(Table1[[#This Row],[环境]]="FLEET_ENHANCEMENT_GS",Table1[[#This Row],[环境]]="UAT3",Table1[[#This Row],[环境]]="",Table1[[#This Row],[环境]]="0",Table1[[#This Row],[环境]]="ICP"),"0","Yes")</f>
        <v>0</v>
      </c>
    </row>
    <row r="38" spans="1:45" x14ac:dyDescent="0.25">
      <c r="A38" s="99">
        <v>43210</v>
      </c>
      <c r="B38" s="118" t="s">
        <v>39</v>
      </c>
      <c r="C38" s="159" t="str">
        <f t="shared" si="2"/>
        <v>Friday</v>
      </c>
      <c r="D38" s="119" t="str">
        <f t="shared" si="1"/>
        <v>Trunk&amp;UAT3</v>
      </c>
      <c r="E38" s="131" t="s">
        <v>32</v>
      </c>
      <c r="F3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38" s="160"/>
      <c r="H38" s="146" t="s">
        <v>154</v>
      </c>
      <c r="I38" s="132" t="str">
        <f>IF(OR(Table1[[#This Row],[流]]="UAT_GS",Table1[[#This Row],[流]]="UAT_GC",Table1[[#This Row],[流]]="UAT_EP"),"Release_note","0")&amp;IF(OR(Table1[[#This Row],[流]]="UAT3"),"Notice_of","0")</f>
        <v>Release_note0</v>
      </c>
      <c r="J38" s="161" t="s">
        <v>157</v>
      </c>
      <c r="K38" s="141" t="s">
        <v>27</v>
      </c>
      <c r="L38" s="141" t="s">
        <v>27</v>
      </c>
      <c r="M38" s="160" t="s">
        <v>44</v>
      </c>
      <c r="N38" s="141" t="s">
        <v>27</v>
      </c>
      <c r="O38" s="133" t="s">
        <v>27</v>
      </c>
      <c r="P38" s="126" t="str">
        <f>IF(OR(Table1[[#This Row],[流]]="FLEET_ENHANCEMENT_GS",Table1[[#This Row],[流]]="UAT3",Table1[[#This Row],[流]]="",Table1[[#This Row],[流]]="0",Table1[[#This Row],[流]]="ICP"),"0","Yes")</f>
        <v>Yes</v>
      </c>
      <c r="Q38" s="127" t="str">
        <f>IF(Table1[[#This Row],[流]]="Fleet_GS","√","")&amp;IF(Table1[[#This Row],[流]]="UAT3","","X")</f>
        <v>X</v>
      </c>
      <c r="R38" s="130"/>
    </row>
    <row r="39" spans="1:45" s="15" customFormat="1" x14ac:dyDescent="0.25">
      <c r="A39" s="99">
        <v>43210</v>
      </c>
      <c r="B39" s="118" t="s">
        <v>39</v>
      </c>
      <c r="C39" s="141" t="str">
        <f t="shared" si="2"/>
        <v>Friday</v>
      </c>
      <c r="D39" s="119" t="str">
        <f>IF(OR(C39="Thursday",C39="Tuesday"),"UAT","")&amp;IF(OR(C39="Wednesday",C39="Friday"),"Trunk&amp;UAT3","")</f>
        <v>Trunk&amp;UAT3</v>
      </c>
      <c r="E39" s="131" t="s">
        <v>32</v>
      </c>
      <c r="F3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39" s="119"/>
      <c r="H39" s="146" t="s">
        <v>159</v>
      </c>
      <c r="I39" s="132" t="str">
        <f>IF(OR(Table1[[#This Row],[流]]="UAT_GS",Table1[[#This Row],[流]]="UAT_GC",Table1[[#This Row],[流]]="UAT_EP"),"Release_note","0")&amp;IF(OR(Table1[[#This Row],[流]]="UAT3"),"Notice_of","0")</f>
        <v>Release_note0</v>
      </c>
      <c r="J39" s="124" t="s">
        <v>161</v>
      </c>
      <c r="K39" s="141" t="s">
        <v>27</v>
      </c>
      <c r="L39" s="141" t="s">
        <v>27</v>
      </c>
      <c r="M39" s="141" t="s">
        <v>27</v>
      </c>
      <c r="N39" s="141" t="s">
        <v>27</v>
      </c>
      <c r="O39" s="133"/>
      <c r="P39" s="152" t="str">
        <f>IF(OR(Table1[[#This Row],[流]]="FLEET_ENHANCEMENT_GS",Table1[[#This Row],[流]]="UAT3",Table1[[#This Row],[流]]="",Table1[[#This Row],[流]]="0",Table1[[#This Row],[流]]="ICP"),"0","Yes")</f>
        <v>Yes</v>
      </c>
      <c r="Q39" s="127" t="str">
        <f>IF(Table1[[#This Row],[流]]="Fleet_GS","√","")&amp;IF(Table1[[#This Row],[流]]="UAT3","","X")</f>
        <v>X</v>
      </c>
      <c r="R39" s="130"/>
    </row>
    <row r="40" spans="1:45" s="15" customFormat="1" x14ac:dyDescent="0.25">
      <c r="A40" s="99">
        <v>43210</v>
      </c>
      <c r="B40" s="118" t="s">
        <v>39</v>
      </c>
      <c r="C40" s="141" t="str">
        <f t="shared" si="2"/>
        <v>Friday</v>
      </c>
      <c r="D40" s="119" t="str">
        <f>IF(OR(C40="Thursday",C40="Tuesday"),"UAT","")&amp;IF(OR(C40="Wednesday",C40="Friday"),"Trunk&amp;UAT3","")</f>
        <v>Trunk&amp;UAT3</v>
      </c>
      <c r="E40" s="131" t="s">
        <v>32</v>
      </c>
      <c r="F4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40" s="119"/>
      <c r="H40" s="146" t="s">
        <v>160</v>
      </c>
      <c r="I40" s="132" t="str">
        <f>IF(OR(Table1[[#This Row],[流]]="UAT_GS",Table1[[#This Row],[流]]="UAT_GC",Table1[[#This Row],[流]]="UAT_EP"),"Release_note","0")&amp;IF(OR(Table1[[#This Row],[流]]="UAT3"),"Notice_of","0")</f>
        <v>Release_note0</v>
      </c>
      <c r="J40" s="124" t="s">
        <v>162</v>
      </c>
      <c r="K40" s="141" t="s">
        <v>27</v>
      </c>
      <c r="L40" s="141" t="s">
        <v>27</v>
      </c>
      <c r="M40" s="141" t="s">
        <v>27</v>
      </c>
      <c r="N40" s="141" t="s">
        <v>27</v>
      </c>
      <c r="O40" s="133"/>
      <c r="P40" s="152" t="str">
        <f>IF(OR(Table1[[#This Row],[流]]="FLEET_ENHANCEMENT_GS",Table1[[#This Row],[流]]="UAT3",Table1[[#This Row],[流]]="",Table1[[#This Row],[流]]="0",Table1[[#This Row],[流]]="ICP"),"0","Yes")</f>
        <v>Yes</v>
      </c>
      <c r="Q40" s="127" t="str">
        <f>IF(Table1[[#This Row],[流]]="Fleet_GS","√","")&amp;IF(Table1[[#This Row],[流]]="UAT3","","X")</f>
        <v>X</v>
      </c>
      <c r="R40" s="130"/>
    </row>
    <row r="41" spans="1:45" s="15" customFormat="1" x14ac:dyDescent="0.25">
      <c r="A41" s="99">
        <v>43210</v>
      </c>
      <c r="B41" s="118" t="s">
        <v>39</v>
      </c>
      <c r="C41" s="141" t="str">
        <f t="shared" si="2"/>
        <v>Friday</v>
      </c>
      <c r="D41" s="119" t="str">
        <f>IF(OR(C41="Thursday",C41="Tuesday"),"UAT","")&amp;IF(OR(C41="Wednesday",C41="Friday"),"Trunk&amp;UAT3","")</f>
        <v>Trunk&amp;UAT3</v>
      </c>
      <c r="E41" s="131" t="s">
        <v>36</v>
      </c>
      <c r="F4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41" s="119"/>
      <c r="H41" s="146" t="s">
        <v>155</v>
      </c>
      <c r="I41" s="132" t="str">
        <f>IF(OR(Table1[[#This Row],[流]]="UAT_GS",Table1[[#This Row],[流]]="UAT_GC",Table1[[#This Row],[流]]="UAT_EP"),"Release_note","0")&amp;IF(OR(Table1[[#This Row],[流]]="UAT3"),"Notice_of","0")</f>
        <v>Release_note0</v>
      </c>
      <c r="J41" s="161" t="s">
        <v>156</v>
      </c>
      <c r="K41" s="141" t="s">
        <v>27</v>
      </c>
      <c r="L41" s="141" t="s">
        <v>27</v>
      </c>
      <c r="M41" s="119" t="s">
        <v>27</v>
      </c>
      <c r="N41" s="119" t="s">
        <v>27</v>
      </c>
      <c r="O41" s="133" t="s">
        <v>27</v>
      </c>
      <c r="P41" s="152" t="str">
        <f>IF(OR(Table1[[#This Row],[流]]="FLEET_ENHANCEMENT_GS",Table1[[#This Row],[流]]="UAT3",Table1[[#This Row],[流]]="",Table1[[#This Row],[流]]="0",Table1[[#This Row],[流]]="ICP"),"0","Yes")</f>
        <v>Yes</v>
      </c>
      <c r="Q41" s="127" t="str">
        <f>IF(Table1[[#This Row],[流]]="Fleet_GS","√","")&amp;IF(Table1[[#This Row],[流]]="UAT3","","X")</f>
        <v>X</v>
      </c>
      <c r="R41" s="130"/>
    </row>
    <row r="42" spans="1:45" x14ac:dyDescent="0.25">
      <c r="A42" s="99">
        <v>43210</v>
      </c>
      <c r="B42" s="118" t="s">
        <v>39</v>
      </c>
      <c r="C42" s="141" t="str">
        <f t="shared" si="2"/>
        <v>Friday</v>
      </c>
      <c r="D42" s="119" t="str">
        <f>IF(OR(C42="Thursday",C42="Tuesday"),"UAT","")&amp;IF(OR(C42="Wednesday",C42="Friday"),"Trunk&amp;UAT3","")</f>
        <v>Trunk&amp;UAT3</v>
      </c>
      <c r="E42" s="131" t="s">
        <v>37</v>
      </c>
      <c r="F4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42" s="119"/>
      <c r="H42" s="146" t="s">
        <v>153</v>
      </c>
      <c r="I42" s="132" t="str">
        <f>IF(OR(Table1[[#This Row],[流]]="UAT_GS",Table1[[#This Row],[流]]="UAT_GC",Table1[[#This Row],[流]]="UAT_EP"),"Release_note","0")&amp;IF(OR(Table1[[#This Row],[流]]="UAT3"),"Notice_of","0")</f>
        <v>Release_note0</v>
      </c>
      <c r="J42" s="124" t="s">
        <v>158</v>
      </c>
      <c r="K42" s="141" t="s">
        <v>27</v>
      </c>
      <c r="L42" s="141" t="s">
        <v>27</v>
      </c>
      <c r="M42" s="141" t="s">
        <v>27</v>
      </c>
      <c r="N42" s="141" t="s">
        <v>27</v>
      </c>
      <c r="O42" s="133" t="s">
        <v>27</v>
      </c>
      <c r="P42" s="152" t="str">
        <f>IF(OR(Table1[[#This Row],[流]]="FLEET_ENHANCEMENT_GS",Table1[[#This Row],[流]]="UAT3",Table1[[#This Row],[流]]="",Table1[[#This Row],[流]]="0",Table1[[#This Row],[流]]="ICP"),"0","Yes")</f>
        <v>Yes</v>
      </c>
      <c r="Q42" s="127" t="str">
        <f>IF(Table1[[#This Row],[流]]="Fleet_GS","√","")&amp;IF(Table1[[#This Row],[流]]="UAT3","","X")</f>
        <v>X</v>
      </c>
      <c r="R42" s="130"/>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row>
    <row r="43" spans="1:45" s="34" customFormat="1" x14ac:dyDescent="0.25">
      <c r="A43" s="99">
        <v>43210</v>
      </c>
      <c r="B43" s="118" t="s">
        <v>39</v>
      </c>
      <c r="C43" s="160" t="str">
        <f t="shared" si="2"/>
        <v>Friday</v>
      </c>
      <c r="D43" s="119" t="str">
        <f t="shared" si="1"/>
        <v>Trunk&amp;UAT3</v>
      </c>
      <c r="E43" s="129" t="s">
        <v>40</v>
      </c>
      <c r="F4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43" s="119"/>
      <c r="H43" s="146" t="s">
        <v>154</v>
      </c>
      <c r="I43" s="132" t="str">
        <f>IF(OR(Table1[[#This Row],[流]]="UAT_GS",Table1[[#This Row],[流]]="UAT_GC",Table1[[#This Row],[流]]="UAT_EP"),"Release_note","0")&amp;IF(OR(Table1[[#This Row],[流]]="UAT3"),"Notice_of","0")</f>
        <v>0Notice_of</v>
      </c>
      <c r="J43" s="151">
        <v>0</v>
      </c>
      <c r="K43" s="141">
        <v>0</v>
      </c>
      <c r="L43" s="141">
        <v>0</v>
      </c>
      <c r="M43" s="141">
        <v>0</v>
      </c>
      <c r="N43" s="141">
        <v>0</v>
      </c>
      <c r="O43" s="141">
        <v>0</v>
      </c>
      <c r="P43" s="126" t="str">
        <f>IF(OR(Table1[[#This Row],[流]]="FLEET_ENHANCEMENT_GS",Table1[[#This Row],[流]]="UAT3",Table1[[#This Row],[流]]="",Table1[[#This Row],[流]]="0",Table1[[#This Row],[流]]="ICP"),"0","Yes")</f>
        <v>0</v>
      </c>
      <c r="Q43" s="127" t="str">
        <f>IF(Table1[[#This Row],[流]]="Fleet_GS","√","")&amp;IF(Table1[[#This Row],[流]]="UAT3","","X")</f>
        <v/>
      </c>
      <c r="R43" s="162"/>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row>
    <row r="44" spans="1:45" s="46" customFormat="1" x14ac:dyDescent="0.25">
      <c r="A44" s="58">
        <v>43211</v>
      </c>
      <c r="B44" s="135">
        <v>0</v>
      </c>
      <c r="C44" s="135" t="str">
        <f t="shared" si="2"/>
        <v>Saturday</v>
      </c>
      <c r="D44" s="135" t="str">
        <f t="shared" si="1"/>
        <v/>
      </c>
      <c r="E44" s="135" t="str">
        <f>IF(Table1[[#This Row],[Sch_Flag]]= 0,"0","")</f>
        <v>0</v>
      </c>
      <c r="F4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4" s="135"/>
      <c r="H44" s="136"/>
      <c r="I44" s="155" t="str">
        <f>IF(OR(Table1[[#This Row],[流]]="UAT_GS",Table1[[#This Row],[流]]="UAT_GC",Table1[[#This Row],[流]]="UAT_EP"),"Release_note","0")&amp;IF(OR(Table1[[#This Row],[流]]="UAT3"),"Notice_of","0")</f>
        <v>00</v>
      </c>
      <c r="J44" s="137"/>
      <c r="K44" s="135"/>
      <c r="L44" s="135"/>
      <c r="M44" s="135"/>
      <c r="N44" s="135"/>
      <c r="O44" s="135"/>
      <c r="P44" s="138" t="str">
        <f>IF(OR(Table1[[#This Row],[流]]="FLEET_ENHANCEMENT_GS",Table1[[#This Row],[流]]="UAT3",Table1[[#This Row],[流]]="",Table1[[#This Row],[流]]="0",Table1[[#This Row],[流]]="ICP"),"0","Yes")</f>
        <v>0</v>
      </c>
      <c r="Q44" s="139" t="str">
        <f>IF(Table1[[#This Row],[流]]="Fleet_GS","√","")&amp;IF(Table1[[#This Row],[流]]="UAT3","","X")</f>
        <v>X</v>
      </c>
      <c r="R44" s="157" t="str">
        <f>IF(OR(Table1[[#This Row],[环境]]="FLEET_ENHANCEMENT_GS",Table1[[#This Row],[环境]]="UAT3",Table1[[#This Row],[环境]]="",Table1[[#This Row],[环境]]="0",Table1[[#This Row],[环境]]="ICP"),"0","Yes")</f>
        <v>0</v>
      </c>
    </row>
    <row r="45" spans="1:45" s="46" customFormat="1" x14ac:dyDescent="0.25">
      <c r="A45" s="58">
        <v>43212</v>
      </c>
      <c r="B45" s="135">
        <v>0</v>
      </c>
      <c r="C45" s="135" t="str">
        <f t="shared" si="2"/>
        <v>Sunday</v>
      </c>
      <c r="D45" s="135" t="str">
        <f t="shared" si="1"/>
        <v/>
      </c>
      <c r="E45" s="135" t="str">
        <f>IF(Table1[[#This Row],[Sch_Flag]]= 0,"0","")</f>
        <v>0</v>
      </c>
      <c r="F4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5" s="135"/>
      <c r="H45" s="136"/>
      <c r="I45" s="155" t="str">
        <f>IF(OR(Table1[[#This Row],[流]]="UAT_GS",Table1[[#This Row],[流]]="UAT_GC",Table1[[#This Row],[流]]="UAT_EP"),"Release_note","0")&amp;IF(OR(Table1[[#This Row],[流]]="UAT3"),"Notice_of","0")</f>
        <v>00</v>
      </c>
      <c r="J45" s="137"/>
      <c r="K45" s="135"/>
      <c r="L45" s="135"/>
      <c r="M45" s="135"/>
      <c r="N45" s="135"/>
      <c r="O45" s="135"/>
      <c r="P45" s="138" t="str">
        <f>IF(OR(Table1[[#This Row],[流]]="FLEET_ENHANCEMENT_GS",Table1[[#This Row],[流]]="UAT3",Table1[[#This Row],[流]]="",Table1[[#This Row],[流]]="0",Table1[[#This Row],[流]]="ICP"),"0","Yes")</f>
        <v>0</v>
      </c>
      <c r="Q45" s="139" t="str">
        <f>IF(Table1[[#This Row],[流]]="Fleet_GS","√","")&amp;IF(Table1[[#This Row],[流]]="UAT3","","X")</f>
        <v>X</v>
      </c>
      <c r="R45" s="157" t="str">
        <f>IF(OR(Table1[[#This Row],[环境]]="FLEET_ENHANCEMENT_GS",Table1[[#This Row],[环境]]="UAT3",Table1[[#This Row],[环境]]="",Table1[[#This Row],[环境]]="0",Table1[[#This Row],[环境]]="ICP"),"0","Yes")</f>
        <v>0</v>
      </c>
    </row>
    <row r="46" spans="1:45" x14ac:dyDescent="0.25">
      <c r="A46" s="99">
        <v>43213</v>
      </c>
      <c r="B46" s="118" t="s">
        <v>39</v>
      </c>
      <c r="C46" s="160" t="str">
        <f t="shared" si="2"/>
        <v>Monday</v>
      </c>
      <c r="D46" s="119" t="str">
        <f t="shared" si="1"/>
        <v/>
      </c>
      <c r="E46" s="120" t="s">
        <v>34</v>
      </c>
      <c r="F4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46" s="119"/>
      <c r="H46" s="122" t="s">
        <v>164</v>
      </c>
      <c r="I46" s="123" t="str">
        <f>IF(OR(Table1[[#This Row],[流]]="UAT_GS",Table1[[#This Row],[流]]="UAT_GC",Table1[[#This Row],[流]]="UAT_EP"),"Release_note","0")&amp;IF(OR(Table1[[#This Row],[流]]="UAT3"),"Notice_of","0")</f>
        <v>00</v>
      </c>
      <c r="J46" s="124" t="s">
        <v>163</v>
      </c>
      <c r="K46" s="141" t="s">
        <v>27</v>
      </c>
      <c r="L46" s="141" t="s">
        <v>27</v>
      </c>
      <c r="M46" s="141" t="s">
        <v>27</v>
      </c>
      <c r="N46" s="141" t="s">
        <v>27</v>
      </c>
      <c r="O46" s="125" t="s">
        <v>27</v>
      </c>
      <c r="P46" s="126" t="str">
        <f>IF(OR(Table1[[#This Row],[流]]="FLEET_ENHANCEMENT_GS",Table1[[#This Row],[流]]="UAT3",Table1[[#This Row],[流]]="",Table1[[#This Row],[流]]="0",Table1[[#This Row],[流]]="ICP"),"0","Yes")</f>
        <v>Yes</v>
      </c>
      <c r="Q46" s="127" t="str">
        <f>IF(Table1[[#This Row],[流]]="Fleet_GS","√","")&amp;IF(Table1[[#This Row],[流]]="UAT3","","X")</f>
        <v>X</v>
      </c>
      <c r="R46" s="130"/>
    </row>
    <row r="47" spans="1:45" s="15" customFormat="1" x14ac:dyDescent="0.25">
      <c r="A47" s="99">
        <v>43213</v>
      </c>
      <c r="B47" s="118" t="s">
        <v>39</v>
      </c>
      <c r="C47" s="163" t="str">
        <f t="shared" si="2"/>
        <v>Monday</v>
      </c>
      <c r="D47" s="119" t="str">
        <f>IF(OR(C47="Thursday",C47="Tuesday"),"UAT","")&amp;IF(OR(C47="Wednesday",C47="Friday"),"Trunk&amp;UAT3","")</f>
        <v/>
      </c>
      <c r="E47" s="120" t="s">
        <v>20</v>
      </c>
      <c r="F4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47" s="119"/>
      <c r="H47" s="122" t="s">
        <v>165</v>
      </c>
      <c r="I47" s="123" t="str">
        <f>IF(OR(Table1[[#This Row],[流]]="UAT_GS",Table1[[#This Row],[流]]="UAT_GC",Table1[[#This Row],[流]]="UAT_EP"),"Release_note","0")&amp;IF(OR(Table1[[#This Row],[流]]="UAT3"),"Notice_of","0")</f>
        <v>00</v>
      </c>
      <c r="J47" s="124" t="s">
        <v>166</v>
      </c>
      <c r="K47" s="141" t="s">
        <v>27</v>
      </c>
      <c r="L47" s="141" t="s">
        <v>27</v>
      </c>
      <c r="M47" s="141" t="s">
        <v>27</v>
      </c>
      <c r="N47" s="141" t="s">
        <v>27</v>
      </c>
      <c r="O47" s="125" t="s">
        <v>27</v>
      </c>
      <c r="P47" s="152" t="str">
        <f>IF(OR(Table1[[#This Row],[流]]="FLEET_ENHANCEMENT_GS",Table1[[#This Row],[流]]="UAT3",Table1[[#This Row],[流]]="",Table1[[#This Row],[流]]="0",Table1[[#This Row],[流]]="ICP"),"0","Yes")</f>
        <v>Yes</v>
      </c>
      <c r="Q47" s="127" t="str">
        <f>IF(Table1[[#This Row],[流]]="Fleet_GS","√","")&amp;IF(Table1[[#This Row],[流]]="UAT3","","X")</f>
        <v>X</v>
      </c>
      <c r="R47" s="130"/>
    </row>
    <row r="48" spans="1:45" x14ac:dyDescent="0.25">
      <c r="A48" s="58">
        <v>43214</v>
      </c>
      <c r="B48" s="135">
        <v>0</v>
      </c>
      <c r="C48" s="154" t="str">
        <f t="shared" si="2"/>
        <v>Tuesday</v>
      </c>
      <c r="D48" s="164" t="str">
        <f t="shared" si="1"/>
        <v>UAT</v>
      </c>
      <c r="E48" s="135" t="str">
        <f>IF(Table1[[#This Row],[Sch_Flag]]= 0,"0","")</f>
        <v>0</v>
      </c>
      <c r="F4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8" s="165" t="s">
        <v>124</v>
      </c>
      <c r="H48" s="136">
        <v>0</v>
      </c>
      <c r="I48" s="155" t="str">
        <f>IF(OR(Table1[[#This Row],[流]]="UAT_GS",Table1[[#This Row],[流]]="UAT_GC",Table1[[#This Row],[流]]="UAT_EP"),"Release_note","0")&amp;IF(OR(Table1[[#This Row],[流]]="UAT3"),"Notice_of","0")</f>
        <v>00</v>
      </c>
      <c r="J48" s="137">
        <v>0</v>
      </c>
      <c r="K48" s="135">
        <v>0</v>
      </c>
      <c r="L48" s="135">
        <v>0</v>
      </c>
      <c r="M48" s="135">
        <v>0</v>
      </c>
      <c r="N48" s="135">
        <v>0</v>
      </c>
      <c r="O48" s="135">
        <v>0</v>
      </c>
      <c r="P48" s="138" t="str">
        <f>IF(OR(Table1[[#This Row],[流]]="FLEET_ENHANCEMENT_GS",Table1[[#This Row],[流]]="UAT3",Table1[[#This Row],[流]]="",Table1[[#This Row],[流]]="0",Table1[[#This Row],[流]]="ICP"),"0","Yes")</f>
        <v>0</v>
      </c>
      <c r="Q48" s="139" t="str">
        <f>IF(Table1[[#This Row],[流]]="Fleet_GS","√","")&amp;IF(Table1[[#This Row],[流]]="UAT3","","X")</f>
        <v>X</v>
      </c>
      <c r="R48" s="157" t="str">
        <f>IF(OR(Table1[[#This Row],[环境]]="FLEET_ENHANCEMENT_GS",Table1[[#This Row],[环境]]="UAT3",Table1[[#This Row],[环境]]="",Table1[[#This Row],[环境]]="0",Table1[[#This Row],[环境]]="ICP"),"0","Yes")</f>
        <v>0</v>
      </c>
    </row>
    <row r="49" spans="1:18" x14ac:dyDescent="0.25">
      <c r="A49" s="58">
        <v>43215</v>
      </c>
      <c r="B49" s="135">
        <v>0</v>
      </c>
      <c r="C49" s="154" t="str">
        <f t="shared" si="2"/>
        <v>Wednesday</v>
      </c>
      <c r="D49" s="135" t="str">
        <f t="shared" si="1"/>
        <v>Trunk&amp;UAT3</v>
      </c>
      <c r="E49" s="135" t="str">
        <f>IF(Table1[[#This Row],[Sch_Flag]]= 0,"0","")</f>
        <v>0</v>
      </c>
      <c r="F4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49" s="135"/>
      <c r="H49" s="136">
        <v>0</v>
      </c>
      <c r="I49" s="155" t="str">
        <f>IF(OR(Table1[[#This Row],[流]]="UAT_GS",Table1[[#This Row],[流]]="UAT_GC",Table1[[#This Row],[流]]="UAT_EP"),"Release_note","0")&amp;IF(OR(Table1[[#This Row],[流]]="UAT3"),"Notice_of","0")</f>
        <v>00</v>
      </c>
      <c r="J49" s="137">
        <v>0</v>
      </c>
      <c r="K49" s="135">
        <v>0</v>
      </c>
      <c r="L49" s="135">
        <v>0</v>
      </c>
      <c r="M49" s="135">
        <v>0</v>
      </c>
      <c r="N49" s="135">
        <v>0</v>
      </c>
      <c r="O49" s="135">
        <v>0</v>
      </c>
      <c r="P49" s="138" t="str">
        <f>IF(OR(Table1[[#This Row],[流]]="FLEET_ENHANCEMENT_GS",Table1[[#This Row],[流]]="UAT3",Table1[[#This Row],[流]]="",Table1[[#This Row],[流]]="0",Table1[[#This Row],[流]]="ICP"),"0","Yes")</f>
        <v>0</v>
      </c>
      <c r="Q49" s="139" t="str">
        <f>IF(Table1[[#This Row],[流]]="Fleet_GS","√","")&amp;IF(Table1[[#This Row],[流]]="UAT3","","X")</f>
        <v>X</v>
      </c>
      <c r="R49" s="157" t="str">
        <f>IF(OR(Table1[[#This Row],[环境]]="FLEET_ENHANCEMENT_GS",Table1[[#This Row],[环境]]="UAT3",Table1[[#This Row],[环境]]="",Table1[[#This Row],[环境]]="0",Table1[[#This Row],[环境]]="ICP"),"0","Yes")</f>
        <v>0</v>
      </c>
    </row>
    <row r="50" spans="1:18" s="15" customFormat="1" x14ac:dyDescent="0.25">
      <c r="A50" s="99">
        <v>43216</v>
      </c>
      <c r="B50" s="166">
        <v>0</v>
      </c>
      <c r="C50" s="119" t="str">
        <f t="shared" si="2"/>
        <v>Thursday</v>
      </c>
      <c r="D50" s="119" t="str">
        <f>IF(OR(C50="Thursday",C50="Tuesday"),"UAT","")&amp;IF(OR(C50="Wednesday",C50="Friday"),"Trunk&amp;UAT3","")</f>
        <v>UAT</v>
      </c>
      <c r="E50" s="119"/>
      <c r="F5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50" s="166" t="s">
        <v>170</v>
      </c>
      <c r="H50" s="122">
        <v>0</v>
      </c>
      <c r="I50" s="123" t="str">
        <f>IF(OR(Table1[[#This Row],[流]]="UAT_GS",Table1[[#This Row],[流]]="UAT_GC",Table1[[#This Row],[流]]="UAT_EP"),"Release_note","0")&amp;IF(OR(Table1[[#This Row],[流]]="UAT3"),"Notice_of","0")</f>
        <v>00</v>
      </c>
      <c r="J50" s="124">
        <v>0</v>
      </c>
      <c r="K50" s="119">
        <v>0</v>
      </c>
      <c r="L50" s="119">
        <v>0</v>
      </c>
      <c r="M50" s="119">
        <v>0</v>
      </c>
      <c r="N50" s="119">
        <v>0</v>
      </c>
      <c r="O50" s="119">
        <v>0</v>
      </c>
      <c r="P50" s="152" t="str">
        <f>IF(OR(Table1[[#This Row],[流]]="FLEET_ENHANCEMENT_GS",Table1[[#This Row],[流]]="UAT3",Table1[[#This Row],[流]]="",Table1[[#This Row],[流]]="0",Table1[[#This Row],[流]]="ICP"),"0","Yes")</f>
        <v>0</v>
      </c>
      <c r="Q50" s="127" t="str">
        <f>IF(Table1[[#This Row],[流]]="Fleet_GS","√","")&amp;IF(Table1[[#This Row],[流]]="UAT3","","X")</f>
        <v>X</v>
      </c>
      <c r="R50" s="130"/>
    </row>
    <row r="51" spans="1:18" x14ac:dyDescent="0.25">
      <c r="A51" s="99">
        <v>43216</v>
      </c>
      <c r="B51" s="118" t="s">
        <v>39</v>
      </c>
      <c r="C51" s="167" t="str">
        <f t="shared" si="2"/>
        <v>Thursday</v>
      </c>
      <c r="D51" s="119" t="str">
        <f t="shared" si="1"/>
        <v>UAT</v>
      </c>
      <c r="E51" s="145" t="s">
        <v>167</v>
      </c>
      <c r="F5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51" s="168" t="s">
        <v>134</v>
      </c>
      <c r="H51" s="122" t="s">
        <v>168</v>
      </c>
      <c r="I51" s="123" t="str">
        <f>IF(OR(Table1[[#This Row],[流]]="UAT_GS",Table1[[#This Row],[流]]="UAT_GC",Table1[[#This Row],[流]]="UAT_EP"),"Release_note","0")&amp;IF(OR(Table1[[#This Row],[流]]="UAT3"),"Notice_of","0")</f>
        <v>00</v>
      </c>
      <c r="J51" s="169" t="s">
        <v>169</v>
      </c>
      <c r="K51" s="141" t="s">
        <v>27</v>
      </c>
      <c r="L51" s="141" t="s">
        <v>27</v>
      </c>
      <c r="M51" s="141" t="s">
        <v>27</v>
      </c>
      <c r="N51" s="141" t="s">
        <v>27</v>
      </c>
      <c r="O51" s="119">
        <v>0</v>
      </c>
      <c r="P51" s="126" t="str">
        <f>IF(OR(Table1[[#This Row],[流]]="FLEET_ENHANCEMENT_GS",Table1[[#This Row],[流]]="UAT3",Table1[[#This Row],[流]]="",Table1[[#This Row],[流]]="0",Table1[[#This Row],[流]]="ICP"),"0","Yes")</f>
        <v>Yes</v>
      </c>
      <c r="Q51" s="127" t="str">
        <f>IF(Table1[[#This Row],[流]]="Fleet_GS","√","")&amp;IF(Table1[[#This Row],[流]]="UAT3","","X")</f>
        <v>X</v>
      </c>
      <c r="R51" s="130"/>
    </row>
    <row r="52" spans="1:18" s="15" customFormat="1" x14ac:dyDescent="0.25">
      <c r="A52" s="86">
        <v>43217</v>
      </c>
      <c r="B52" s="118" t="s">
        <v>39</v>
      </c>
      <c r="C52" s="141" t="str">
        <f>TEXT(A52,"dddd")</f>
        <v>Friday</v>
      </c>
      <c r="D52" s="119" t="str">
        <f>IF(OR(C52="Thursday",C52="Tuesday"),"UAT","")&amp;IF(OR(C52="Wednesday",C52="Friday"),"Trunk&amp;UAT3","")</f>
        <v>Trunk&amp;UAT3</v>
      </c>
      <c r="E52" s="170" t="s">
        <v>20</v>
      </c>
      <c r="F5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52" s="171"/>
      <c r="H52" s="146" t="s">
        <v>171</v>
      </c>
      <c r="I52" s="123" t="str">
        <f>IF(OR(Table1[[#This Row],[流]]="UAT_GS",Table1[[#This Row],[流]]="UAT_GC",Table1[[#This Row],[流]]="UAT_EP"),"Release_note","0")&amp;IF(OR(Table1[[#This Row],[流]]="UAT3"),"Notice_of","0")</f>
        <v>00</v>
      </c>
      <c r="J52" s="124" t="s">
        <v>174</v>
      </c>
      <c r="K52" s="141" t="s">
        <v>27</v>
      </c>
      <c r="L52" s="141" t="s">
        <v>27</v>
      </c>
      <c r="M52" s="141" t="s">
        <v>27</v>
      </c>
      <c r="N52" s="141" t="s">
        <v>27</v>
      </c>
      <c r="O52" s="125" t="s">
        <v>27</v>
      </c>
      <c r="P52" s="152" t="str">
        <f>IF(OR(Table1[[#This Row],[流]]="FLEET_ENHANCEMENT_GS",Table1[[#This Row],[流]]="UAT3",Table1[[#This Row],[流]]="",Table1[[#This Row],[流]]="0",Table1[[#This Row],[流]]="ICP"),"0","Yes")</f>
        <v>Yes</v>
      </c>
      <c r="Q52" s="127" t="str">
        <f>IF(Table1[[#This Row],[流]]="Fleet_GS","√","")&amp;IF(Table1[[#This Row],[流]]="UAT3","","X")</f>
        <v>X</v>
      </c>
      <c r="R52" s="130"/>
    </row>
    <row r="53" spans="1:18" s="15" customFormat="1" x14ac:dyDescent="0.25">
      <c r="A53" s="86">
        <v>43217</v>
      </c>
      <c r="B53" s="118" t="s">
        <v>39</v>
      </c>
      <c r="C53" s="141" t="str">
        <f>TEXT(A53,"dddd")</f>
        <v>Friday</v>
      </c>
      <c r="D53" s="119" t="str">
        <f>IF(OR(C53="Thursday",C53="Tuesday"),"UAT","")&amp;IF(OR(C53="Wednesday",C53="Friday"),"Trunk&amp;UAT3","")</f>
        <v>Trunk&amp;UAT3</v>
      </c>
      <c r="E53" s="170" t="s">
        <v>20</v>
      </c>
      <c r="F5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53" s="171"/>
      <c r="H53" s="146" t="s">
        <v>177</v>
      </c>
      <c r="I53" s="123" t="str">
        <f>IF(OR(Table1[[#This Row],[流]]="UAT_GS",Table1[[#This Row],[流]]="UAT_GC",Table1[[#This Row],[流]]="UAT_EP"),"Release_note","0")&amp;IF(OR(Table1[[#This Row],[流]]="UAT3"),"Notice_of","0")</f>
        <v>00</v>
      </c>
      <c r="J53" s="124" t="s">
        <v>178</v>
      </c>
      <c r="K53" s="141" t="s">
        <v>27</v>
      </c>
      <c r="L53" s="141" t="s">
        <v>27</v>
      </c>
      <c r="M53" s="141" t="s">
        <v>27</v>
      </c>
      <c r="N53" s="141" t="s">
        <v>27</v>
      </c>
      <c r="O53" s="125" t="s">
        <v>27</v>
      </c>
      <c r="P53" s="152" t="str">
        <f>IF(OR(Table1[[#This Row],[流]]="FLEET_ENHANCEMENT_GS",Table1[[#This Row],[流]]="UAT3",Table1[[#This Row],[流]]="",Table1[[#This Row],[流]]="0",Table1[[#This Row],[流]]="ICP"),"0","Yes")</f>
        <v>Yes</v>
      </c>
      <c r="Q53" s="127" t="str">
        <f>IF(Table1[[#This Row],[流]]="Fleet_GS","√","")&amp;IF(Table1[[#This Row],[流]]="UAT3","","X")</f>
        <v>X</v>
      </c>
      <c r="R53" s="130"/>
    </row>
    <row r="54" spans="1:18" x14ac:dyDescent="0.25">
      <c r="A54" s="99">
        <v>43217</v>
      </c>
      <c r="B54" s="118" t="s">
        <v>39</v>
      </c>
      <c r="C54" s="160" t="str">
        <f t="shared" si="2"/>
        <v>Friday</v>
      </c>
      <c r="D54" s="119" t="str">
        <f t="shared" si="1"/>
        <v>Trunk&amp;UAT3</v>
      </c>
      <c r="E54" s="170" t="s">
        <v>34</v>
      </c>
      <c r="F5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54" s="119"/>
      <c r="H54" s="146" t="s">
        <v>172</v>
      </c>
      <c r="I54" s="123" t="str">
        <f>IF(OR(Table1[[#This Row],[流]]="UAT_GS",Table1[[#This Row],[流]]="UAT_GC",Table1[[#This Row],[流]]="UAT_EP"),"Release_note","0")&amp;IF(OR(Table1[[#This Row],[流]]="UAT3"),"Notice_of","0")</f>
        <v>00</v>
      </c>
      <c r="J54" s="124" t="s">
        <v>173</v>
      </c>
      <c r="K54" s="141" t="s">
        <v>27</v>
      </c>
      <c r="L54" s="141" t="s">
        <v>27</v>
      </c>
      <c r="M54" s="141" t="s">
        <v>27</v>
      </c>
      <c r="N54" s="141" t="s">
        <v>27</v>
      </c>
      <c r="O54" s="125" t="s">
        <v>27</v>
      </c>
      <c r="P54" s="126" t="str">
        <f>IF(OR(Table1[[#This Row],[流]]="FLEET_ENHANCEMENT_GS",Table1[[#This Row],[流]]="UAT3",Table1[[#This Row],[流]]="",Table1[[#This Row],[流]]="0",Table1[[#This Row],[流]]="ICP"),"0","Yes")</f>
        <v>Yes</v>
      </c>
      <c r="Q54" s="127" t="str">
        <f>IF(Table1[[#This Row],[流]]="Fleet_GS","√","")&amp;IF(Table1[[#This Row],[流]]="UAT3","","X")</f>
        <v>X</v>
      </c>
      <c r="R54" s="130"/>
    </row>
    <row r="55" spans="1:18" s="15" customFormat="1" x14ac:dyDescent="0.25">
      <c r="A55" s="99">
        <v>43217</v>
      </c>
      <c r="B55" s="118" t="s">
        <v>39</v>
      </c>
      <c r="C55" s="119" t="str">
        <f>TEXT(A55,"dddd")</f>
        <v>Friday</v>
      </c>
      <c r="D55" s="119" t="str">
        <f>IF(OR(C55="Thursday",C55="Tuesday"),"UAT","")&amp;IF(OR(C55="Wednesday",C55="Friday"),"Trunk&amp;UAT3","")</f>
        <v>Trunk&amp;UAT3</v>
      </c>
      <c r="E55" s="170" t="s">
        <v>35</v>
      </c>
      <c r="F5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55" s="119"/>
      <c r="H55" s="172" t="s">
        <v>176</v>
      </c>
      <c r="I55" s="123" t="str">
        <f>IF(OR(Table1[[#This Row],[流]]="UAT_GS",Table1[[#This Row],[流]]="UAT_GC",Table1[[#This Row],[流]]="UAT_EP"),"Release_note","0")&amp;IF(OR(Table1[[#This Row],[流]]="UAT3"),"Notice_of","0")</f>
        <v>00</v>
      </c>
      <c r="J55" s="124" t="s">
        <v>175</v>
      </c>
      <c r="K55" s="141" t="s">
        <v>27</v>
      </c>
      <c r="L55" s="141" t="s">
        <v>27</v>
      </c>
      <c r="M55" s="141" t="s">
        <v>27</v>
      </c>
      <c r="N55" s="141" t="s">
        <v>27</v>
      </c>
      <c r="O55" s="125" t="s">
        <v>27</v>
      </c>
      <c r="P55" s="152" t="str">
        <f>IF(OR(Table1[[#This Row],[流]]="FLEET_ENHANCEMENT_GS",Table1[[#This Row],[流]]="UAT3",Table1[[#This Row],[流]]="",Table1[[#This Row],[流]]="0",Table1[[#This Row],[流]]="ICP"),"0","Yes")</f>
        <v>Yes</v>
      </c>
      <c r="Q55" s="127" t="str">
        <f>IF(Table1[[#This Row],[流]]="Fleet_GS","√","")&amp;IF(Table1[[#This Row],[流]]="UAT3","","X")</f>
        <v>X</v>
      </c>
      <c r="R55" s="130"/>
    </row>
    <row r="56" spans="1:18" s="15" customFormat="1" x14ac:dyDescent="0.25">
      <c r="A56" s="99">
        <v>43217</v>
      </c>
      <c r="B56" s="118" t="s">
        <v>39</v>
      </c>
      <c r="C56" s="119" t="str">
        <f>TEXT(A56,"dddd")</f>
        <v>Friday</v>
      </c>
      <c r="D56" s="119" t="str">
        <f>IF(OR(C56="Thursday",C56="Tuesday"),"UAT","")&amp;IF(OR(C56="Wednesday",C56="Friday"),"Trunk&amp;UAT3","")</f>
        <v>Trunk&amp;UAT3</v>
      </c>
      <c r="E56" s="120" t="s">
        <v>179</v>
      </c>
      <c r="F56" s="129" t="s">
        <v>310</v>
      </c>
      <c r="G56" s="147" t="s">
        <v>180</v>
      </c>
      <c r="H56" s="173" t="s">
        <v>312</v>
      </c>
      <c r="I56" s="174" t="s">
        <v>181</v>
      </c>
      <c r="J56" s="169" t="s">
        <v>182</v>
      </c>
      <c r="K56" s="141" t="s">
        <v>27</v>
      </c>
      <c r="L56" s="141" t="s">
        <v>27</v>
      </c>
      <c r="M56" s="141" t="s">
        <v>27</v>
      </c>
      <c r="N56" s="141">
        <v>0</v>
      </c>
      <c r="O56" s="119">
        <v>0</v>
      </c>
      <c r="P56" s="152" t="str">
        <f>IF(OR(Table1[[#This Row],[流]]="FLEET_ENHANCEMENT_GS",Table1[[#This Row],[流]]="UAT3",Table1[[#This Row],[流]]="",Table1[[#This Row],[流]]="0",Table1[[#This Row],[流]]="ICP"),"0","Yes")</f>
        <v>Yes</v>
      </c>
      <c r="Q56" s="127" t="str">
        <f>IF(Table1[[#This Row],[流]]="Fleet_GS","√","")&amp;IF(Table1[[#This Row],[流]]="UAT3","","X")</f>
        <v>X</v>
      </c>
      <c r="R56" s="130"/>
    </row>
    <row r="57" spans="1:18" x14ac:dyDescent="0.25">
      <c r="A57" s="99">
        <v>43218</v>
      </c>
      <c r="B57" s="118" t="s">
        <v>39</v>
      </c>
      <c r="C57" s="119" t="str">
        <f>TEXT(A57,"dddd")</f>
        <v>Saturday</v>
      </c>
      <c r="D57" s="119" t="str">
        <f>IF(OR(C57="Thursday",C57="Tuesday"),"UAT","")&amp;IF(OR(C57="Wednesday",C57="Friday"),"Trunk&amp;UAT3","")</f>
        <v/>
      </c>
      <c r="E57" s="120" t="s">
        <v>183</v>
      </c>
      <c r="F5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57" s="129" t="s">
        <v>186</v>
      </c>
      <c r="H57" s="122" t="s">
        <v>184</v>
      </c>
      <c r="I57" s="175" t="str">
        <f>IF(OR(Table1[[#This Row],[流]]="UAT_GS",Table1[[#This Row],[流]]="UAT_GC",Table1[[#This Row],[流]]="UAT_EP"),"Release_note","0")&amp;IF(OR(Table1[[#This Row],[流]]="UAT3"),"Notice_of","0")</f>
        <v>00</v>
      </c>
      <c r="J57" s="124" t="s">
        <v>185</v>
      </c>
      <c r="K57" s="141" t="s">
        <v>27</v>
      </c>
      <c r="L57" s="141" t="s">
        <v>27</v>
      </c>
      <c r="M57" s="141" t="s">
        <v>27</v>
      </c>
      <c r="N57" s="141" t="s">
        <v>27</v>
      </c>
      <c r="O57" s="160">
        <v>0</v>
      </c>
      <c r="P57" s="152" t="str">
        <f>IF(OR(Table1[[#This Row],[流]]="FLEET_ENHANCEMENT_GS",Table1[[#This Row],[流]]="UAT3",Table1[[#This Row],[流]]="",Table1[[#This Row],[流]]="0",Table1[[#This Row],[流]]="ICP"),"0","Yes")</f>
        <v>Yes</v>
      </c>
      <c r="Q57" s="127" t="str">
        <f>IF(Table1[[#This Row],[流]]="Fleet_GS","√","")&amp;IF(Table1[[#This Row],[流]]="UAT3","","X")</f>
        <v>X</v>
      </c>
      <c r="R57" s="130"/>
    </row>
    <row r="58" spans="1:18" x14ac:dyDescent="0.25">
      <c r="A58" s="58">
        <v>43218</v>
      </c>
      <c r="B58" s="135">
        <v>0</v>
      </c>
      <c r="C58" s="135" t="str">
        <f t="shared" si="2"/>
        <v>Saturday</v>
      </c>
      <c r="D58" s="135" t="str">
        <f t="shared" si="1"/>
        <v/>
      </c>
      <c r="E58" s="135" t="str">
        <f>IF(Table1[[#This Row],[Sch_Flag]]= 0,"0","")</f>
        <v>0</v>
      </c>
      <c r="F5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58" s="135"/>
      <c r="H58" s="136"/>
      <c r="I58" s="155" t="str">
        <f>IF(OR(Table1[[#This Row],[流]]="UAT_GS",Table1[[#This Row],[流]]="UAT_GC",Table1[[#This Row],[流]]="UAT_EP"),"Release_note","0")&amp;IF(OR(Table1[[#This Row],[流]]="UAT3"),"Notice_of","0")</f>
        <v>00</v>
      </c>
      <c r="J58" s="137"/>
      <c r="K58" s="135"/>
      <c r="L58" s="135"/>
      <c r="M58" s="135"/>
      <c r="N58" s="135"/>
      <c r="O58" s="135"/>
      <c r="P58" s="138" t="str">
        <f>IF(OR(Table1[[#This Row],[流]]="FLEET_ENHANCEMENT_GS",Table1[[#This Row],[流]]="UAT3",Table1[[#This Row],[流]]="",Table1[[#This Row],[流]]="0",Table1[[#This Row],[流]]="ICP"),"0","Yes")</f>
        <v>0</v>
      </c>
      <c r="Q58" s="139" t="str">
        <f>IF(Table1[[#This Row],[流]]="Fleet_GS","√","")&amp;IF(Table1[[#This Row],[流]]="UAT3","","X")</f>
        <v>X</v>
      </c>
      <c r="R58" s="157" t="str">
        <f>IF(OR(Table1[[#This Row],[环境]]="FLEET_ENHANCEMENT_GS",Table1[[#This Row],[环境]]="UAT3",Table1[[#This Row],[环境]]="",Table1[[#This Row],[环境]]="0",Table1[[#This Row],[环境]]="ICP"),"0","Yes")</f>
        <v>0</v>
      </c>
    </row>
    <row r="59" spans="1:18" x14ac:dyDescent="0.25">
      <c r="A59" s="58">
        <v>43219</v>
      </c>
      <c r="B59" s="135">
        <v>0</v>
      </c>
      <c r="C59" s="135" t="str">
        <f t="shared" si="2"/>
        <v>Sunday</v>
      </c>
      <c r="D59" s="135" t="str">
        <f t="shared" si="1"/>
        <v/>
      </c>
      <c r="E59" s="135" t="str">
        <f>IF(Table1[[#This Row],[Sch_Flag]]= 0,"0","")</f>
        <v>0</v>
      </c>
      <c r="F5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59" s="154"/>
      <c r="H59" s="158"/>
      <c r="I59" s="155" t="str">
        <f>IF(OR(Table1[[#This Row],[流]]="UAT_GS",Table1[[#This Row],[流]]="UAT_GC",Table1[[#This Row],[流]]="UAT_EP"),"Release_note","0")&amp;IF(OR(Table1[[#This Row],[流]]="UAT3"),"Notice_of","0")</f>
        <v>00</v>
      </c>
      <c r="J59" s="156"/>
      <c r="K59" s="154"/>
      <c r="L59" s="154"/>
      <c r="M59" s="154"/>
      <c r="N59" s="154"/>
      <c r="O59" s="154"/>
      <c r="P59" s="138" t="str">
        <f>IF(OR(Table1[[#This Row],[流]]="FLEET_ENHANCEMENT_GS",Table1[[#This Row],[流]]="UAT3",Table1[[#This Row],[流]]="",Table1[[#This Row],[流]]="0",Table1[[#This Row],[流]]="ICP"),"0","Yes")</f>
        <v>0</v>
      </c>
      <c r="Q59" s="139" t="str">
        <f>IF(Table1[[#This Row],[流]]="Fleet_GS","√","")&amp;IF(Table1[[#This Row],[流]]="UAT3","","X")</f>
        <v>X</v>
      </c>
      <c r="R59" s="157" t="str">
        <f>IF(OR(Table1[[#This Row],[环境]]="FLEET_ENHANCEMENT_GS",Table1[[#This Row],[环境]]="UAT3",Table1[[#This Row],[环境]]="",Table1[[#This Row],[环境]]="0",Table1[[#This Row],[环境]]="ICP"),"0","Yes")</f>
        <v>0</v>
      </c>
    </row>
    <row r="60" spans="1:18" x14ac:dyDescent="0.25">
      <c r="A60" s="58">
        <v>43220</v>
      </c>
      <c r="B60" s="153">
        <v>0</v>
      </c>
      <c r="C60" s="135" t="str">
        <f t="shared" ref="C60" si="3">TEXT(A60,"dddd")</f>
        <v>Monday</v>
      </c>
      <c r="D60" s="135" t="str">
        <f t="shared" si="1"/>
        <v/>
      </c>
      <c r="E60" s="135" t="str">
        <f>IF(Table1[[#This Row],[Sch_Flag]]= 0,"0","")</f>
        <v>0</v>
      </c>
      <c r="F6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60" s="135" t="s">
        <v>583</v>
      </c>
      <c r="H60" s="136"/>
      <c r="I60" s="155" t="str">
        <f>IF(OR(Table1[[#This Row],[流]]="UAT_GS",Table1[[#This Row],[流]]="UAT_GC",Table1[[#This Row],[流]]="UAT_EP"),"Release_note","0")&amp;IF(OR(Table1[[#This Row],[流]]="UAT3"),"Notice_of","0")</f>
        <v>00</v>
      </c>
      <c r="J60" s="137"/>
      <c r="K60" s="135"/>
      <c r="L60" s="135"/>
      <c r="M60" s="135"/>
      <c r="N60" s="135"/>
      <c r="O60" s="135"/>
      <c r="P60" s="138" t="str">
        <f>IF(OR(Table1[[#This Row],[流]]="FLEET_ENHANCEMENT_GS",Table1[[#This Row],[流]]="UAT3",Table1[[#This Row],[流]]="",Table1[[#This Row],[流]]="0",Table1[[#This Row],[流]]="ICP"),"0","Yes")</f>
        <v>0</v>
      </c>
      <c r="Q60" s="139" t="str">
        <f>IF(Table1[[#This Row],[流]]="Fleet_GS","√","")&amp;IF(Table1[[#This Row],[流]]="UAT3","","X")</f>
        <v>X</v>
      </c>
      <c r="R60" s="157" t="str">
        <f>IF(OR(Table1[[#This Row],[环境]]="FLEET_ENHANCEMENT_GS",Table1[[#This Row],[环境]]="UAT3",Table1[[#This Row],[环境]]="",Table1[[#This Row],[环境]]="0",Table1[[#This Row],[环境]]="ICP"),"0","Yes")</f>
        <v>0</v>
      </c>
    </row>
    <row r="61" spans="1:18" x14ac:dyDescent="0.25">
      <c r="A61" s="13"/>
      <c r="B61" s="177">
        <v>0</v>
      </c>
      <c r="C61" s="178"/>
      <c r="D61" s="178"/>
      <c r="E61" s="178"/>
      <c r="F61" s="178"/>
      <c r="G61" s="178"/>
      <c r="H61" s="176"/>
      <c r="I61" s="176"/>
      <c r="J61" s="179"/>
      <c r="K61" s="178"/>
      <c r="L61" s="178"/>
      <c r="M61" s="178"/>
      <c r="N61" s="178"/>
      <c r="O61" s="178"/>
      <c r="P61" s="176"/>
      <c r="Q61" s="180"/>
      <c r="R61" s="180"/>
    </row>
    <row r="62" spans="1:18" x14ac:dyDescent="0.25">
      <c r="A62" s="58">
        <v>43221</v>
      </c>
      <c r="B62" s="153">
        <v>0</v>
      </c>
      <c r="C62" s="129" t="str">
        <f t="shared" ref="C62:C73" si="4">TEXT(A62,"dddd")</f>
        <v>Tuesday</v>
      </c>
      <c r="D62" s="135" t="str">
        <f t="shared" si="1"/>
        <v>UAT</v>
      </c>
      <c r="E62" s="135" t="str">
        <f>IF(Table1[[#This Row],[Sch_Flag]]= 0,"0","")</f>
        <v>0</v>
      </c>
      <c r="F6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0</v>
      </c>
      <c r="G62" s="135"/>
      <c r="H62" s="136"/>
      <c r="I62" s="155" t="str">
        <f>IF(OR(Table1[[#This Row],[流]]="UAT_GS",Table1[[#This Row],[流]]="UAT_GC",Table1[[#This Row],[流]]="UAT_EP"),"Release_note","0")&amp;IF(OR(Table1[[#This Row],[流]]="UAT3"),"Notice_of","0")</f>
        <v>00</v>
      </c>
      <c r="J62" s="137"/>
      <c r="K62" s="135"/>
      <c r="L62" s="135"/>
      <c r="M62" s="135"/>
      <c r="N62" s="135"/>
      <c r="O62" s="135"/>
      <c r="P62" s="138" t="str">
        <f>IF(OR(Table1[[#This Row],[流]]="FLEET_ENHANCEMENT_GS",Table1[[#This Row],[流]]="UAT3",Table1[[#This Row],[流]]="",Table1[[#This Row],[流]]="0",Table1[[#This Row],[流]]="ICP"),"0","Yes")</f>
        <v>0</v>
      </c>
      <c r="Q62" s="139" t="str">
        <f>IF(Table1[[#This Row],[流]]="Fleet_GS","√","")&amp;IF(Table1[[#This Row],[流]]="UAT3","","X")</f>
        <v>X</v>
      </c>
      <c r="R62" s="157" t="str">
        <f>IF(OR(Table1[[#This Row],[环境]]="FLEET_ENHANCEMENT_GS",Table1[[#This Row],[环境]]="UAT3",Table1[[#This Row],[环境]]="",Table1[[#This Row],[环境]]="0",Table1[[#This Row],[环境]]="ICP"),"0","Yes")</f>
        <v>0</v>
      </c>
    </row>
    <row r="63" spans="1:18" x14ac:dyDescent="0.25">
      <c r="A63" s="99">
        <v>43222</v>
      </c>
      <c r="B63" s="118" t="s">
        <v>39</v>
      </c>
      <c r="C63" s="119" t="str">
        <f t="shared" si="4"/>
        <v>Wednesday</v>
      </c>
      <c r="D63" s="119" t="str">
        <f t="shared" si="1"/>
        <v>Trunk&amp;UAT3</v>
      </c>
      <c r="E63" s="131" t="s">
        <v>32</v>
      </c>
      <c r="F6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63" s="168" t="s">
        <v>570</v>
      </c>
      <c r="H63" s="181" t="s">
        <v>187</v>
      </c>
      <c r="I63" s="132" t="str">
        <f>IF(OR(Table1[[#This Row],[流]]="UAT_GS",Table1[[#This Row],[流]]="UAT_GC",Table1[[#This Row],[流]]="UAT_EP"),"Release_note","0")&amp;IF(OR(Table1[[#This Row],[流]]="UAT3"),"Notice_of","0")</f>
        <v>Release_note0</v>
      </c>
      <c r="J63" s="169" t="s">
        <v>189</v>
      </c>
      <c r="K63" s="141" t="s">
        <v>27</v>
      </c>
      <c r="L63" s="141" t="s">
        <v>27</v>
      </c>
      <c r="M63" s="141" t="s">
        <v>44</v>
      </c>
      <c r="N63" s="141" t="s">
        <v>27</v>
      </c>
      <c r="O63" s="133" t="s">
        <v>27</v>
      </c>
      <c r="P63" s="126" t="str">
        <f>IF(OR(Table1[[#This Row],[流]]="FLEET_ENHANCEMENT_GS",Table1[[#This Row],[流]]="UAT3",Table1[[#This Row],[流]]="",Table1[[#This Row],[流]]="0",Table1[[#This Row],[流]]="ICP"),"0","Yes")</f>
        <v>Yes</v>
      </c>
      <c r="Q63" s="127" t="str">
        <f>IF(Table1[[#This Row],[流]]="Fleet_GS","√","")&amp;IF(Table1[[#This Row],[流]]="UAT3","","X")</f>
        <v>X</v>
      </c>
      <c r="R63" s="130"/>
    </row>
    <row r="64" spans="1:18" s="15" customFormat="1" x14ac:dyDescent="0.25">
      <c r="A64" s="99">
        <v>43222</v>
      </c>
      <c r="B64" s="118" t="s">
        <v>39</v>
      </c>
      <c r="C64" s="119" t="str">
        <f>TEXT(A64,"dddd")</f>
        <v>Wednesday</v>
      </c>
      <c r="D64" s="119" t="str">
        <f>IF(OR(C64="Thursday",C64="Tuesday"),"UAT","")&amp;IF(OR(C64="Wednesday",C64="Friday"),"Trunk&amp;UAT3","")</f>
        <v>Trunk&amp;UAT3</v>
      </c>
      <c r="E64" s="131" t="s">
        <v>37</v>
      </c>
      <c r="F6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64" s="119"/>
      <c r="H64" s="181" t="s">
        <v>188</v>
      </c>
      <c r="I64" s="132" t="str">
        <f>IF(OR(Table1[[#This Row],[流]]="UAT_GS",Table1[[#This Row],[流]]="UAT_GC",Table1[[#This Row],[流]]="UAT_EP"),"Release_note","0")&amp;IF(OR(Table1[[#This Row],[流]]="UAT3"),"Notice_of","0")</f>
        <v>Release_note0</v>
      </c>
      <c r="J64" s="124" t="s">
        <v>190</v>
      </c>
      <c r="K64" s="141" t="s">
        <v>27</v>
      </c>
      <c r="L64" s="141" t="s">
        <v>27</v>
      </c>
      <c r="M64" s="141" t="s">
        <v>27</v>
      </c>
      <c r="N64" s="141" t="s">
        <v>27</v>
      </c>
      <c r="O64" s="133" t="s">
        <v>27</v>
      </c>
      <c r="P64" s="152" t="str">
        <f>IF(OR(Table1[[#This Row],[流]]="FLEET_ENHANCEMENT_GS",Table1[[#This Row],[流]]="UAT3",Table1[[#This Row],[流]]="",Table1[[#This Row],[流]]="0",Table1[[#This Row],[流]]="ICP"),"0","Yes")</f>
        <v>Yes</v>
      </c>
      <c r="Q64" s="127" t="str">
        <f>IF(Table1[[#This Row],[流]]="Fleet_GS","√","")&amp;IF(Table1[[#This Row],[流]]="UAT3","","X")</f>
        <v>X</v>
      </c>
      <c r="R64" s="130"/>
    </row>
    <row r="65" spans="1:18" s="15" customFormat="1" x14ac:dyDescent="0.25">
      <c r="A65" s="99">
        <v>43222</v>
      </c>
      <c r="B65" s="118" t="s">
        <v>39</v>
      </c>
      <c r="C65" s="119" t="str">
        <f>TEXT(A65,"dddd")</f>
        <v>Wednesday</v>
      </c>
      <c r="D65" s="119" t="str">
        <f>IF(OR(C65="Thursday",C65="Tuesday"),"UAT","")&amp;IF(OR(C65="Wednesday",C65="Friday"),"Trunk&amp;UAT3","")</f>
        <v>Trunk&amp;UAT3</v>
      </c>
      <c r="E65" s="131" t="s">
        <v>36</v>
      </c>
      <c r="F6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65" s="119"/>
      <c r="H65" s="181" t="s">
        <v>192</v>
      </c>
      <c r="I65" s="132" t="str">
        <f>IF(OR(Table1[[#This Row],[流]]="UAT_GS",Table1[[#This Row],[流]]="UAT_GC",Table1[[#This Row],[流]]="UAT_EP"),"Release_note","0")&amp;IF(OR(Table1[[#This Row],[流]]="UAT3"),"Notice_of","0")</f>
        <v>Release_note0</v>
      </c>
      <c r="J65" s="124" t="s">
        <v>191</v>
      </c>
      <c r="K65" s="141" t="s">
        <v>27</v>
      </c>
      <c r="L65" s="141" t="s">
        <v>27</v>
      </c>
      <c r="M65" s="141" t="s">
        <v>27</v>
      </c>
      <c r="N65" s="141" t="s">
        <v>27</v>
      </c>
      <c r="O65" s="133" t="s">
        <v>27</v>
      </c>
      <c r="P65" s="152" t="str">
        <f>IF(OR(Table1[[#This Row],[流]]="FLEET_ENHANCEMENT_GS",Table1[[#This Row],[流]]="UAT3",Table1[[#This Row],[流]]="",Table1[[#This Row],[流]]="0",Table1[[#This Row],[流]]="ICP"),"0","Yes")</f>
        <v>Yes</v>
      </c>
      <c r="Q65" s="127" t="str">
        <f>IF(Table1[[#This Row],[流]]="Fleet_GS","√","")&amp;IF(Table1[[#This Row],[流]]="UAT3","","X")</f>
        <v>X</v>
      </c>
      <c r="R65" s="130"/>
    </row>
    <row r="66" spans="1:18" s="15" customFormat="1" x14ac:dyDescent="0.25">
      <c r="A66" s="99">
        <v>43222</v>
      </c>
      <c r="B66" s="118" t="s">
        <v>39</v>
      </c>
      <c r="C66" s="119" t="str">
        <f>TEXT(A66,"dddd")</f>
        <v>Wednesday</v>
      </c>
      <c r="D66" s="119" t="str">
        <f>IF(OR(C66="Thursday",C66="Tuesday"),"UAT","")&amp;IF(OR(C66="Wednesday",C66="Friday"),"Trunk&amp;UAT3","")</f>
        <v>Trunk&amp;UAT3</v>
      </c>
      <c r="E66" s="131" t="s">
        <v>193</v>
      </c>
      <c r="F6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172.25.15.209</v>
      </c>
      <c r="G66" s="119"/>
      <c r="H66" s="122" t="s">
        <v>196</v>
      </c>
      <c r="I66" s="182" t="str">
        <f>IF(OR(Table1[[#This Row],[流]]="UAT_GS",Table1[[#This Row],[流]]="UAT_GC",Table1[[#This Row],[流]]="UAT_EP"),"Release_note","0")&amp;IF(OR(Table1[[#This Row],[流]]="UAT3"),"Notice_of","0")</f>
        <v>00</v>
      </c>
      <c r="J66" s="169" t="s">
        <v>194</v>
      </c>
      <c r="K66" s="141" t="s">
        <v>27</v>
      </c>
      <c r="L66" s="141" t="s">
        <v>27</v>
      </c>
      <c r="M66" s="141" t="s">
        <v>27</v>
      </c>
      <c r="N66" s="141" t="s">
        <v>27</v>
      </c>
      <c r="O66" s="141">
        <v>0</v>
      </c>
      <c r="P66" s="152" t="str">
        <f>IF(OR(Table1[[#This Row],[流]]="FLEET_ENHANCEMENT_GS",Table1[[#This Row],[流]]="UAT3",Table1[[#This Row],[流]]="",Table1[[#This Row],[流]]="0",Table1[[#This Row],[流]]="ICP"),"0","Yes")</f>
        <v>Yes</v>
      </c>
      <c r="Q66" s="127" t="str">
        <f>IF(Table1[[#This Row],[流]]="Fleet_GS","√","")&amp;IF(Table1[[#This Row],[流]]="UAT3","","X")</f>
        <v>X</v>
      </c>
      <c r="R66" s="130"/>
    </row>
    <row r="67" spans="1:18" s="15" customFormat="1" x14ac:dyDescent="0.25">
      <c r="A67" s="99">
        <v>43222</v>
      </c>
      <c r="B67" s="118" t="s">
        <v>39</v>
      </c>
      <c r="C67" s="119" t="str">
        <f>TEXT(A67,"dddd")</f>
        <v>Wednesday</v>
      </c>
      <c r="D67" s="119" t="str">
        <f>IF(OR(C67="Thursday",C67="Tuesday"),"UAT","")&amp;IF(OR(C67="Wednesday",C67="Friday"),"Trunk&amp;UAT3","")</f>
        <v>Trunk&amp;UAT3</v>
      </c>
      <c r="E67" s="129" t="s">
        <v>40</v>
      </c>
      <c r="F6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67" s="119"/>
      <c r="H67" s="173" t="s">
        <v>197</v>
      </c>
      <c r="I67" s="132" t="str">
        <f>IF(OR(Table1[[#This Row],[流]]="UAT_GS",Table1[[#This Row],[流]]="UAT_GC",Table1[[#This Row],[流]]="UAT_EP"),"Release_note","0")&amp;IF(OR(Table1[[#This Row],[流]]="UAT3"),"Notice_of","0")</f>
        <v>0Notice_of</v>
      </c>
      <c r="J67" s="124">
        <v>0</v>
      </c>
      <c r="K67" s="141">
        <v>0</v>
      </c>
      <c r="L67" s="141">
        <v>0</v>
      </c>
      <c r="M67" s="141">
        <v>0</v>
      </c>
      <c r="N67" s="141">
        <v>0</v>
      </c>
      <c r="O67" s="141">
        <v>0</v>
      </c>
      <c r="P67" s="152" t="str">
        <f>IF(OR(Table1[[#This Row],[流]]="FLEET_ENHANCEMENT_GS",Table1[[#This Row],[流]]="UAT3",Table1[[#This Row],[流]]="",Table1[[#This Row],[流]]="0",Table1[[#This Row],[流]]="ICP"),"0","Yes")</f>
        <v>0</v>
      </c>
      <c r="Q67" s="150" t="s">
        <v>198</v>
      </c>
      <c r="R67" s="130"/>
    </row>
    <row r="68" spans="1:18" x14ac:dyDescent="0.25">
      <c r="A68" s="99">
        <v>43223</v>
      </c>
      <c r="B68" s="118" t="s">
        <v>39</v>
      </c>
      <c r="C68" s="129" t="str">
        <f t="shared" si="4"/>
        <v>Thursday</v>
      </c>
      <c r="D68" s="119" t="str">
        <f t="shared" si="1"/>
        <v>UAT</v>
      </c>
      <c r="E68" s="131" t="s">
        <v>32</v>
      </c>
      <c r="F6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68" s="119"/>
      <c r="H68" s="181" t="s">
        <v>199</v>
      </c>
      <c r="I68" s="132" t="str">
        <f>IF(OR(Table1[[#This Row],[流]]="UAT_GS",Table1[[#This Row],[流]]="UAT_GC",Table1[[#This Row],[流]]="UAT_EP"),"Release_note","0")&amp;IF(OR(Table1[[#This Row],[流]]="UAT3"),"Notice_of","0")</f>
        <v>Release_note0</v>
      </c>
      <c r="J68" s="124" t="s">
        <v>213</v>
      </c>
      <c r="K68" s="141" t="s">
        <v>27</v>
      </c>
      <c r="L68" s="141" t="s">
        <v>27</v>
      </c>
      <c r="M68" s="129" t="s">
        <v>27</v>
      </c>
      <c r="N68" s="141" t="s">
        <v>27</v>
      </c>
      <c r="O68" s="133" t="s">
        <v>27</v>
      </c>
      <c r="P68" s="126" t="str">
        <f>IF(OR(Table1[[#This Row],[流]]="FLEET_ENHANCEMENT_GS",Table1[[#This Row],[流]]="UAT3",Table1[[#This Row],[流]]="",Table1[[#This Row],[流]]="0",Table1[[#This Row],[流]]="ICP"),"0","Yes")</f>
        <v>Yes</v>
      </c>
      <c r="Q68" s="127" t="str">
        <f>IF(Table1[[#This Row],[流]]="Fleet_GS","√","")&amp;IF(Table1[[#This Row],[流]]="UAT3","","X")</f>
        <v>X</v>
      </c>
      <c r="R68" s="130"/>
    </row>
    <row r="69" spans="1:18" s="15" customFormat="1" x14ac:dyDescent="0.25">
      <c r="A69" s="99">
        <v>43223</v>
      </c>
      <c r="B69" s="118" t="s">
        <v>39</v>
      </c>
      <c r="C69" s="129" t="str">
        <f>TEXT(A69,"dddd")</f>
        <v>Thursday</v>
      </c>
      <c r="D69" s="119" t="str">
        <f>IF(OR(C69="Thursday",C69="Tuesday"),"UAT","")&amp;IF(OR(C69="Wednesday",C69="Friday"),"Trunk&amp;UAT3","")</f>
        <v>UAT</v>
      </c>
      <c r="E69" s="131" t="s">
        <v>36</v>
      </c>
      <c r="F6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69" s="119"/>
      <c r="H69" s="181" t="s">
        <v>204</v>
      </c>
      <c r="I69" s="132" t="str">
        <f>IF(OR(Table1[[#This Row],[流]]="UAT_GS",Table1[[#This Row],[流]]="UAT_GC",Table1[[#This Row],[流]]="UAT_EP"),"Release_note","0")&amp;IF(OR(Table1[[#This Row],[流]]="UAT3"),"Notice_of","0")</f>
        <v>Release_note0</v>
      </c>
      <c r="J69" s="169" t="s">
        <v>214</v>
      </c>
      <c r="K69" s="141" t="s">
        <v>27</v>
      </c>
      <c r="L69" s="141" t="s">
        <v>27</v>
      </c>
      <c r="M69" s="141" t="s">
        <v>27</v>
      </c>
      <c r="N69" s="141" t="s">
        <v>27</v>
      </c>
      <c r="O69" s="133" t="s">
        <v>27</v>
      </c>
      <c r="P69" s="152" t="str">
        <f>IF(OR(Table1[[#This Row],[流]]="FLEET_ENHANCEMENT_GS",Table1[[#This Row],[流]]="UAT3",Table1[[#This Row],[流]]="",Table1[[#This Row],[流]]="0",Table1[[#This Row],[流]]="ICP"),"0","Yes")</f>
        <v>Yes</v>
      </c>
      <c r="Q69" s="127" t="str">
        <f>IF(Table1[[#This Row],[流]]="Fleet_GS","√","")&amp;IF(Table1[[#This Row],[流]]="UAT3","","X")</f>
        <v>X</v>
      </c>
      <c r="R69" s="130"/>
    </row>
    <row r="70" spans="1:18" s="15" customFormat="1" x14ac:dyDescent="0.25">
      <c r="A70" s="99">
        <v>43223</v>
      </c>
      <c r="B70" s="118" t="s">
        <v>39</v>
      </c>
      <c r="C70" s="129" t="str">
        <f>TEXT(A70,"dddd")</f>
        <v>Thursday</v>
      </c>
      <c r="D70" s="119" t="str">
        <f>IF(OR(C70="Thursday",C70="Tuesday"),"UAT","")&amp;IF(OR(C70="Wednesday",C70="Friday"),"Trunk&amp;UAT3","")</f>
        <v>UAT</v>
      </c>
      <c r="E70" s="145" t="s">
        <v>167</v>
      </c>
      <c r="F7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70" s="119"/>
      <c r="H70" s="122" t="s">
        <v>168</v>
      </c>
      <c r="I70" s="123" t="str">
        <f>IF(OR(Table1[[#This Row],[流]]="UAT_GS",Table1[[#This Row],[流]]="UAT_GC",Table1[[#This Row],[流]]="UAT_EP"),"Release_note","0")&amp;IF(OR(Table1[[#This Row],[流]]="UAT3"),"Notice_of","0")</f>
        <v>00</v>
      </c>
      <c r="J70" s="124" t="s">
        <v>169</v>
      </c>
      <c r="K70" s="141" t="s">
        <v>27</v>
      </c>
      <c r="L70" s="141" t="s">
        <v>27</v>
      </c>
      <c r="M70" s="141" t="s">
        <v>27</v>
      </c>
      <c r="N70" s="129" t="s">
        <v>217</v>
      </c>
      <c r="O70" s="119">
        <v>0</v>
      </c>
      <c r="P70" s="152" t="str">
        <f>IF(OR(Table1[[#This Row],[流]]="FLEET_ENHANCEMENT_GS",Table1[[#This Row],[流]]="UAT3",Table1[[#This Row],[流]]="",Table1[[#This Row],[流]]="0",Table1[[#This Row],[流]]="ICP"),"0","Yes")</f>
        <v>Yes</v>
      </c>
      <c r="Q70" s="127" t="str">
        <f>IF(Table1[[#This Row],[流]]="Fleet_GS","√","")&amp;IF(Table1[[#This Row],[流]]="UAT3","","X")</f>
        <v>X</v>
      </c>
      <c r="R70" s="130"/>
    </row>
    <row r="71" spans="1:18" s="15" customFormat="1" x14ac:dyDescent="0.25">
      <c r="A71" s="99">
        <v>43223</v>
      </c>
      <c r="B71" s="118" t="s">
        <v>39</v>
      </c>
      <c r="C71" s="129" t="str">
        <f>TEXT(A71,"dddd")</f>
        <v>Thursday</v>
      </c>
      <c r="D71" s="119" t="str">
        <f>IF(OR(C71="Thursday",C71="Tuesday"),"UAT","")&amp;IF(OR(C71="Wednesday",C71="Friday"),"Trunk&amp;UAT3","")</f>
        <v>UAT</v>
      </c>
      <c r="E71" s="145" t="s">
        <v>200</v>
      </c>
      <c r="F7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71" s="119"/>
      <c r="H71" s="122" t="s">
        <v>201</v>
      </c>
      <c r="I71" s="123" t="str">
        <f>IF(OR(Table1[[#This Row],[流]]="UAT_GS",Table1[[#This Row],[流]]="UAT_GC",Table1[[#This Row],[流]]="UAT_EP"),"Release_note","0")&amp;IF(OR(Table1[[#This Row],[流]]="UAT3"),"Notice_of","0")</f>
        <v>00</v>
      </c>
      <c r="J71" s="169" t="s">
        <v>203</v>
      </c>
      <c r="K71" s="141" t="s">
        <v>27</v>
      </c>
      <c r="L71" s="141" t="s">
        <v>27</v>
      </c>
      <c r="M71" s="141" t="s">
        <v>27</v>
      </c>
      <c r="N71" s="141" t="s">
        <v>27</v>
      </c>
      <c r="O71" s="119">
        <v>0</v>
      </c>
      <c r="P71" s="152" t="str">
        <f>IF(OR(Table1[[#This Row],[流]]="FLEET_ENHANCEMENT_GS",Table1[[#This Row],[流]]="UAT3",Table1[[#This Row],[流]]="",Table1[[#This Row],[流]]="0",Table1[[#This Row],[流]]="ICP"),"0","Yes")</f>
        <v>Yes</v>
      </c>
      <c r="Q71" s="127" t="str">
        <f>IF(Table1[[#This Row],[流]]="Fleet_GS","√","")&amp;IF(Table1[[#This Row],[流]]="UAT3","","X")</f>
        <v>X</v>
      </c>
      <c r="R71" s="130"/>
    </row>
    <row r="72" spans="1:18" s="53" customFormat="1" x14ac:dyDescent="0.25">
      <c r="A72" s="99">
        <v>43224</v>
      </c>
      <c r="B72" s="118" t="s">
        <v>39</v>
      </c>
      <c r="C72" s="141" t="str">
        <f>TEXT(A72,"dddd")</f>
        <v>Friday</v>
      </c>
      <c r="D72" s="119" t="str">
        <f>IF(OR(C72="Thursday",C72="Tuesday"),"UAT","")&amp;IF(OR(C72="Wednesday",C72="Friday"),"Trunk&amp;UAT3","")</f>
        <v>Trunk&amp;UAT3</v>
      </c>
      <c r="E72" s="120" t="s">
        <v>215</v>
      </c>
      <c r="F7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2" s="183" t="s">
        <v>170</v>
      </c>
      <c r="H72" s="122"/>
      <c r="I72" s="123" t="str">
        <f>IF(OR(Table1[[#This Row],[流]]="UAT_GS",Table1[[#This Row],[流]]="UAT_GC",Table1[[#This Row],[流]]="UAT_EP"),"Release_note","0")&amp;IF(OR(Table1[[#This Row],[流]]="UAT3"),"Notice_of","0")</f>
        <v>00</v>
      </c>
      <c r="J72" s="124">
        <v>0</v>
      </c>
      <c r="K72" s="141">
        <v>0</v>
      </c>
      <c r="L72" s="141">
        <v>0</v>
      </c>
      <c r="M72" s="141">
        <v>0</v>
      </c>
      <c r="N72" s="141">
        <v>0</v>
      </c>
      <c r="O72" s="119">
        <v>0</v>
      </c>
      <c r="P72" s="152" t="str">
        <f>IF(OR(Table1[[#This Row],[流]]="FLEET_ENHANCEMENT_GS",Table1[[#This Row],[流]]="UAT3",Table1[[#This Row],[流]]="",Table1[[#This Row],[流]]="0",Table1[[#This Row],[流]]="ICP"),"0","Yes")</f>
        <v>Yes</v>
      </c>
      <c r="Q72" s="127" t="str">
        <f>IF(Table1[[#This Row],[流]]="Fleet_GS","√","")&amp;IF(Table1[[#This Row],[流]]="UAT3","","X")</f>
        <v>X</v>
      </c>
      <c r="R72" s="130"/>
    </row>
    <row r="73" spans="1:18" x14ac:dyDescent="0.25">
      <c r="A73" s="99">
        <v>43224</v>
      </c>
      <c r="B73" s="118" t="s">
        <v>39</v>
      </c>
      <c r="C73" s="160" t="str">
        <f t="shared" si="4"/>
        <v>Friday</v>
      </c>
      <c r="D73" s="119" t="str">
        <f t="shared" si="1"/>
        <v>Trunk&amp;UAT3</v>
      </c>
      <c r="E73" s="129" t="s">
        <v>40</v>
      </c>
      <c r="F7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73" s="160"/>
      <c r="H73" s="173" t="s">
        <v>216</v>
      </c>
      <c r="I73" s="132" t="str">
        <f>IF(OR(Table1[[#This Row],[流]]="UAT_GS",Table1[[#This Row],[流]]="UAT_GC",Table1[[#This Row],[流]]="UAT_EP"),"Release_note","0")&amp;IF(OR(Table1[[#This Row],[流]]="UAT3"),"Notice_of","0")</f>
        <v>0Notice_of</v>
      </c>
      <c r="J73" s="160">
        <v>0</v>
      </c>
      <c r="K73" s="160">
        <v>0</v>
      </c>
      <c r="L73" s="160">
        <v>0</v>
      </c>
      <c r="M73" s="160">
        <v>0</v>
      </c>
      <c r="N73" s="160">
        <v>0</v>
      </c>
      <c r="O73" s="160">
        <v>0</v>
      </c>
      <c r="P73" s="126" t="str">
        <f>IF(OR(Table1[[#This Row],[流]]="FLEET_ENHANCEMENT_GS",Table1[[#This Row],[流]]="UAT3",Table1[[#This Row],[流]]="",Table1[[#This Row],[流]]="0",Table1[[#This Row],[流]]="ICP"),"0","Yes")</f>
        <v>0</v>
      </c>
      <c r="Q73" s="161">
        <v>0</v>
      </c>
      <c r="R73" s="130"/>
    </row>
    <row r="74" spans="1:18" s="53" customFormat="1" x14ac:dyDescent="0.25">
      <c r="A74" s="99">
        <v>43224</v>
      </c>
      <c r="B74" s="118" t="s">
        <v>39</v>
      </c>
      <c r="C74" s="119" t="str">
        <f>TEXT(A74,"dddd")</f>
        <v>Friday</v>
      </c>
      <c r="D74" s="119" t="str">
        <f>IF(OR(C74="Thursday",C74="Tuesday"),"UAT","")&amp;IF(OR(C74="Wednesday",C74="Friday"),"Trunk&amp;UAT3","")</f>
        <v>Trunk&amp;UAT3</v>
      </c>
      <c r="E74" s="145" t="s">
        <v>200</v>
      </c>
      <c r="F7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74" s="119"/>
      <c r="H74" s="122" t="s">
        <v>201</v>
      </c>
      <c r="I74" s="123" t="str">
        <f>IF(OR(Table1[[#This Row],[流]]="UAT_GS",Table1[[#This Row],[流]]="UAT_GC",Table1[[#This Row],[流]]="UAT_EP"),"Release_note","0")&amp;IF(OR(Table1[[#This Row],[流]]="UAT3"),"Notice_of","0")</f>
        <v>00</v>
      </c>
      <c r="J74" s="122" t="s">
        <v>203</v>
      </c>
      <c r="K74" s="141" t="s">
        <v>27</v>
      </c>
      <c r="L74" s="141" t="s">
        <v>27</v>
      </c>
      <c r="M74" s="141" t="s">
        <v>27</v>
      </c>
      <c r="N74" s="141" t="s">
        <v>27</v>
      </c>
      <c r="O74" s="119">
        <v>0</v>
      </c>
      <c r="P74" s="152" t="str">
        <f>IF(OR(Table1[[#This Row],[流]]="FLEET_ENHANCEMENT_GS",Table1[[#This Row],[流]]="UAT3",Table1[[#This Row],[流]]="",Table1[[#This Row],[流]]="0",Table1[[#This Row],[流]]="ICP"),"0","Yes")</f>
        <v>Yes</v>
      </c>
      <c r="Q74" s="127" t="str">
        <f>IF(Table1[[#This Row],[流]]="Fleet_GS","√","")&amp;IF(Table1[[#This Row],[流]]="UAT3","","X")</f>
        <v>X</v>
      </c>
      <c r="R74" s="130"/>
    </row>
    <row r="75" spans="1:18" s="53" customFormat="1" x14ac:dyDescent="0.25">
      <c r="A75" s="99">
        <v>43224</v>
      </c>
      <c r="B75" s="118" t="s">
        <v>39</v>
      </c>
      <c r="C75" s="119" t="str">
        <f>TEXT(A75,"dddd")</f>
        <v>Friday</v>
      </c>
      <c r="D75" s="119" t="str">
        <f>IF(OR(C75="Thursday",C75="Tuesday"),"UAT","")&amp;IF(OR(C75="Wednesday",C75="Friday"),"Trunk&amp;UAT3","")</f>
        <v>Trunk&amp;UAT3</v>
      </c>
      <c r="E75" s="145" t="s">
        <v>167</v>
      </c>
      <c r="F7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75" s="119"/>
      <c r="H75" s="122" t="s">
        <v>168</v>
      </c>
      <c r="I75" s="123" t="str">
        <f>IF(OR(Table1[[#This Row],[流]]="UAT_GS",Table1[[#This Row],[流]]="UAT_GC",Table1[[#This Row],[流]]="UAT_EP"),"Release_note","0")&amp;IF(OR(Table1[[#This Row],[流]]="UAT3"),"Notice_of","0")</f>
        <v>00</v>
      </c>
      <c r="J75" s="122" t="s">
        <v>169</v>
      </c>
      <c r="K75" s="141" t="s">
        <v>27</v>
      </c>
      <c r="L75" s="141" t="s">
        <v>27</v>
      </c>
      <c r="M75" s="141" t="s">
        <v>27</v>
      </c>
      <c r="N75" s="141" t="s">
        <v>27</v>
      </c>
      <c r="O75" s="119">
        <v>0</v>
      </c>
      <c r="P75" s="152" t="str">
        <f>IF(OR(Table1[[#This Row],[流]]="FLEET_ENHANCEMENT_GS",Table1[[#This Row],[流]]="UAT3",Table1[[#This Row],[流]]="",Table1[[#This Row],[流]]="0",Table1[[#This Row],[流]]="ICP"),"0","Yes")</f>
        <v>Yes</v>
      </c>
      <c r="Q75" s="127" t="str">
        <f>IF(Table1[[#This Row],[流]]="Fleet_GS","√","")&amp;IF(Table1[[#This Row],[流]]="UAT3","","X")</f>
        <v>X</v>
      </c>
      <c r="R75" s="130"/>
    </row>
    <row r="76" spans="1:18" x14ac:dyDescent="0.25">
      <c r="A76" s="99">
        <v>43224</v>
      </c>
      <c r="B76" s="118" t="s">
        <v>39</v>
      </c>
      <c r="C76" s="119" t="str">
        <f t="shared" ref="C76:C125" si="5">TEXT(A76,"dddd")</f>
        <v>Friday</v>
      </c>
      <c r="D76" s="119" t="str">
        <f t="shared" ref="D76:D125" si="6">IF(OR(C76="Thursday",C76="Tuesday"),"UAT","")&amp;IF(OR(C76="Wednesday",C76="Friday"),"Trunk&amp;UAT3","")</f>
        <v>Trunk&amp;UAT3</v>
      </c>
      <c r="E76" s="148" t="s">
        <v>56</v>
      </c>
      <c r="F7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76" s="119"/>
      <c r="H76" s="122" t="s">
        <v>218</v>
      </c>
      <c r="I76" s="123" t="str">
        <f>IF(OR(Table1[[#This Row],[流]]="UAT_GS",Table1[[#This Row],[流]]="UAT_GC",Table1[[#This Row],[流]]="UAT_EP"),"Release_note","0")&amp;IF(OR(Table1[[#This Row],[流]]="UAT3"),"Notice_of","0")</f>
        <v>00</v>
      </c>
      <c r="J76" s="169" t="s">
        <v>219</v>
      </c>
      <c r="K76" s="141" t="s">
        <v>27</v>
      </c>
      <c r="L76" s="119">
        <v>0</v>
      </c>
      <c r="M76" s="119">
        <v>0</v>
      </c>
      <c r="N76" s="119">
        <v>0</v>
      </c>
      <c r="O76" s="119">
        <v>0</v>
      </c>
      <c r="P76" s="122" t="str">
        <f>IF(OR(Table1[[#This Row],[流]]="FLEET_ENHANCEMENT_GS",Table1[[#This Row],[流]]="UAT3",Table1[[#This Row],[流]]="",Table1[[#This Row],[流]]="0",Table1[[#This Row],[流]]="ICP"),"0","Yes")</f>
        <v>0</v>
      </c>
      <c r="Q76" s="127" t="str">
        <f>IF(Table1[[#This Row],[流]]="Fleet_GS","√","")&amp;IF(Table1[[#This Row],[流]]="UAT3","","X")</f>
        <v>X</v>
      </c>
      <c r="R76" s="130"/>
    </row>
    <row r="77" spans="1:18" s="53" customFormat="1" x14ac:dyDescent="0.25">
      <c r="A77" s="58">
        <v>43225</v>
      </c>
      <c r="B77" s="153">
        <v>0</v>
      </c>
      <c r="C77" s="135" t="str">
        <f>TEXT(A77,"dddd")</f>
        <v>Saturday</v>
      </c>
      <c r="D77" s="135" t="str">
        <f>IF(OR(C77="Thursday",C77="Tuesday"),"UAT","")&amp;IF(OR(C77="Wednesday",C77="Friday"),"Trunk&amp;UAT3","")</f>
        <v/>
      </c>
      <c r="E77" s="135"/>
      <c r="F7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7" s="135"/>
      <c r="H77" s="136"/>
      <c r="I77" s="155" t="str">
        <f>IF(OR(Table1[[#This Row],[流]]="UAT_GS",Table1[[#This Row],[流]]="UAT_GC",Table1[[#This Row],[流]]="UAT_EP"),"Release_note","0")&amp;IF(OR(Table1[[#This Row],[流]]="UAT3"),"Notice_of","0")</f>
        <v>00</v>
      </c>
      <c r="J77" s="137"/>
      <c r="K77" s="135"/>
      <c r="L77" s="135"/>
      <c r="M77" s="135"/>
      <c r="N77" s="135"/>
      <c r="O77" s="135"/>
      <c r="P77" s="136" t="str">
        <f>IF(OR(Table1[[#This Row],[流]]="FLEET_ENHANCEMENT_GS",Table1[[#This Row],[流]]="UAT3",Table1[[#This Row],[流]]="",Table1[[#This Row],[流]]="0",Table1[[#This Row],[流]]="ICP"),"0","Yes")</f>
        <v>0</v>
      </c>
      <c r="Q77" s="139" t="str">
        <f>IF(Table1[[#This Row],[流]]="Fleet_GS","√","")&amp;IF(Table1[[#This Row],[流]]="UAT3","","X")</f>
        <v>X</v>
      </c>
      <c r="R77" s="140"/>
    </row>
    <row r="78" spans="1:18" x14ac:dyDescent="0.25">
      <c r="A78" s="58">
        <v>43226</v>
      </c>
      <c r="B78" s="184">
        <v>0</v>
      </c>
      <c r="C78" s="135" t="str">
        <f t="shared" si="5"/>
        <v>Sunday</v>
      </c>
      <c r="D78" s="135" t="str">
        <f t="shared" si="6"/>
        <v/>
      </c>
      <c r="E78" s="135"/>
      <c r="F7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78" s="135"/>
      <c r="H78" s="136"/>
      <c r="I78" s="155" t="str">
        <f>IF(OR(Table1[[#This Row],[流]]="UAT_GS",Table1[[#This Row],[流]]="UAT_GC",Table1[[#This Row],[流]]="UAT_EP"),"Release_note","0")&amp;IF(OR(Table1[[#This Row],[流]]="UAT3"),"Notice_of","0")</f>
        <v>00</v>
      </c>
      <c r="J78" s="137"/>
      <c r="K78" s="135" t="s">
        <v>212</v>
      </c>
      <c r="L78" s="135"/>
      <c r="M78" s="135"/>
      <c r="N78" s="135"/>
      <c r="O78" s="135"/>
      <c r="P78" s="136" t="str">
        <f>IF(OR(Table1[[#This Row],[流]]="FLEET_ENHANCEMENT_GS",Table1[[#This Row],[流]]="UAT3",Table1[[#This Row],[流]]="",Table1[[#This Row],[流]]="0",Table1[[#This Row],[流]]="ICP"),"0","Yes")</f>
        <v>0</v>
      </c>
      <c r="Q78" s="139" t="str">
        <f>IF(Table1[[#This Row],[流]]="Fleet_GS","√","")&amp;IF(Table1[[#This Row],[流]]="UAT3","","X")</f>
        <v>X</v>
      </c>
      <c r="R78" s="140"/>
    </row>
    <row r="79" spans="1:18" x14ac:dyDescent="0.25">
      <c r="A79" s="99">
        <v>43227</v>
      </c>
      <c r="B79" s="118" t="s">
        <v>39</v>
      </c>
      <c r="C79" s="119" t="str">
        <f t="shared" si="5"/>
        <v>Monday</v>
      </c>
      <c r="D79" s="119" t="str">
        <f t="shared" si="6"/>
        <v/>
      </c>
      <c r="E79" s="145" t="s">
        <v>56</v>
      </c>
      <c r="F7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79" s="168" t="s">
        <v>584</v>
      </c>
      <c r="H79" s="122" t="s">
        <v>218</v>
      </c>
      <c r="I79" s="123" t="str">
        <f>IF(OR(Table1[[#This Row],[流]]="UAT_GS",Table1[[#This Row],[流]]="UAT_GC",Table1[[#This Row],[流]]="UAT_EP"),"Release_note","0")&amp;IF(OR(Table1[[#This Row],[流]]="UAT3"),"Notice_of","0")</f>
        <v>00</v>
      </c>
      <c r="J79" s="169" t="s">
        <v>219</v>
      </c>
      <c r="K79" s="141" t="s">
        <v>27</v>
      </c>
      <c r="L79" s="129" t="s">
        <v>223</v>
      </c>
      <c r="M79" s="119">
        <v>0</v>
      </c>
      <c r="N79" s="119">
        <v>0</v>
      </c>
      <c r="O79" s="119">
        <v>0</v>
      </c>
      <c r="P79" s="122" t="str">
        <f>IF(OR(Table1[[#This Row],[流]]="FLEET_ENHANCEMENT_GS",Table1[[#This Row],[流]]="UAT3",Table1[[#This Row],[流]]="",Table1[[#This Row],[流]]="0",Table1[[#This Row],[流]]="ICP"),"0","Yes")</f>
        <v>0</v>
      </c>
      <c r="Q79" s="127" t="str">
        <f>IF(Table1[[#This Row],[流]]="Fleet_GS","√","")&amp;IF(Table1[[#This Row],[流]]="UAT3","","X")</f>
        <v>X</v>
      </c>
      <c r="R79" s="130">
        <v>0.43124999999999997</v>
      </c>
    </row>
    <row r="80" spans="1:18" x14ac:dyDescent="0.25">
      <c r="A80" s="99">
        <v>43227</v>
      </c>
      <c r="B80" s="118" t="s">
        <v>39</v>
      </c>
      <c r="C80" s="119" t="str">
        <f t="shared" ref="C80:C92" si="7">TEXT(A80,"dddd")</f>
        <v>Monday</v>
      </c>
      <c r="D80" s="119" t="str">
        <f t="shared" ref="D80:D92" si="8">IF(OR(C80="Thursday",C80="Tuesday"),"UAT","")&amp;IF(OR(C80="Wednesday",C80="Friday"),"Trunk&amp;UAT3","")</f>
        <v/>
      </c>
      <c r="E80" s="145" t="s">
        <v>200</v>
      </c>
      <c r="F8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80" s="119"/>
      <c r="H80" s="122" t="s">
        <v>201</v>
      </c>
      <c r="I80" s="123" t="str">
        <f>IF(OR(Table1[[#This Row],[流]]="UAT_GS",Table1[[#This Row],[流]]="UAT_GC",Table1[[#This Row],[流]]="UAT_EP"),"Release_note","0")&amp;IF(OR(Table1[[#This Row],[流]]="UAT3"),"Notice_of","0")</f>
        <v>00</v>
      </c>
      <c r="J80" s="122" t="s">
        <v>203</v>
      </c>
      <c r="K80" s="141" t="s">
        <v>27</v>
      </c>
      <c r="L80" s="141" t="s">
        <v>27</v>
      </c>
      <c r="M80" s="141" t="s">
        <v>27</v>
      </c>
      <c r="N80" s="141" t="s">
        <v>27</v>
      </c>
      <c r="O80" s="119">
        <v>0</v>
      </c>
      <c r="P80" s="122" t="str">
        <f>IF(OR(Table1[[#This Row],[流]]="FLEET_ENHANCEMENT_GS",Table1[[#This Row],[流]]="UAT3",Table1[[#This Row],[流]]="",Table1[[#This Row],[流]]="0",Table1[[#This Row],[流]]="ICP"),"0","Yes")</f>
        <v>Yes</v>
      </c>
      <c r="Q80" s="127" t="str">
        <f>IF(Table1[[#This Row],[流]]="Fleet_GS","√","")&amp;IF(Table1[[#This Row],[流]]="UAT3","","X")</f>
        <v>X</v>
      </c>
      <c r="R80" s="130">
        <v>0.44930555555555557</v>
      </c>
    </row>
    <row r="81" spans="1:18" x14ac:dyDescent="0.25">
      <c r="A81" s="99">
        <v>43227</v>
      </c>
      <c r="B81" s="118" t="s">
        <v>39</v>
      </c>
      <c r="C81" s="119" t="str">
        <f t="shared" si="7"/>
        <v>Monday</v>
      </c>
      <c r="D81" s="119" t="str">
        <f t="shared" si="8"/>
        <v/>
      </c>
      <c r="E81" s="145" t="s">
        <v>167</v>
      </c>
      <c r="F8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81" s="119"/>
      <c r="H81" s="122" t="s">
        <v>168</v>
      </c>
      <c r="I81" s="123" t="str">
        <f>IF(OR(Table1[[#This Row],[流]]="UAT_GS",Table1[[#This Row],[流]]="UAT_GC",Table1[[#This Row],[流]]="UAT_EP"),"Release_note","0")&amp;IF(OR(Table1[[#This Row],[流]]="UAT3"),"Notice_of","0")</f>
        <v>00</v>
      </c>
      <c r="J81" s="122" t="s">
        <v>169</v>
      </c>
      <c r="K81" s="141" t="s">
        <v>27</v>
      </c>
      <c r="L81" s="141" t="s">
        <v>27</v>
      </c>
      <c r="M81" s="141" t="s">
        <v>27</v>
      </c>
      <c r="N81" s="141" t="s">
        <v>27</v>
      </c>
      <c r="O81" s="119">
        <v>0</v>
      </c>
      <c r="P81" s="122" t="str">
        <f>IF(OR(Table1[[#This Row],[流]]="FLEET_ENHANCEMENT_GS",Table1[[#This Row],[流]]="UAT3",Table1[[#This Row],[流]]="",Table1[[#This Row],[流]]="0",Table1[[#This Row],[流]]="ICP"),"0","Yes")</f>
        <v>Yes</v>
      </c>
      <c r="Q81" s="127" t="str">
        <f>IF(Table1[[#This Row],[流]]="Fleet_GS","√","")&amp;IF(Table1[[#This Row],[流]]="UAT3","","X")</f>
        <v>X</v>
      </c>
      <c r="R81" s="130" t="s">
        <v>263</v>
      </c>
    </row>
    <row r="82" spans="1:18" x14ac:dyDescent="0.25">
      <c r="A82" s="99">
        <v>43227</v>
      </c>
      <c r="B82" s="118" t="s">
        <v>39</v>
      </c>
      <c r="C82" s="119" t="str">
        <f t="shared" si="7"/>
        <v>Monday</v>
      </c>
      <c r="D82" s="119" t="str">
        <f t="shared" si="8"/>
        <v/>
      </c>
      <c r="E82" s="145" t="s">
        <v>202</v>
      </c>
      <c r="F8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82" s="119"/>
      <c r="H82" s="122" t="s">
        <v>232</v>
      </c>
      <c r="I82" s="123" t="str">
        <f>IF(OR(Table1[[#This Row],[流]]="UAT_GS",Table1[[#This Row],[流]]="UAT_GC",Table1[[#This Row],[流]]="UAT_EP"),"Release_note","0")&amp;IF(OR(Table1[[#This Row],[流]]="UAT3"),"Notice_of","0")</f>
        <v>00</v>
      </c>
      <c r="J82" s="122" t="s">
        <v>230</v>
      </c>
      <c r="K82" s="141" t="s">
        <v>27</v>
      </c>
      <c r="L82" s="141" t="s">
        <v>27</v>
      </c>
      <c r="M82" s="141" t="s">
        <v>27</v>
      </c>
      <c r="N82" s="141" t="s">
        <v>27</v>
      </c>
      <c r="O82" s="119">
        <v>0</v>
      </c>
      <c r="P82" s="122" t="str">
        <f>IF(OR(Table1[[#This Row],[流]]="FLEET_ENHANCEMENT_GS",Table1[[#This Row],[流]]="UAT3",Table1[[#This Row],[流]]="",Table1[[#This Row],[流]]="0",Table1[[#This Row],[流]]="ICP"),"0","Yes")</f>
        <v>Yes</v>
      </c>
      <c r="Q82" s="150" t="s">
        <v>271</v>
      </c>
      <c r="R82" s="130">
        <v>0.74930555555555556</v>
      </c>
    </row>
    <row r="83" spans="1:18" x14ac:dyDescent="0.25">
      <c r="A83" s="99">
        <v>43227</v>
      </c>
      <c r="B83" s="118" t="s">
        <v>39</v>
      </c>
      <c r="C83" s="119" t="str">
        <f t="shared" si="7"/>
        <v>Monday</v>
      </c>
      <c r="D83" s="119" t="str">
        <f t="shared" si="8"/>
        <v/>
      </c>
      <c r="E83" s="148" t="s">
        <v>220</v>
      </c>
      <c r="F8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ME</v>
      </c>
      <c r="G83" s="119"/>
      <c r="H83" s="122" t="s">
        <v>221</v>
      </c>
      <c r="I83" s="123" t="str">
        <f>IF(OR(Table1[[#This Row],[流]]="UAT_GS",Table1[[#This Row],[流]]="UAT_GC",Table1[[#This Row],[流]]="UAT_EP"),"Release_note","0")&amp;IF(OR(Table1[[#This Row],[流]]="UAT3"),"Notice_of","0")</f>
        <v>00</v>
      </c>
      <c r="J83" s="122" t="s">
        <v>222</v>
      </c>
      <c r="K83" s="141" t="s">
        <v>27</v>
      </c>
      <c r="L83" s="129" t="s">
        <v>135</v>
      </c>
      <c r="M83" s="119">
        <v>0</v>
      </c>
      <c r="N83" s="119">
        <v>0</v>
      </c>
      <c r="O83" s="119">
        <v>0</v>
      </c>
      <c r="P83" s="122" t="str">
        <f>IF(OR(Table1[[#This Row],[流]]="FLEET_ENHANCEMENT_GS",Table1[[#This Row],[流]]="UAT3",Table1[[#This Row],[流]]="",Table1[[#This Row],[流]]="0",Table1[[#This Row],[流]]="ICP"),"0","Yes")</f>
        <v>Yes</v>
      </c>
      <c r="Q83" s="127" t="str">
        <f>IF(Table1[[#This Row],[流]]="Fleet_GS","√","")&amp;IF(Table1[[#This Row],[流]]="UAT3","","X")</f>
        <v>X</v>
      </c>
      <c r="R83" s="130"/>
    </row>
    <row r="84" spans="1:18" x14ac:dyDescent="0.25">
      <c r="A84" s="99">
        <v>43227</v>
      </c>
      <c r="B84" s="118" t="s">
        <v>39</v>
      </c>
      <c r="C84" s="119" t="str">
        <f t="shared" si="7"/>
        <v>Monday</v>
      </c>
      <c r="D84" s="119" t="str">
        <f t="shared" si="8"/>
        <v/>
      </c>
      <c r="E84" s="120" t="s">
        <v>224</v>
      </c>
      <c r="F8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84" s="129" t="s">
        <v>223</v>
      </c>
      <c r="H84" s="122" t="s">
        <v>225</v>
      </c>
      <c r="I84" s="123" t="str">
        <f>IF(OR(Table1[[#This Row],[流]]="UAT_GS",Table1[[#This Row],[流]]="UAT_GC",Table1[[#This Row],[流]]="UAT_EP"),"Release_note","0")&amp;IF(OR(Table1[[#This Row],[流]]="UAT3"),"Notice_of","0")</f>
        <v>00</v>
      </c>
      <c r="J84" s="124">
        <v>0</v>
      </c>
      <c r="K84" s="119">
        <v>0</v>
      </c>
      <c r="L84" s="119">
        <v>0</v>
      </c>
      <c r="M84" s="119">
        <v>0</v>
      </c>
      <c r="N84" s="119">
        <v>0</v>
      </c>
      <c r="O84" s="119">
        <v>0</v>
      </c>
      <c r="P84" s="122" t="str">
        <f>IF(OR(Table1[[#This Row],[流]]="FLEET_ENHANCEMENT_GS",Table1[[#This Row],[流]]="UAT3",Table1[[#This Row],[流]]="",Table1[[#This Row],[流]]="0",Table1[[#This Row],[流]]="ICP"),"0","Yes")</f>
        <v>Yes</v>
      </c>
      <c r="Q84" s="150" t="s">
        <v>229</v>
      </c>
      <c r="R84" s="130">
        <v>0.67291666666666661</v>
      </c>
    </row>
    <row r="85" spans="1:18" x14ac:dyDescent="0.25">
      <c r="A85" s="99">
        <v>43227</v>
      </c>
      <c r="B85" s="118" t="s">
        <v>39</v>
      </c>
      <c r="C85" s="119" t="str">
        <f t="shared" si="7"/>
        <v>Monday</v>
      </c>
      <c r="D85" s="119" t="str">
        <f t="shared" si="8"/>
        <v/>
      </c>
      <c r="E85" s="120" t="s">
        <v>224</v>
      </c>
      <c r="F8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85" s="129" t="s">
        <v>231</v>
      </c>
      <c r="H85" s="122" t="s">
        <v>225</v>
      </c>
      <c r="I85" s="123" t="str">
        <f>IF(OR(Table1[[#This Row],[流]]="UAT_GS",Table1[[#This Row],[流]]="UAT_GC",Table1[[#This Row],[流]]="UAT_EP"),"Release_note","0")&amp;IF(OR(Table1[[#This Row],[流]]="UAT3"),"Notice_of","0")</f>
        <v>00</v>
      </c>
      <c r="J85" s="124">
        <v>0</v>
      </c>
      <c r="K85" s="119">
        <v>0</v>
      </c>
      <c r="L85" s="129" t="s">
        <v>264</v>
      </c>
      <c r="M85" s="119">
        <v>0</v>
      </c>
      <c r="N85" s="119">
        <v>0</v>
      </c>
      <c r="O85" s="119">
        <v>0</v>
      </c>
      <c r="P85" s="122" t="str">
        <f>IF(OR(Table1[[#This Row],[流]]="FLEET_ENHANCEMENT_GS",Table1[[#This Row],[流]]="UAT3",Table1[[#This Row],[流]]="",Table1[[#This Row],[流]]="0",Table1[[#This Row],[流]]="ICP"),"0","Yes")</f>
        <v>Yes</v>
      </c>
      <c r="Q85" s="127" t="str">
        <f>IF(Table1[[#This Row],[流]]="Fleet_GS","√","")&amp;IF(Table1[[#This Row],[流]]="UAT3","","X")</f>
        <v>X</v>
      </c>
      <c r="R85" s="130"/>
    </row>
    <row r="86" spans="1:18" x14ac:dyDescent="0.25">
      <c r="A86" s="99">
        <v>43227</v>
      </c>
      <c r="B86" s="118" t="s">
        <v>39</v>
      </c>
      <c r="C86" s="119" t="str">
        <f t="shared" si="7"/>
        <v>Monday</v>
      </c>
      <c r="D86" s="119" t="str">
        <f t="shared" si="8"/>
        <v/>
      </c>
      <c r="E86" s="131" t="s">
        <v>32</v>
      </c>
      <c r="F8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86" s="119"/>
      <c r="H86" s="122" t="s">
        <v>267</v>
      </c>
      <c r="I86" s="174" t="str">
        <f>IF(OR(Table1[[#This Row],[流]]="UAT_GS",Table1[[#This Row],[流]]="UAT_GC",Table1[[#This Row],[流]]="UAT_EP"),"Release_note","0")&amp;IF(OR(Table1[[#This Row],[流]]="UAT3"),"Notice_of","0")</f>
        <v>Release_note0</v>
      </c>
      <c r="J86" s="124" t="s">
        <v>268</v>
      </c>
      <c r="K86" s="141" t="s">
        <v>27</v>
      </c>
      <c r="L86" s="141" t="s">
        <v>27</v>
      </c>
      <c r="M86" s="141" t="s">
        <v>27</v>
      </c>
      <c r="N86" s="141" t="s">
        <v>27</v>
      </c>
      <c r="O86" s="185" t="s">
        <v>27</v>
      </c>
      <c r="P86" s="186" t="str">
        <f>IF(OR(Table1[[#This Row],[流]]="FLEET_ENHANCEMENT_GS",Table1[[#This Row],[流]]="UAT3",Table1[[#This Row],[流]]="",Table1[[#This Row],[流]]="0",Table1[[#This Row],[流]]="ICP"),"0","Yes")</f>
        <v>Yes</v>
      </c>
      <c r="Q86" s="127" t="str">
        <f>IF(Table1[[#This Row],[流]]="Fleet_GS","√","")&amp;IF(Table1[[#This Row],[流]]="UAT3","","X")</f>
        <v>X</v>
      </c>
      <c r="R86" s="130"/>
    </row>
    <row r="87" spans="1:18" x14ac:dyDescent="0.25">
      <c r="A87" s="99">
        <v>43228</v>
      </c>
      <c r="B87" s="118" t="s">
        <v>39</v>
      </c>
      <c r="C87" s="119" t="str">
        <f t="shared" si="7"/>
        <v>Tuesday</v>
      </c>
      <c r="D87" s="119" t="str">
        <f t="shared" si="8"/>
        <v>UAT</v>
      </c>
      <c r="E87" s="131" t="s">
        <v>32</v>
      </c>
      <c r="F8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87" s="119"/>
      <c r="H87" s="122" t="s">
        <v>269</v>
      </c>
      <c r="I87" s="132" t="str">
        <f>IF(OR(Table1[[#This Row],[流]]="UAT_GS",Table1[[#This Row],[流]]="UAT_GC",Table1[[#This Row],[流]]="UAT_EP"),"Release_note","0")&amp;IF(OR(Table1[[#This Row],[流]]="UAT3"),"Notice_of","0")</f>
        <v>Release_note0</v>
      </c>
      <c r="J87" s="122" t="s">
        <v>280</v>
      </c>
      <c r="K87" s="141" t="s">
        <v>27</v>
      </c>
      <c r="L87" s="141" t="s">
        <v>27</v>
      </c>
      <c r="M87" s="141" t="s">
        <v>27</v>
      </c>
      <c r="N87" s="141" t="s">
        <v>27</v>
      </c>
      <c r="O87" s="133" t="s">
        <v>27</v>
      </c>
      <c r="P87" s="187" t="str">
        <f>IF(OR(Table1[[#This Row],[流]]="FLEET_ENHANCEMENT_GS",Table1[[#This Row],[流]]="UAT3",Table1[[#This Row],[流]]="",Table1[[#This Row],[流]]="0",Table1[[#This Row],[流]]="ICP"),"0","Yes")</f>
        <v>Yes</v>
      </c>
      <c r="Q87" s="127" t="str">
        <f>IF(Table1[[#This Row],[流]]="Fleet_GS","√","")&amp;IF(Table1[[#This Row],[流]]="UAT3","","X")</f>
        <v>X</v>
      </c>
      <c r="R87" s="130"/>
    </row>
    <row r="88" spans="1:18" x14ac:dyDescent="0.25">
      <c r="A88" s="99">
        <v>43228</v>
      </c>
      <c r="B88" s="118" t="s">
        <v>39</v>
      </c>
      <c r="C88" s="119" t="str">
        <f t="shared" si="7"/>
        <v>Tuesday</v>
      </c>
      <c r="D88" s="119" t="str">
        <f t="shared" si="8"/>
        <v>UAT</v>
      </c>
      <c r="E88" s="131" t="s">
        <v>36</v>
      </c>
      <c r="F8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88" s="119"/>
      <c r="H88" s="122" t="s">
        <v>270</v>
      </c>
      <c r="I88" s="132" t="str">
        <f>IF(OR(Table1[[#This Row],[流]]="UAT_GS",Table1[[#This Row],[流]]="UAT_GC",Table1[[#This Row],[流]]="UAT_EP"),"Release_note","0")&amp;IF(OR(Table1[[#This Row],[流]]="UAT3"),"Notice_of","0")</f>
        <v>Release_note0</v>
      </c>
      <c r="J88" s="122" t="s">
        <v>281</v>
      </c>
      <c r="K88" s="141" t="s">
        <v>27</v>
      </c>
      <c r="L88" s="141" t="s">
        <v>27</v>
      </c>
      <c r="M88" s="141" t="s">
        <v>27</v>
      </c>
      <c r="N88" s="141" t="s">
        <v>27</v>
      </c>
      <c r="O88" s="133" t="s">
        <v>27</v>
      </c>
      <c r="P88" s="187" t="str">
        <f>IF(OR(Table1[[#This Row],[流]]="FLEET_ENHANCEMENT_GS",Table1[[#This Row],[流]]="UAT3",Table1[[#This Row],[流]]="",Table1[[#This Row],[流]]="0",Table1[[#This Row],[流]]="ICP"),"0","Yes")</f>
        <v>Yes</v>
      </c>
      <c r="Q88" s="127" t="str">
        <f>IF(Table1[[#This Row],[流]]="Fleet_GS","√","")&amp;IF(Table1[[#This Row],[流]]="UAT3","","X")</f>
        <v>X</v>
      </c>
      <c r="R88" s="130">
        <v>0.87708333333333333</v>
      </c>
    </row>
    <row r="89" spans="1:18" x14ac:dyDescent="0.25">
      <c r="A89" s="99">
        <v>43228</v>
      </c>
      <c r="B89" s="118" t="s">
        <v>39</v>
      </c>
      <c r="C89" s="119" t="str">
        <f t="shared" si="7"/>
        <v>Tuesday</v>
      </c>
      <c r="D89" s="119" t="str">
        <f t="shared" si="8"/>
        <v>UAT</v>
      </c>
      <c r="E89" s="145" t="s">
        <v>200</v>
      </c>
      <c r="F8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89" s="119"/>
      <c r="H89" s="122" t="s">
        <v>201</v>
      </c>
      <c r="I89" s="152" t="str">
        <f>IF(OR(Table1[[#This Row],[流]]="UAT_GS",Table1[[#This Row],[流]]="UAT_GC",Table1[[#This Row],[流]]="UAT_EP"),"Release_note","0")&amp;IF(OR(Table1[[#This Row],[流]]="UAT3"),"Notice_of","0")</f>
        <v>00</v>
      </c>
      <c r="J89" s="122" t="s">
        <v>203</v>
      </c>
      <c r="K89" s="141" t="s">
        <v>27</v>
      </c>
      <c r="L89" s="141" t="s">
        <v>27</v>
      </c>
      <c r="M89" s="141" t="s">
        <v>27</v>
      </c>
      <c r="N89" s="141" t="s">
        <v>27</v>
      </c>
      <c r="O89" s="188">
        <v>0</v>
      </c>
      <c r="P89" s="187" t="str">
        <f>IF(OR(Table1[[#This Row],[流]]="FLEET_ENHANCEMENT_GS",Table1[[#This Row],[流]]="UAT3",Table1[[#This Row],[流]]="",Table1[[#This Row],[流]]="0",Table1[[#This Row],[流]]="ICP"),"0","Yes")</f>
        <v>Yes</v>
      </c>
      <c r="Q89" s="127" t="str">
        <f>IF(Table1[[#This Row],[流]]="Fleet_GS","√","")&amp;IF(Table1[[#This Row],[流]]="UAT3","","X")</f>
        <v>X</v>
      </c>
      <c r="R89" s="130">
        <v>0.87291666666666667</v>
      </c>
    </row>
    <row r="90" spans="1:18" x14ac:dyDescent="0.25">
      <c r="A90" s="99">
        <v>43228</v>
      </c>
      <c r="B90" s="118" t="s">
        <v>39</v>
      </c>
      <c r="C90" s="119" t="str">
        <f t="shared" si="7"/>
        <v>Tuesday</v>
      </c>
      <c r="D90" s="119" t="str">
        <f t="shared" si="8"/>
        <v>UAT</v>
      </c>
      <c r="E90" s="148" t="s">
        <v>56</v>
      </c>
      <c r="F9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90" s="119"/>
      <c r="H90" s="122" t="s">
        <v>218</v>
      </c>
      <c r="I90" s="152" t="str">
        <f>IF(OR(Table1[[#This Row],[流]]="UAT_GS",Table1[[#This Row],[流]]="UAT_GC",Table1[[#This Row],[流]]="UAT_EP"),"Release_note","0")&amp;IF(OR(Table1[[#This Row],[流]]="UAT3"),"Notice_of","0")</f>
        <v>00</v>
      </c>
      <c r="J90" s="124" t="s">
        <v>273</v>
      </c>
      <c r="K90" s="141" t="s">
        <v>27</v>
      </c>
      <c r="L90" s="132" t="s">
        <v>223</v>
      </c>
      <c r="M90" s="141">
        <v>0</v>
      </c>
      <c r="N90" s="119">
        <v>0</v>
      </c>
      <c r="O90" s="188">
        <v>0</v>
      </c>
      <c r="P90" s="187" t="str">
        <f>IF(OR(Table1[[#This Row],[流]]="FLEET_ENHANCEMENT_GS",Table1[[#This Row],[流]]="UAT3",Table1[[#This Row],[流]]="",Table1[[#This Row],[流]]="0",Table1[[#This Row],[流]]="ICP"),"0","Yes")</f>
        <v>0</v>
      </c>
      <c r="Q90" s="127" t="str">
        <f>IF(Table1[[#This Row],[流]]="Fleet_GS","√","")&amp;IF(Table1[[#This Row],[流]]="UAT3","","X")</f>
        <v>X</v>
      </c>
      <c r="R90" s="130"/>
    </row>
    <row r="91" spans="1:18" x14ac:dyDescent="0.25">
      <c r="A91" s="99">
        <v>43228</v>
      </c>
      <c r="B91" s="118" t="s">
        <v>39</v>
      </c>
      <c r="C91" s="119" t="str">
        <f t="shared" si="7"/>
        <v>Tuesday</v>
      </c>
      <c r="D91" s="119" t="str">
        <f t="shared" si="8"/>
        <v>UAT</v>
      </c>
      <c r="E91" s="189" t="s">
        <v>319</v>
      </c>
      <c r="F9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91" s="183" t="s">
        <v>170</v>
      </c>
      <c r="H91" s="146" t="s">
        <v>275</v>
      </c>
      <c r="I91" s="152" t="str">
        <f>IF(OR(Table1[[#This Row],[流]]="UAT_GS",Table1[[#This Row],[流]]="UAT_GC",Table1[[#This Row],[流]]="UAT_EP"),"Release_note","0")&amp;IF(OR(Table1[[#This Row],[流]]="UAT3"),"Notice_of","0")</f>
        <v>00</v>
      </c>
      <c r="J91" s="124">
        <v>0</v>
      </c>
      <c r="K91" s="141">
        <v>0</v>
      </c>
      <c r="L91" s="133">
        <v>0</v>
      </c>
      <c r="M91" s="141">
        <v>0</v>
      </c>
      <c r="N91" s="119">
        <v>0</v>
      </c>
      <c r="O91" s="188">
        <v>0</v>
      </c>
      <c r="P91" s="187" t="str">
        <f>IF(OR(Table1[[#This Row],[流]]="FLEET_ENHANCEMENT_GS",Table1[[#This Row],[流]]="UAT3",Table1[[#This Row],[流]]="",Table1[[#This Row],[流]]="0",Table1[[#This Row],[流]]="ICP"),"0","Yes")</f>
        <v>Yes</v>
      </c>
      <c r="Q91" s="127" t="str">
        <f>IF(Table1[[#This Row],[流]]="Fleet_GS","√","")&amp;IF(Table1[[#This Row],[流]]="UAT3","","X")</f>
        <v>X</v>
      </c>
      <c r="R91" s="130"/>
    </row>
    <row r="92" spans="1:18" x14ac:dyDescent="0.25">
      <c r="A92" s="99">
        <v>43228</v>
      </c>
      <c r="B92" s="118" t="s">
        <v>39</v>
      </c>
      <c r="C92" s="119" t="str">
        <f t="shared" si="7"/>
        <v>Tuesday</v>
      </c>
      <c r="D92" s="119" t="str">
        <f t="shared" si="8"/>
        <v>UAT</v>
      </c>
      <c r="E92" s="145" t="s">
        <v>167</v>
      </c>
      <c r="F9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92" s="124" t="s">
        <v>276</v>
      </c>
      <c r="H92" s="122" t="s">
        <v>168</v>
      </c>
      <c r="I92" s="152" t="str">
        <f>IF(OR(Table1[[#This Row],[流]]="UAT_GS",Table1[[#This Row],[流]]="UAT_GC",Table1[[#This Row],[流]]="UAT_EP"),"Release_note","0")&amp;IF(OR(Table1[[#This Row],[流]]="UAT3"),"Notice_of","0")</f>
        <v>00</v>
      </c>
      <c r="J92" s="124" t="s">
        <v>169</v>
      </c>
      <c r="K92" s="141" t="s">
        <v>27</v>
      </c>
      <c r="L92" s="141" t="s">
        <v>27</v>
      </c>
      <c r="M92" s="141" t="s">
        <v>27</v>
      </c>
      <c r="N92" s="141" t="s">
        <v>27</v>
      </c>
      <c r="O92" s="188">
        <v>0</v>
      </c>
      <c r="P92" s="187" t="str">
        <f>IF(OR(Table1[[#This Row],[流]]="FLEET_ENHANCEMENT_GS",Table1[[#This Row],[流]]="UAT3",Table1[[#This Row],[流]]="",Table1[[#This Row],[流]]="0",Table1[[#This Row],[流]]="ICP"),"0","Yes")</f>
        <v>Yes</v>
      </c>
      <c r="Q92" s="127" t="str">
        <f>IF(Table1[[#This Row],[流]]="Fleet_GS","√","")&amp;IF(Table1[[#This Row],[流]]="UAT3","","X")</f>
        <v>X</v>
      </c>
      <c r="R92" s="130">
        <v>0.77986111111111101</v>
      </c>
    </row>
    <row r="93" spans="1:18" x14ac:dyDescent="0.25">
      <c r="A93" s="99">
        <v>43228</v>
      </c>
      <c r="B93" s="118" t="s">
        <v>39</v>
      </c>
      <c r="C93" s="119" t="str">
        <f t="shared" si="5"/>
        <v>Tuesday</v>
      </c>
      <c r="D93" s="119" t="str">
        <f t="shared" si="6"/>
        <v>UAT</v>
      </c>
      <c r="E93" s="145" t="s">
        <v>202</v>
      </c>
      <c r="F9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93" s="119" t="s">
        <v>274</v>
      </c>
      <c r="H93" s="122" t="s">
        <v>232</v>
      </c>
      <c r="I93" s="190" t="str">
        <f>IF(OR(Table1[[#This Row],[流]]="UAT_GS",Table1[[#This Row],[流]]="UAT_GC",Table1[[#This Row],[流]]="UAT_EP"),"Release_note","0")&amp;IF(OR(Table1[[#This Row],[流]]="UAT3"),"Notice_of","0")</f>
        <v>00</v>
      </c>
      <c r="J93" s="122" t="s">
        <v>230</v>
      </c>
      <c r="K93" s="141" t="s">
        <v>27</v>
      </c>
      <c r="L93" s="141" t="s">
        <v>27</v>
      </c>
      <c r="M93" s="141" t="s">
        <v>27</v>
      </c>
      <c r="N93" s="141" t="s">
        <v>27</v>
      </c>
      <c r="O93" s="119">
        <v>0</v>
      </c>
      <c r="P93" s="122" t="str">
        <f>IF(OR(Table1[[#This Row],[流]]="FLEET_ENHANCEMENT_GS",Table1[[#This Row],[流]]="UAT3",Table1[[#This Row],[流]]="",Table1[[#This Row],[流]]="0",Table1[[#This Row],[流]]="ICP"),"0","Yes")</f>
        <v>Yes</v>
      </c>
      <c r="Q93" s="127" t="str">
        <f>IF(Table1[[#This Row],[流]]="Fleet_GS","√","")&amp;IF(Table1[[#This Row],[流]]="UAT3","","X")</f>
        <v>X</v>
      </c>
      <c r="R93" s="130">
        <v>0.77013888888888893</v>
      </c>
    </row>
    <row r="94" spans="1:18" x14ac:dyDescent="0.25">
      <c r="A94" s="99">
        <v>43228</v>
      </c>
      <c r="B94" s="118" t="s">
        <v>39</v>
      </c>
      <c r="C94" s="119" t="str">
        <f>TEXT(A94,"dddd")</f>
        <v>Tuesday</v>
      </c>
      <c r="D94" s="119" t="str">
        <f>IF(OR(C94="Thursday",C94="Tuesday"),"UAT","")&amp;IF(OR(C94="Wednesday",C94="Friday"),"Trunk&amp;UAT3","")</f>
        <v>UAT</v>
      </c>
      <c r="E94" s="145" t="s">
        <v>200</v>
      </c>
      <c r="F9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94" s="119" t="s">
        <v>274</v>
      </c>
      <c r="H94" s="122" t="s">
        <v>201</v>
      </c>
      <c r="I94" s="190" t="str">
        <f>IF(OR(Table1[[#This Row],[流]]="UAT_GS",Table1[[#This Row],[流]]="UAT_GC",Table1[[#This Row],[流]]="UAT_EP"),"Release_note","0")&amp;IF(OR(Table1[[#This Row],[流]]="UAT3"),"Notice_of","0")</f>
        <v>00</v>
      </c>
      <c r="J94" s="169" t="s">
        <v>203</v>
      </c>
      <c r="K94" s="141" t="s">
        <v>27</v>
      </c>
      <c r="L94" s="141" t="s">
        <v>27</v>
      </c>
      <c r="M94" s="141" t="s">
        <v>27</v>
      </c>
      <c r="N94" s="141" t="s">
        <v>27</v>
      </c>
      <c r="O94" s="119">
        <v>0</v>
      </c>
      <c r="P94" s="122" t="str">
        <f>IF(OR(Table1[[#This Row],[流]]="FLEET_ENHANCEMENT_GS",Table1[[#This Row],[流]]="UAT3",Table1[[#This Row],[流]]="",Table1[[#This Row],[流]]="0",Table1[[#This Row],[流]]="ICP"),"0","Yes")</f>
        <v>Yes</v>
      </c>
      <c r="Q94" s="127" t="str">
        <f>IF(Table1[[#This Row],[流]]="Fleet_GS","√","")&amp;IF(Table1[[#This Row],[流]]="UAT3","","X")</f>
        <v>X</v>
      </c>
      <c r="R94" s="130">
        <v>0.7631944444444444</v>
      </c>
    </row>
    <row r="95" spans="1:18" x14ac:dyDescent="0.25">
      <c r="A95" s="99">
        <v>43229</v>
      </c>
      <c r="B95" s="118" t="s">
        <v>39</v>
      </c>
      <c r="C95" s="119" t="str">
        <f>TEXT(A95,"dddd")</f>
        <v>Wednesday</v>
      </c>
      <c r="D95" s="119" t="str">
        <f>IF(OR(C95="Thursday",C95="Tuesday"),"UAT","")&amp;IF(OR(C95="Wednesday",C95="Friday"),"Trunk&amp;UAT3","")</f>
        <v>Trunk&amp;UAT3</v>
      </c>
      <c r="E95" s="120" t="s">
        <v>224</v>
      </c>
      <c r="F9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95" s="129" t="s">
        <v>282</v>
      </c>
      <c r="H95" s="122" t="s">
        <v>225</v>
      </c>
      <c r="I95" s="123" t="str">
        <f>IF(OR(Table1[[#This Row],[流]]="UAT_GS",Table1[[#This Row],[流]]="UAT_GC",Table1[[#This Row],[流]]="UAT_EP"),"Release_note","0")&amp;IF(OR(Table1[[#This Row],[流]]="UAT3"),"Notice_of","0")</f>
        <v>00</v>
      </c>
      <c r="J95" s="124">
        <v>0</v>
      </c>
      <c r="K95" s="119">
        <v>0</v>
      </c>
      <c r="L95" s="129" t="s">
        <v>283</v>
      </c>
      <c r="M95" s="141">
        <v>0</v>
      </c>
      <c r="N95" s="141">
        <v>0</v>
      </c>
      <c r="O95" s="119">
        <v>0</v>
      </c>
      <c r="P95" s="122" t="str">
        <f>IF(OR(Table1[[#This Row],[流]]="FLEET_ENHANCEMENT_GS",Table1[[#This Row],[流]]="UAT3",Table1[[#This Row],[流]]="",Table1[[#This Row],[流]]="0",Table1[[#This Row],[流]]="ICP"),"0","Yes")</f>
        <v>Yes</v>
      </c>
      <c r="Q95" s="150" t="s">
        <v>284</v>
      </c>
      <c r="R95" s="130">
        <v>0.5625</v>
      </c>
    </row>
    <row r="96" spans="1:18" s="54" customFormat="1" x14ac:dyDescent="0.25">
      <c r="A96" s="99">
        <v>43229</v>
      </c>
      <c r="B96" s="118" t="s">
        <v>39</v>
      </c>
      <c r="C96" s="119" t="str">
        <f>TEXT(A96,"dddd")</f>
        <v>Wednesday</v>
      </c>
      <c r="D96" s="119" t="str">
        <f>IF(OR(C96="Thursday",C96="Tuesday"),"UAT","")&amp;IF(OR(C96="Wednesday",C96="Friday"),"Trunk&amp;UAT3","")</f>
        <v>Trunk&amp;UAT3</v>
      </c>
      <c r="E96" s="191" t="s">
        <v>167</v>
      </c>
      <c r="F9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96" s="129" t="s">
        <v>290</v>
      </c>
      <c r="H96" s="122" t="s">
        <v>168</v>
      </c>
      <c r="I96" s="123" t="str">
        <f>IF(OR(Table1[[#This Row],[流]]="UAT_GS",Table1[[#This Row],[流]]="UAT_GC",Table1[[#This Row],[流]]="UAT_EP"),"Release_note","0")&amp;IF(OR(Table1[[#This Row],[流]]="UAT3"),"Notice_of","0")</f>
        <v>00</v>
      </c>
      <c r="J96" s="192" t="s">
        <v>169</v>
      </c>
      <c r="K96" s="119" t="s">
        <v>217</v>
      </c>
      <c r="L96" s="141" t="s">
        <v>27</v>
      </c>
      <c r="M96" s="141" t="s">
        <v>27</v>
      </c>
      <c r="N96" s="141" t="s">
        <v>27</v>
      </c>
      <c r="O96" s="119">
        <v>0</v>
      </c>
      <c r="P96" s="127">
        <v>0</v>
      </c>
      <c r="Q96" s="144" t="s">
        <v>217</v>
      </c>
      <c r="R96" s="130">
        <v>0.69166666666666676</v>
      </c>
    </row>
    <row r="97" spans="1:18" s="54" customFormat="1" x14ac:dyDescent="0.25">
      <c r="A97" s="99">
        <v>43229</v>
      </c>
      <c r="B97" s="118" t="s">
        <v>39</v>
      </c>
      <c r="C97" s="119" t="str">
        <f>TEXT(A97,"dddd")</f>
        <v>Wednesday</v>
      </c>
      <c r="D97" s="119" t="str">
        <f>IF(OR(C97="Thursday",C97="Tuesday"),"UAT","")&amp;IF(OR(C97="Wednesday",C97="Friday"),"Trunk&amp;UAT3","")</f>
        <v>Trunk&amp;UAT3</v>
      </c>
      <c r="E97" s="191" t="s">
        <v>202</v>
      </c>
      <c r="F9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97" s="129" t="s">
        <v>285</v>
      </c>
      <c r="H97" s="122" t="s">
        <v>232</v>
      </c>
      <c r="I97" s="123" t="str">
        <f>IF(OR(Table1[[#This Row],[流]]="UAT_GS",Table1[[#This Row],[流]]="UAT_GC",Table1[[#This Row],[流]]="UAT_EP"),"Release_note","0")&amp;IF(OR(Table1[[#This Row],[流]]="UAT3"),"Notice_of","0")</f>
        <v>00</v>
      </c>
      <c r="J97" s="192" t="s">
        <v>230</v>
      </c>
      <c r="K97" s="119" t="s">
        <v>217</v>
      </c>
      <c r="L97" s="141" t="s">
        <v>27</v>
      </c>
      <c r="M97" s="141" t="s">
        <v>27</v>
      </c>
      <c r="N97" s="141" t="s">
        <v>27</v>
      </c>
      <c r="O97" s="119">
        <v>0</v>
      </c>
      <c r="P97" s="127">
        <v>0</v>
      </c>
      <c r="Q97" s="144" t="s">
        <v>217</v>
      </c>
      <c r="R97" s="130">
        <v>0.69652777777777775</v>
      </c>
    </row>
    <row r="98" spans="1:18" x14ac:dyDescent="0.25">
      <c r="A98" s="99">
        <v>43229</v>
      </c>
      <c r="B98" s="118" t="s">
        <v>39</v>
      </c>
      <c r="C98" s="119" t="str">
        <f>TEXT(A98,"dddd")</f>
        <v>Wednesday</v>
      </c>
      <c r="D98" s="119" t="str">
        <f>IF(OR(C98="Thursday",C98="Tuesday"),"UAT","")&amp;IF(OR(C98="Wednesday",C98="Friday"),"Trunk&amp;UAT3","")</f>
        <v>Trunk&amp;UAT3</v>
      </c>
      <c r="E98" s="191" t="s">
        <v>200</v>
      </c>
      <c r="F9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98" s="129" t="s">
        <v>285</v>
      </c>
      <c r="H98" s="122" t="s">
        <v>201</v>
      </c>
      <c r="I98" s="123" t="str">
        <f>IF(OR(Table1[[#This Row],[流]]="UAT_GS",Table1[[#This Row],[流]]="UAT_GC",Table1[[#This Row],[流]]="UAT_EP"),"Release_note","0")&amp;IF(OR(Table1[[#This Row],[流]]="UAT3"),"Notice_of","0")</f>
        <v>00</v>
      </c>
      <c r="J98" s="192" t="s">
        <v>203</v>
      </c>
      <c r="K98" s="119" t="s">
        <v>217</v>
      </c>
      <c r="L98" s="141" t="s">
        <v>27</v>
      </c>
      <c r="M98" s="141" t="s">
        <v>27</v>
      </c>
      <c r="N98" s="141" t="s">
        <v>27</v>
      </c>
      <c r="O98" s="119">
        <v>0</v>
      </c>
      <c r="P98" s="127">
        <v>0</v>
      </c>
      <c r="Q98" s="144" t="s">
        <v>217</v>
      </c>
      <c r="R98" s="130">
        <v>0.70000000000000007</v>
      </c>
    </row>
    <row r="99" spans="1:18" x14ac:dyDescent="0.25">
      <c r="A99" s="99">
        <v>43229</v>
      </c>
      <c r="B99" s="118" t="s">
        <v>39</v>
      </c>
      <c r="C99" s="119" t="str">
        <f t="shared" si="5"/>
        <v>Wednesday</v>
      </c>
      <c r="D99" s="119" t="str">
        <f t="shared" si="6"/>
        <v>Trunk&amp;UAT3</v>
      </c>
      <c r="E99" s="129" t="s">
        <v>40</v>
      </c>
      <c r="F9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99" s="119"/>
      <c r="H99" s="173" t="s">
        <v>291</v>
      </c>
      <c r="I99" s="193" t="str">
        <f>IF(OR(Table1[[#This Row],[流]]="UAT_GS",Table1[[#This Row],[流]]="UAT_GC",Table1[[#This Row],[流]]="UAT_EP"),"Release_note","0")&amp;IF(OR(Table1[[#This Row],[流]]="UAT3"),"Notice_of","0")</f>
        <v>0Notice_of</v>
      </c>
      <c r="J99" s="124">
        <v>0</v>
      </c>
      <c r="K99" s="124">
        <v>0</v>
      </c>
      <c r="L99" s="124">
        <v>0</v>
      </c>
      <c r="M99" s="124">
        <v>0</v>
      </c>
      <c r="N99" s="124">
        <v>0</v>
      </c>
      <c r="O99" s="124">
        <v>0</v>
      </c>
      <c r="P99" s="122" t="str">
        <f>IF(OR(Table1[[#This Row],[流]]="FLEET_ENHANCEMENT_GS",Table1[[#This Row],[流]]="UAT3",Table1[[#This Row],[流]]="",Table1[[#This Row],[流]]="0",Table1[[#This Row],[流]]="ICP"),"0","Yes")</f>
        <v>0</v>
      </c>
      <c r="Q99" s="144" t="s">
        <v>217</v>
      </c>
      <c r="R99" s="130">
        <v>0.8027777777777777</v>
      </c>
    </row>
    <row r="100" spans="1:18" x14ac:dyDescent="0.25">
      <c r="A100" s="99">
        <v>43230</v>
      </c>
      <c r="B100" s="118" t="s">
        <v>39</v>
      </c>
      <c r="C100" s="119" t="str">
        <f>TEXT(A100,"dddd")</f>
        <v>Thursday</v>
      </c>
      <c r="D100" s="119" t="str">
        <f>IF(OR(C100="Thursday",C100="Tuesday"),"UAT","")&amp;IF(OR(C100="Wednesday",C100="Friday"),"Trunk&amp;UAT3","")</f>
        <v>UAT</v>
      </c>
      <c r="E100" s="131" t="s">
        <v>32</v>
      </c>
      <c r="F10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00" s="119"/>
      <c r="H100" s="122" t="s">
        <v>278</v>
      </c>
      <c r="I100" s="132" t="str">
        <f>IF(OR(Table1[[#This Row],[流]]="UAT_GS",Table1[[#This Row],[流]]="UAT_GC",Table1[[#This Row],[流]]="UAT_EP"),"Release_note","0")&amp;IF(OR(Table1[[#This Row],[流]]="UAT3"),"Notice_of","0")</f>
        <v>Release_note0</v>
      </c>
      <c r="J100" s="124" t="s">
        <v>318</v>
      </c>
      <c r="K100" s="141" t="s">
        <v>27</v>
      </c>
      <c r="L100" s="141" t="s">
        <v>27</v>
      </c>
      <c r="M100" s="141" t="s">
        <v>44</v>
      </c>
      <c r="N100" s="119" t="s">
        <v>27</v>
      </c>
      <c r="O100" s="133" t="s">
        <v>27</v>
      </c>
      <c r="P100" s="122" t="str">
        <f>IF(OR(Table1[[#This Row],[流]]="FLEET_ENHANCEMENT_GS",Table1[[#This Row],[流]]="UAT3",Table1[[#This Row],[流]]="",Table1[[#This Row],[流]]="0",Table1[[#This Row],[流]]="ICP"),"0","Yes")</f>
        <v>Yes</v>
      </c>
      <c r="Q100" s="144" t="s">
        <v>217</v>
      </c>
      <c r="R100" s="130"/>
    </row>
    <row r="101" spans="1:18" x14ac:dyDescent="0.25">
      <c r="A101" s="99">
        <v>43230</v>
      </c>
      <c r="B101" s="118" t="s">
        <v>39</v>
      </c>
      <c r="C101" s="119" t="str">
        <f>TEXT(A101,"dddd")</f>
        <v>Thursday</v>
      </c>
      <c r="D101" s="119" t="str">
        <f>IF(OR(C101="Thursday",C101="Tuesday"),"UAT","")&amp;IF(OR(C101="Wednesday",C101="Friday"),"Trunk&amp;UAT3","")</f>
        <v>UAT</v>
      </c>
      <c r="E101" s="131" t="s">
        <v>36</v>
      </c>
      <c r="F10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01" s="142" t="s">
        <v>314</v>
      </c>
      <c r="H101" s="122" t="s">
        <v>279</v>
      </c>
      <c r="I101" s="132" t="str">
        <f>IF(OR(Table1[[#This Row],[流]]="UAT_GS",Table1[[#This Row],[流]]="UAT_GC",Table1[[#This Row],[流]]="UAT_EP"),"Release_note","0")&amp;IF(OR(Table1[[#This Row],[流]]="UAT3"),"Notice_of","0")</f>
        <v>Release_note0</v>
      </c>
      <c r="J101" s="124" t="s">
        <v>313</v>
      </c>
      <c r="K101" s="141" t="s">
        <v>27</v>
      </c>
      <c r="L101" s="141" t="s">
        <v>27</v>
      </c>
      <c r="M101" s="141" t="s">
        <v>27</v>
      </c>
      <c r="N101" s="141" t="s">
        <v>27</v>
      </c>
      <c r="O101" s="133" t="s">
        <v>27</v>
      </c>
      <c r="P101" s="122" t="str">
        <f>IF(OR(Table1[[#This Row],[流]]="FLEET_ENHANCEMENT_GS",Table1[[#This Row],[流]]="UAT3",Table1[[#This Row],[流]]="",Table1[[#This Row],[流]]="0",Table1[[#This Row],[流]]="ICP"),"0","Yes")</f>
        <v>Yes</v>
      </c>
      <c r="Q101" s="144" t="s">
        <v>217</v>
      </c>
      <c r="R101" s="130"/>
    </row>
    <row r="102" spans="1:18" x14ac:dyDescent="0.25">
      <c r="A102" s="99">
        <v>43230</v>
      </c>
      <c r="B102" s="118" t="s">
        <v>39</v>
      </c>
      <c r="C102" s="119" t="str">
        <f t="shared" si="5"/>
        <v>Thursday</v>
      </c>
      <c r="D102" s="119" t="str">
        <f t="shared" si="6"/>
        <v>UAT</v>
      </c>
      <c r="E102" s="148" t="s">
        <v>294</v>
      </c>
      <c r="F10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ME</v>
      </c>
      <c r="G102" s="129" t="s">
        <v>304</v>
      </c>
      <c r="H102" s="122" t="s">
        <v>293</v>
      </c>
      <c r="I102" s="123" t="str">
        <f>IF(OR(Table1[[#This Row],[流]]="UAT_GS",Table1[[#This Row],[流]]="UAT_GC",Table1[[#This Row],[流]]="UAT_EP"),"Release_note","0")&amp;IF(OR(Table1[[#This Row],[流]]="UAT3"),"Notice_of","0")</f>
        <v>00</v>
      </c>
      <c r="J102" s="124" t="s">
        <v>295</v>
      </c>
      <c r="K102" s="141" t="s">
        <v>27</v>
      </c>
      <c r="L102" s="129" t="s">
        <v>135</v>
      </c>
      <c r="M102" s="129" t="s">
        <v>229</v>
      </c>
      <c r="N102" s="119">
        <v>0</v>
      </c>
      <c r="O102" s="119">
        <v>0</v>
      </c>
      <c r="P102" s="122" t="str">
        <f>IF(OR(Table1[[#This Row],[流]]="FLEET_ENHANCEMENT_GS",Table1[[#This Row],[流]]="UAT3",Table1[[#This Row],[流]]="",Table1[[#This Row],[流]]="0",Table1[[#This Row],[流]]="ICP"),"0","Yes")</f>
        <v>Yes</v>
      </c>
      <c r="Q102" s="127" t="str">
        <f>IF(Table1[[#This Row],[流]]="Fleet_GS","√","")&amp;IF(Table1[[#This Row],[流]]="UAT3","","X")</f>
        <v>X</v>
      </c>
      <c r="R102" s="130"/>
    </row>
    <row r="103" spans="1:18" s="54" customFormat="1" x14ac:dyDescent="0.25">
      <c r="A103" s="99">
        <v>43230</v>
      </c>
      <c r="B103" s="118" t="s">
        <v>39</v>
      </c>
      <c r="C103" s="119" t="str">
        <f t="shared" ref="C103:C104" si="9">TEXT(A103,"dddd")</f>
        <v>Thursday</v>
      </c>
      <c r="D103" s="119" t="str">
        <f t="shared" ref="D103:D104" si="10">IF(OR(C103="Thursday",C103="Tuesday"),"UAT","")&amp;IF(OR(C103="Wednesday",C103="Friday"),"Trunk&amp;UAT3","")</f>
        <v>UAT</v>
      </c>
      <c r="E103" s="145" t="s">
        <v>296</v>
      </c>
      <c r="F10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172.25.12.94</v>
      </c>
      <c r="G103" s="119"/>
      <c r="H103" s="122" t="s">
        <v>303</v>
      </c>
      <c r="I103" s="123" t="str">
        <f>IF(OR(Table1[[#This Row],[流]]="UAT_GS",Table1[[#This Row],[流]]="UAT_GC",Table1[[#This Row],[流]]="UAT_EP"),"Release_note","0")&amp;IF(OR(Table1[[#This Row],[流]]="UAT3"),"Notice_of","0")</f>
        <v>00</v>
      </c>
      <c r="J103" s="169" t="s">
        <v>302</v>
      </c>
      <c r="K103" s="141" t="s">
        <v>27</v>
      </c>
      <c r="L103" s="141" t="s">
        <v>27</v>
      </c>
      <c r="M103" s="141" t="s">
        <v>27</v>
      </c>
      <c r="N103" s="141" t="s">
        <v>27</v>
      </c>
      <c r="O103" s="119">
        <v>0</v>
      </c>
      <c r="P103" s="122" t="str">
        <f>IF(OR(Table1[[#This Row],[流]]="FLEET_ENHANCEMENT_GS",Table1[[#This Row],[流]]="UAT3",Table1[[#This Row],[流]]="",Table1[[#This Row],[流]]="0",Table1[[#This Row],[流]]="ICP"),"0","Yes")</f>
        <v>0</v>
      </c>
      <c r="Q103" s="127"/>
      <c r="R103" s="130"/>
    </row>
    <row r="104" spans="1:18" s="54" customFormat="1" x14ac:dyDescent="0.25">
      <c r="A104" s="99">
        <v>43230</v>
      </c>
      <c r="B104" s="118" t="s">
        <v>39</v>
      </c>
      <c r="C104" s="119" t="str">
        <f t="shared" si="9"/>
        <v>Thursday</v>
      </c>
      <c r="D104" s="119" t="str">
        <f t="shared" si="10"/>
        <v>UAT</v>
      </c>
      <c r="E104" s="145" t="s">
        <v>297</v>
      </c>
      <c r="F10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172.25.12.95</v>
      </c>
      <c r="G104" s="119"/>
      <c r="H104" s="122" t="s">
        <v>305</v>
      </c>
      <c r="I104" s="123" t="str">
        <f>IF(OR(Table1[[#This Row],[流]]="UAT_GS",Table1[[#This Row],[流]]="UAT_GC",Table1[[#This Row],[流]]="UAT_EP"),"Release_note","0")&amp;IF(OR(Table1[[#This Row],[流]]="UAT3"),"Notice_of","0")</f>
        <v>00</v>
      </c>
      <c r="J104" s="122" t="s">
        <v>306</v>
      </c>
      <c r="K104" s="141" t="s">
        <v>27</v>
      </c>
      <c r="L104" s="141" t="s">
        <v>27</v>
      </c>
      <c r="M104" s="141" t="s">
        <v>27</v>
      </c>
      <c r="N104" s="141" t="s">
        <v>27</v>
      </c>
      <c r="O104" s="119">
        <v>0</v>
      </c>
      <c r="P104" s="122" t="str">
        <f>IF(OR(Table1[[#This Row],[流]]="FLEET_ENHANCEMENT_GS",Table1[[#This Row],[流]]="UAT3",Table1[[#This Row],[流]]="",Table1[[#This Row],[流]]="0",Table1[[#This Row],[流]]="ICP"),"0","Yes")</f>
        <v>Yes</v>
      </c>
      <c r="Q104" s="127"/>
      <c r="R104" s="130">
        <v>0.78819444444444453</v>
      </c>
    </row>
    <row r="105" spans="1:18" s="54" customFormat="1" x14ac:dyDescent="0.25">
      <c r="A105" s="99">
        <v>43231</v>
      </c>
      <c r="B105" s="118" t="s">
        <v>39</v>
      </c>
      <c r="C105" s="119" t="str">
        <f>TEXT(A105,"dddd")</f>
        <v>Friday</v>
      </c>
      <c r="D105" s="119" t="str">
        <f>IF(OR(C105="Thursday",C105="Tuesday"),"UAT","")&amp;IF(OR(C105="Wednesday",C105="Friday"),"Trunk&amp;UAT3","")</f>
        <v>Trunk&amp;UAT3</v>
      </c>
      <c r="E105" s="145" t="s">
        <v>296</v>
      </c>
      <c r="F105" s="129" t="s">
        <v>307</v>
      </c>
      <c r="G105" s="194" t="s">
        <v>311</v>
      </c>
      <c r="H105" s="122" t="s">
        <v>312</v>
      </c>
      <c r="I105" s="123" t="str">
        <f>IF(OR(Table1[[#This Row],[流]]="UAT_GS",Table1[[#This Row],[流]]="UAT_GC",Table1[[#This Row],[流]]="UAT_EP"),"Release_note","0")&amp;IF(OR(Table1[[#This Row],[流]]="UAT3"),"Notice_of","0")</f>
        <v>00</v>
      </c>
      <c r="J105" s="122" t="s">
        <v>302</v>
      </c>
      <c r="K105" s="141" t="s">
        <v>27</v>
      </c>
      <c r="L105" s="141" t="s">
        <v>27</v>
      </c>
      <c r="M105" s="141" t="s">
        <v>27</v>
      </c>
      <c r="N105" s="141" t="s">
        <v>27</v>
      </c>
      <c r="O105" s="119">
        <v>0</v>
      </c>
      <c r="P105" s="122" t="str">
        <f>IF(OR(Table1[[#This Row],[流]]="FLEET_ENHANCEMENT_GS",Table1[[#This Row],[流]]="UAT3",Table1[[#This Row],[流]]="",Table1[[#This Row],[流]]="0",Table1[[#This Row],[流]]="ICP"),"0","Yes")</f>
        <v>0</v>
      </c>
      <c r="Q105" s="127"/>
      <c r="R105" s="130"/>
    </row>
    <row r="106" spans="1:18" s="54" customFormat="1" x14ac:dyDescent="0.25">
      <c r="A106" s="99">
        <v>43232</v>
      </c>
      <c r="B106" s="118" t="s">
        <v>39</v>
      </c>
      <c r="C106" s="119" t="str">
        <f>TEXT(A106,"dddd")</f>
        <v>Saturday</v>
      </c>
      <c r="D106" s="119" t="str">
        <f>IF(OR(C106="Thursday",C106="Tuesday"),"UAT","")&amp;IF(OR(C106="Wednesday",C106="Friday"),"Trunk&amp;UAT3","")</f>
        <v/>
      </c>
      <c r="E106" s="145" t="s">
        <v>297</v>
      </c>
      <c r="F106" s="129" t="s">
        <v>308</v>
      </c>
      <c r="G106" s="194" t="s">
        <v>332</v>
      </c>
      <c r="H106" s="122" t="s">
        <v>317</v>
      </c>
      <c r="I106" s="123" t="str">
        <f>IF(OR(Table1[[#This Row],[流]]="UAT_GS",Table1[[#This Row],[流]]="UAT_GC",Table1[[#This Row],[流]]="UAT_EP"),"Release_note","0")&amp;IF(OR(Table1[[#This Row],[流]]="UAT3"),"Notice_of","0")</f>
        <v>00</v>
      </c>
      <c r="J106" s="124" t="s">
        <v>306</v>
      </c>
      <c r="K106" s="141" t="s">
        <v>27</v>
      </c>
      <c r="L106" s="141" t="s">
        <v>27</v>
      </c>
      <c r="M106" s="141" t="s">
        <v>27</v>
      </c>
      <c r="N106" s="141" t="s">
        <v>27</v>
      </c>
      <c r="O106" s="119">
        <v>0</v>
      </c>
      <c r="P106" s="122" t="str">
        <f>IF(OR(Table1[[#This Row],[流]]="FLEET_ENHANCEMENT_GS",Table1[[#This Row],[流]]="UAT3",Table1[[#This Row],[流]]="",Table1[[#This Row],[流]]="0",Table1[[#This Row],[流]]="ICP"),"0","Yes")</f>
        <v>Yes</v>
      </c>
      <c r="Q106" s="127"/>
      <c r="R106" s="130"/>
    </row>
    <row r="107" spans="1:18" s="54" customFormat="1" x14ac:dyDescent="0.25">
      <c r="A107" s="99">
        <v>43233</v>
      </c>
      <c r="B107" s="118" t="s">
        <v>39</v>
      </c>
      <c r="C107" s="119" t="str">
        <f>TEXT(A107,"dddd")</f>
        <v>Sunday</v>
      </c>
      <c r="D107" s="119" t="str">
        <f>IF(OR(C107="Thursday",C107="Tuesday"),"UAT","")&amp;IF(OR(C107="Wednesday",C107="Friday"),"Trunk&amp;UAT3","")</f>
        <v/>
      </c>
      <c r="E107" s="191" t="s">
        <v>167</v>
      </c>
      <c r="F10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07" s="120" t="s">
        <v>315</v>
      </c>
      <c r="H107" s="122" t="s">
        <v>168</v>
      </c>
      <c r="I107" s="123" t="str">
        <f>IF(OR(Table1[[#This Row],[流]]="UAT_GS",Table1[[#This Row],[流]]="UAT_GC",Table1[[#This Row],[流]]="UAT_EP"),"Release_note","0")&amp;IF(OR(Table1[[#This Row],[流]]="UAT3"),"Notice_of","0")</f>
        <v>00</v>
      </c>
      <c r="J107" s="122" t="s">
        <v>169</v>
      </c>
      <c r="K107" s="141" t="s">
        <v>27</v>
      </c>
      <c r="L107" s="141" t="s">
        <v>27</v>
      </c>
      <c r="M107" s="141" t="s">
        <v>27</v>
      </c>
      <c r="N107" s="141" t="s">
        <v>27</v>
      </c>
      <c r="O107" s="119">
        <v>0</v>
      </c>
      <c r="P107" s="122" t="str">
        <f>IF(OR(Table1[[#This Row],[流]]="FLEET_ENHANCEMENT_GS",Table1[[#This Row],[流]]="UAT3",Table1[[#This Row],[流]]="",Table1[[#This Row],[流]]="0",Table1[[#This Row],[流]]="ICP"),"0","Yes")</f>
        <v>Yes</v>
      </c>
      <c r="Q107" s="127"/>
      <c r="R107" s="130"/>
    </row>
    <row r="108" spans="1:18" s="54" customFormat="1" x14ac:dyDescent="0.25">
      <c r="A108" s="99">
        <v>43230</v>
      </c>
      <c r="B108" s="118" t="s">
        <v>39</v>
      </c>
      <c r="C108" s="119" t="str">
        <f t="shared" ref="C108:C110" si="11">TEXT(A108,"dddd")</f>
        <v>Thursday</v>
      </c>
      <c r="D108" s="119" t="str">
        <f t="shared" ref="D108:D110" si="12">IF(OR(C108="Thursday",C108="Tuesday"),"UAT","")&amp;IF(OR(C108="Wednesday",C108="Friday"),"Trunk&amp;UAT3","")</f>
        <v>UAT</v>
      </c>
      <c r="E108" s="191" t="s">
        <v>202</v>
      </c>
      <c r="F10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08" s="120" t="s">
        <v>315</v>
      </c>
      <c r="H108" s="122" t="s">
        <v>232</v>
      </c>
      <c r="I108" s="123" t="str">
        <f>IF(OR(Table1[[#This Row],[流]]="UAT_GS",Table1[[#This Row],[流]]="UAT_GC",Table1[[#This Row],[流]]="UAT_EP"),"Release_note","0")&amp;IF(OR(Table1[[#This Row],[流]]="UAT3"),"Notice_of","0")</f>
        <v>00</v>
      </c>
      <c r="J108" s="124" t="s">
        <v>230</v>
      </c>
      <c r="K108" s="141" t="s">
        <v>27</v>
      </c>
      <c r="L108" s="141" t="s">
        <v>27</v>
      </c>
      <c r="M108" s="141" t="s">
        <v>27</v>
      </c>
      <c r="N108" s="141" t="s">
        <v>27</v>
      </c>
      <c r="O108" s="119">
        <v>0</v>
      </c>
      <c r="P108" s="122" t="str">
        <f>IF(OR(Table1[[#This Row],[流]]="FLEET_ENHANCEMENT_GS",Table1[[#This Row],[流]]="UAT3",Table1[[#This Row],[流]]="",Table1[[#This Row],[流]]="0",Table1[[#This Row],[流]]="ICP"),"0","Yes")</f>
        <v>Yes</v>
      </c>
      <c r="Q108" s="127"/>
      <c r="R108" s="130">
        <v>0.7583333333333333</v>
      </c>
    </row>
    <row r="109" spans="1:18" s="54" customFormat="1" x14ac:dyDescent="0.25">
      <c r="A109" s="99">
        <v>43230</v>
      </c>
      <c r="B109" s="118" t="s">
        <v>39</v>
      </c>
      <c r="C109" s="119" t="str">
        <f t="shared" si="11"/>
        <v>Thursday</v>
      </c>
      <c r="D109" s="119" t="str">
        <f t="shared" si="12"/>
        <v>UAT</v>
      </c>
      <c r="E109" s="191" t="s">
        <v>200</v>
      </c>
      <c r="F10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09" s="120" t="s">
        <v>315</v>
      </c>
      <c r="H109" s="122" t="s">
        <v>201</v>
      </c>
      <c r="I109" s="123" t="str">
        <f>IF(OR(Table1[[#This Row],[流]]="UAT_GS",Table1[[#This Row],[流]]="UAT_GC",Table1[[#This Row],[流]]="UAT_EP"),"Release_note","0")&amp;IF(OR(Table1[[#This Row],[流]]="UAT3"),"Notice_of","0")</f>
        <v>00</v>
      </c>
      <c r="J109" s="124" t="s">
        <v>203</v>
      </c>
      <c r="K109" s="141" t="s">
        <v>27</v>
      </c>
      <c r="L109" s="141" t="s">
        <v>27</v>
      </c>
      <c r="M109" s="141" t="s">
        <v>27</v>
      </c>
      <c r="N109" s="141" t="s">
        <v>27</v>
      </c>
      <c r="O109" s="119">
        <v>0</v>
      </c>
      <c r="P109" s="122" t="str">
        <f>IF(OR(Table1[[#This Row],[流]]="FLEET_ENHANCEMENT_GS",Table1[[#This Row],[流]]="UAT3",Table1[[#This Row],[流]]="",Table1[[#This Row],[流]]="0",Table1[[#This Row],[流]]="ICP"),"0","Yes")</f>
        <v>Yes</v>
      </c>
      <c r="Q109" s="127"/>
      <c r="R109" s="130"/>
    </row>
    <row r="110" spans="1:18" s="54" customFormat="1" x14ac:dyDescent="0.25">
      <c r="A110" s="99">
        <v>43234</v>
      </c>
      <c r="B110" s="118" t="s">
        <v>39</v>
      </c>
      <c r="C110" s="135" t="str">
        <f t="shared" si="11"/>
        <v>Monday</v>
      </c>
      <c r="D110" s="119" t="str">
        <f t="shared" si="12"/>
        <v/>
      </c>
      <c r="E110" s="191" t="s">
        <v>167</v>
      </c>
      <c r="F110" s="195" t="s">
        <v>287</v>
      </c>
      <c r="G110" s="120" t="s">
        <v>315</v>
      </c>
      <c r="H110" s="122" t="s">
        <v>168</v>
      </c>
      <c r="I110" s="123" t="str">
        <f>IF(OR(Table1[[#This Row],[流]]="UAT_GS",Table1[[#This Row],[流]]="UAT_GC",Table1[[#This Row],[流]]="UAT_EP"),"Release_note","0")&amp;IF(OR(Table1[[#This Row],[流]]="UAT3"),"Notice_of","0")</f>
        <v>00</v>
      </c>
      <c r="J110" s="122" t="s">
        <v>169</v>
      </c>
      <c r="K110" s="141" t="s">
        <v>27</v>
      </c>
      <c r="L110" s="141" t="s">
        <v>27</v>
      </c>
      <c r="M110" s="141" t="s">
        <v>44</v>
      </c>
      <c r="N110" s="141" t="s">
        <v>27</v>
      </c>
      <c r="O110" s="119">
        <v>0</v>
      </c>
      <c r="P110" s="122" t="str">
        <f>IF(OR(Table1[[#This Row],[流]]="FLEET_ENHANCEMENT_GS",Table1[[#This Row],[流]]="UAT3",Table1[[#This Row],[流]]="",Table1[[#This Row],[流]]="0",Table1[[#This Row],[流]]="ICP"),"0","Yes")</f>
        <v>Yes</v>
      </c>
      <c r="Q110" s="127"/>
      <c r="R110" s="130"/>
    </row>
    <row r="111" spans="1:18" s="54" customFormat="1" x14ac:dyDescent="0.25">
      <c r="A111" s="99">
        <v>43234</v>
      </c>
      <c r="B111" s="118" t="s">
        <v>39</v>
      </c>
      <c r="C111" s="135" t="str">
        <f>TEXT(A111,"dddd")</f>
        <v>Monday</v>
      </c>
      <c r="D111" s="119" t="str">
        <f>IF(OR(C111="Thursday",C111="Tuesday"),"UAT","")&amp;IF(OR(C111="Wednesday",C111="Friday"),"Trunk&amp;UAT3","")</f>
        <v/>
      </c>
      <c r="E111" s="191" t="s">
        <v>202</v>
      </c>
      <c r="F111" s="195" t="s">
        <v>288</v>
      </c>
      <c r="G111" s="120" t="s">
        <v>315</v>
      </c>
      <c r="H111" s="122" t="s">
        <v>232</v>
      </c>
      <c r="I111" s="123" t="str">
        <f>IF(OR(Table1[[#This Row],[流]]="UAT_GS",Table1[[#This Row],[流]]="UAT_GC",Table1[[#This Row],[流]]="UAT_EP"),"Release_note","0")&amp;IF(OR(Table1[[#This Row],[流]]="UAT3"),"Notice_of","0")</f>
        <v>00</v>
      </c>
      <c r="J111" s="169" t="s">
        <v>230</v>
      </c>
      <c r="K111" s="141" t="s">
        <v>27</v>
      </c>
      <c r="L111" s="141" t="s">
        <v>27</v>
      </c>
      <c r="M111" s="141" t="s">
        <v>27</v>
      </c>
      <c r="N111" s="141" t="s">
        <v>27</v>
      </c>
      <c r="O111" s="119">
        <v>0</v>
      </c>
      <c r="P111" s="122" t="str">
        <f>IF(OR(Table1[[#This Row],[流]]="FLEET_ENHANCEMENT_GS",Table1[[#This Row],[流]]="UAT3",Table1[[#This Row],[流]]="",Table1[[#This Row],[流]]="0",Table1[[#This Row],[流]]="ICP"),"0","Yes")</f>
        <v>Yes</v>
      </c>
      <c r="Q111" s="127"/>
      <c r="R111" s="130"/>
    </row>
    <row r="112" spans="1:18" s="54" customFormat="1" x14ac:dyDescent="0.25">
      <c r="A112" s="99">
        <v>43234</v>
      </c>
      <c r="B112" s="118" t="s">
        <v>39</v>
      </c>
      <c r="C112" s="135" t="str">
        <f t="shared" ref="C112:C113" si="13">TEXT(A112,"dddd")</f>
        <v>Monday</v>
      </c>
      <c r="D112" s="119" t="str">
        <f t="shared" ref="D112:D113" si="14">IF(OR(C112="Thursday",C112="Tuesday"),"UAT","")&amp;IF(OR(C112="Wednesday",C112="Friday"),"Trunk&amp;UAT3","")</f>
        <v/>
      </c>
      <c r="E112" s="191" t="s">
        <v>200</v>
      </c>
      <c r="F112" s="195" t="s">
        <v>289</v>
      </c>
      <c r="G112" s="120" t="s">
        <v>315</v>
      </c>
      <c r="H112" s="122" t="s">
        <v>201</v>
      </c>
      <c r="I112" s="123" t="str">
        <f>IF(OR(Table1[[#This Row],[流]]="UAT_GS",Table1[[#This Row],[流]]="UAT_GC",Table1[[#This Row],[流]]="UAT_EP"),"Release_note","0")&amp;IF(OR(Table1[[#This Row],[流]]="UAT3"),"Notice_of","0")</f>
        <v>00</v>
      </c>
      <c r="J112" s="169" t="s">
        <v>203</v>
      </c>
      <c r="K112" s="141" t="s">
        <v>27</v>
      </c>
      <c r="L112" s="141" t="s">
        <v>27</v>
      </c>
      <c r="M112" s="141" t="s">
        <v>27</v>
      </c>
      <c r="N112" s="129"/>
      <c r="O112" s="119">
        <v>0</v>
      </c>
      <c r="P112" s="122" t="str">
        <f>IF(OR(Table1[[#This Row],[流]]="FLEET_ENHANCEMENT_GS",Table1[[#This Row],[流]]="UAT3",Table1[[#This Row],[流]]="",Table1[[#This Row],[流]]="0",Table1[[#This Row],[流]]="ICP"),"0","Yes")</f>
        <v>Yes</v>
      </c>
      <c r="Q112" s="127"/>
      <c r="R112" s="130"/>
    </row>
    <row r="113" spans="1:18" s="54" customFormat="1" x14ac:dyDescent="0.25">
      <c r="A113" s="99">
        <v>43230</v>
      </c>
      <c r="B113" s="118" t="s">
        <v>39</v>
      </c>
      <c r="C113" s="119" t="str">
        <f t="shared" si="13"/>
        <v>Thursday</v>
      </c>
      <c r="D113" s="119" t="str">
        <f t="shared" si="14"/>
        <v>UAT</v>
      </c>
      <c r="E113" s="120" t="s">
        <v>224</v>
      </c>
      <c r="F1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113" s="129" t="s">
        <v>282</v>
      </c>
      <c r="H113" s="122" t="s">
        <v>225</v>
      </c>
      <c r="I113" s="123" t="str">
        <f>IF(OR(Table1[[#This Row],[流]]="UAT_GS",Table1[[#This Row],[流]]="UAT_GC",Table1[[#This Row],[流]]="UAT_EP"),"Release_note","0")&amp;IF(OR(Table1[[#This Row],[流]]="UAT3"),"Notice_of","0")</f>
        <v>00</v>
      </c>
      <c r="J113" s="124">
        <v>0</v>
      </c>
      <c r="K113" s="119">
        <v>0</v>
      </c>
      <c r="L113" s="119">
        <v>0</v>
      </c>
      <c r="M113" s="119">
        <v>0</v>
      </c>
      <c r="N113" s="119">
        <v>0</v>
      </c>
      <c r="O113" s="119">
        <v>0</v>
      </c>
      <c r="P113" s="122" t="str">
        <f>IF(OR(Table1[[#This Row],[流]]="FLEET_ENHANCEMENT_GS",Table1[[#This Row],[流]]="UAT3",Table1[[#This Row],[流]]="",Table1[[#This Row],[流]]="0",Table1[[#This Row],[流]]="ICP"),"0","Yes")</f>
        <v>Yes</v>
      </c>
      <c r="Q113" s="150" t="s">
        <v>284</v>
      </c>
      <c r="R113" s="130"/>
    </row>
    <row r="114" spans="1:18" s="54" customFormat="1" x14ac:dyDescent="0.25">
      <c r="A114" s="99">
        <v>43231</v>
      </c>
      <c r="B114" s="118" t="s">
        <v>39</v>
      </c>
      <c r="C114" s="119" t="str">
        <f>TEXT(A114,"dddd")</f>
        <v>Friday</v>
      </c>
      <c r="D114" s="119" t="str">
        <f>IF(OR(C114="Thursday",C114="Tuesday"),"UAT","")&amp;IF(OR(C114="Wednesday",C114="Friday"),"Trunk&amp;UAT3","")</f>
        <v>Trunk&amp;UAT3</v>
      </c>
      <c r="E114" s="129" t="s">
        <v>316</v>
      </c>
      <c r="F11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14" s="196" t="s">
        <v>314</v>
      </c>
      <c r="H114" s="122"/>
      <c r="I114" s="123" t="str">
        <f>IF(OR(Table1[[#This Row],[流]]="UAT_GS",Table1[[#This Row],[流]]="UAT_GC",Table1[[#This Row],[流]]="UAT_EP"),"Release_note","0")&amp;IF(OR(Table1[[#This Row],[流]]="UAT3"),"Notice_of","0")</f>
        <v>00</v>
      </c>
      <c r="J114" s="124">
        <v>0</v>
      </c>
      <c r="K114" s="119">
        <v>0</v>
      </c>
      <c r="L114" s="119">
        <v>0</v>
      </c>
      <c r="M114" s="119">
        <v>0</v>
      </c>
      <c r="N114" s="119">
        <v>0</v>
      </c>
      <c r="O114" s="119">
        <v>0</v>
      </c>
      <c r="P114" s="122" t="str">
        <f>IF(OR(Table1[[#This Row],[流]]="FLEET_ENHANCEMENT_GS",Table1[[#This Row],[流]]="UAT3",Table1[[#This Row],[流]]="",Table1[[#This Row],[流]]="0",Table1[[#This Row],[流]]="ICP"),"0","Yes")</f>
        <v>Yes</v>
      </c>
      <c r="Q114" s="127"/>
      <c r="R114" s="130"/>
    </row>
    <row r="115" spans="1:18" x14ac:dyDescent="0.25">
      <c r="A115" s="99">
        <v>43231</v>
      </c>
      <c r="B115" s="118" t="s">
        <v>39</v>
      </c>
      <c r="C115" s="119" t="str">
        <f t="shared" si="5"/>
        <v>Friday</v>
      </c>
      <c r="D115" s="119" t="str">
        <f t="shared" si="6"/>
        <v>Trunk&amp;UAT3</v>
      </c>
      <c r="E115" s="129" t="s">
        <v>40</v>
      </c>
      <c r="F11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UAT3</v>
      </c>
      <c r="G115" s="196" t="s">
        <v>314</v>
      </c>
      <c r="H115" s="122"/>
      <c r="I115" s="132" t="str">
        <f>IF(OR(Table1[[#This Row],[流]]="UAT_GS",Table1[[#This Row],[流]]="UAT_GC",Table1[[#This Row],[流]]="UAT_EP"),"Release_note","0")&amp;IF(OR(Table1[[#This Row],[流]]="UAT3"),"Notice_of","0")</f>
        <v>0Notice_of</v>
      </c>
      <c r="J115" s="124">
        <v>0</v>
      </c>
      <c r="K115" s="119">
        <v>0</v>
      </c>
      <c r="L115" s="119">
        <v>0</v>
      </c>
      <c r="M115" s="119">
        <v>0</v>
      </c>
      <c r="N115" s="119">
        <v>0</v>
      </c>
      <c r="O115" s="119">
        <v>0</v>
      </c>
      <c r="P115" s="122" t="str">
        <f>IF(OR(Table1[[#This Row],[流]]="FLEET_ENHANCEMENT_GS",Table1[[#This Row],[流]]="UAT3",Table1[[#This Row],[流]]="",Table1[[#This Row],[流]]="0",Table1[[#This Row],[流]]="ICP"),"0","Yes")</f>
        <v>0</v>
      </c>
      <c r="Q115" s="197" t="s">
        <v>330</v>
      </c>
      <c r="R115" s="130"/>
    </row>
    <row r="116" spans="1:18" s="54" customFormat="1" x14ac:dyDescent="0.25">
      <c r="A116" s="99">
        <v>43231</v>
      </c>
      <c r="B116" s="118" t="s">
        <v>39</v>
      </c>
      <c r="C116" s="119" t="str">
        <f t="shared" ref="C116:C121" si="15">TEXT(A116,"dddd")</f>
        <v>Friday</v>
      </c>
      <c r="D116" s="119" t="str">
        <f t="shared" ref="D116:D121" si="16">IF(OR(C116="Thursday",C116="Tuesday"),"UAT","")&amp;IF(OR(C116="Wednesday",C116="Friday"),"Trunk&amp;UAT3","")</f>
        <v>Trunk&amp;UAT3</v>
      </c>
      <c r="E116" s="148" t="s">
        <v>321</v>
      </c>
      <c r="F11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16" s="141"/>
      <c r="H116" s="122" t="s">
        <v>218</v>
      </c>
      <c r="I116" s="123" t="str">
        <f>IF(OR(Table1[[#This Row],[流]]="UAT_GS",Table1[[#This Row],[流]]="UAT_GC",Table1[[#This Row],[流]]="UAT_EP"),"Release_note","0")&amp;IF(OR(Table1[[#This Row],[流]]="UAT3"),"Notice_of","0")</f>
        <v>00</v>
      </c>
      <c r="J116" s="169" t="s">
        <v>326</v>
      </c>
      <c r="K116" s="141" t="s">
        <v>27</v>
      </c>
      <c r="L116" s="119">
        <v>0</v>
      </c>
      <c r="M116" s="119">
        <v>0</v>
      </c>
      <c r="N116" s="119">
        <v>0</v>
      </c>
      <c r="O116" s="119">
        <v>0</v>
      </c>
      <c r="P116" s="122" t="str">
        <f>IF(OR(Table1[[#This Row],[流]]="FLEET_ENHANCEMENT_GS",Table1[[#This Row],[流]]="UAT3",Table1[[#This Row],[流]]="",Table1[[#This Row],[流]]="0",Table1[[#This Row],[流]]="ICP"),"0","Yes")</f>
        <v>Yes</v>
      </c>
      <c r="Q116" s="127"/>
      <c r="R116" s="130"/>
    </row>
    <row r="117" spans="1:18" s="54" customFormat="1" x14ac:dyDescent="0.25">
      <c r="A117" s="99">
        <v>43231</v>
      </c>
      <c r="B117" s="118" t="s">
        <v>39</v>
      </c>
      <c r="C117" s="119" t="str">
        <f t="shared" si="15"/>
        <v>Friday</v>
      </c>
      <c r="D117" s="119" t="str">
        <f t="shared" si="16"/>
        <v>Trunk&amp;UAT3</v>
      </c>
      <c r="E117" s="189" t="s">
        <v>319</v>
      </c>
      <c r="F117" s="119" t="s">
        <v>320</v>
      </c>
      <c r="G117" s="183" t="s">
        <v>509</v>
      </c>
      <c r="H117" s="122" t="s">
        <v>293</v>
      </c>
      <c r="I117" s="123" t="str">
        <f>IF(OR(Table1[[#This Row],[流]]="UAT_GS",Table1[[#This Row],[流]]="UAT_GC",Table1[[#This Row],[流]]="UAT_EP"),"Release_note","0")&amp;IF(OR(Table1[[#This Row],[流]]="UAT3"),"Notice_of","0")</f>
        <v>00</v>
      </c>
      <c r="J117" s="124">
        <v>0</v>
      </c>
      <c r="K117" s="119">
        <v>0</v>
      </c>
      <c r="L117" s="119">
        <v>0</v>
      </c>
      <c r="M117" s="119">
        <v>0</v>
      </c>
      <c r="N117" s="119">
        <v>0</v>
      </c>
      <c r="O117" s="119">
        <v>0</v>
      </c>
      <c r="P117" s="122" t="str">
        <f>IF(OR(Table1[[#This Row],[流]]="FLEET_ENHANCEMENT_GS",Table1[[#This Row],[流]]="UAT3",Table1[[#This Row],[流]]="",Table1[[#This Row],[流]]="0",Table1[[#This Row],[流]]="ICP"),"0","Yes")</f>
        <v>Yes</v>
      </c>
      <c r="Q117" s="127"/>
      <c r="R117" s="130"/>
    </row>
    <row r="118" spans="1:18" s="54" customFormat="1" x14ac:dyDescent="0.25">
      <c r="A118" s="99">
        <v>43231</v>
      </c>
      <c r="B118" s="118" t="s">
        <v>39</v>
      </c>
      <c r="C118" s="119" t="str">
        <f t="shared" si="15"/>
        <v>Friday</v>
      </c>
      <c r="D118" s="119" t="str">
        <f t="shared" si="16"/>
        <v>Trunk&amp;UAT3</v>
      </c>
      <c r="E118" s="148" t="s">
        <v>220</v>
      </c>
      <c r="F11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18" s="141"/>
      <c r="H118" s="122" t="s">
        <v>221</v>
      </c>
      <c r="I118" s="123" t="str">
        <f>IF(OR(Table1[[#This Row],[流]]="UAT_GS",Table1[[#This Row],[流]]="UAT_GC",Table1[[#This Row],[流]]="UAT_EP"),"Release_note","0")&amp;IF(OR(Table1[[#This Row],[流]]="UAT3"),"Notice_of","0")</f>
        <v>00</v>
      </c>
      <c r="J118" s="124" t="s">
        <v>325</v>
      </c>
      <c r="K118" s="141" t="s">
        <v>27</v>
      </c>
      <c r="L118" s="119">
        <v>0</v>
      </c>
      <c r="M118" s="119">
        <v>0</v>
      </c>
      <c r="N118" s="119">
        <v>0</v>
      </c>
      <c r="O118" s="119">
        <v>0</v>
      </c>
      <c r="P118" s="122" t="str">
        <f>IF(OR(Table1[[#This Row],[流]]="FLEET_ENHANCEMENT_GS",Table1[[#This Row],[流]]="UAT3",Table1[[#This Row],[流]]="",Table1[[#This Row],[流]]="0",Table1[[#This Row],[流]]="ICP"),"0","Yes")</f>
        <v>Yes</v>
      </c>
      <c r="Q118" s="127"/>
      <c r="R118" s="130"/>
    </row>
    <row r="119" spans="1:18" s="54" customFormat="1" x14ac:dyDescent="0.25">
      <c r="A119" s="99">
        <v>43232</v>
      </c>
      <c r="B119" s="118" t="s">
        <v>39</v>
      </c>
      <c r="C119" s="135" t="str">
        <f t="shared" si="15"/>
        <v>Saturday</v>
      </c>
      <c r="D119" s="119" t="str">
        <f t="shared" si="16"/>
        <v/>
      </c>
      <c r="E119" s="191" t="s">
        <v>167</v>
      </c>
      <c r="F11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172.25.10.90</v>
      </c>
      <c r="G119" s="141" t="s">
        <v>324</v>
      </c>
      <c r="H119" s="122" t="s">
        <v>322</v>
      </c>
      <c r="I119" s="123" t="str">
        <f>IF(OR(Table1[[#This Row],[流]]="UAT_GS",Table1[[#This Row],[流]]="UAT_GC",Table1[[#This Row],[流]]="UAT_EP"),"Release_note","0")&amp;IF(OR(Table1[[#This Row],[流]]="UAT3"),"Notice_of","0")</f>
        <v>00</v>
      </c>
      <c r="J119" s="124" t="s">
        <v>328</v>
      </c>
      <c r="K119" s="141" t="s">
        <v>27</v>
      </c>
      <c r="L119" s="141" t="s">
        <v>27</v>
      </c>
      <c r="M119" s="141" t="s">
        <v>27</v>
      </c>
      <c r="N119" s="141" t="s">
        <v>27</v>
      </c>
      <c r="O119" s="119">
        <v>0</v>
      </c>
      <c r="P119" s="122" t="str">
        <f>IF(OR(Table1[[#This Row],[流]]="FLEET_ENHANCEMENT_GS",Table1[[#This Row],[流]]="UAT3",Table1[[#This Row],[流]]="",Table1[[#This Row],[流]]="0",Table1[[#This Row],[流]]="ICP"),"0","Yes")</f>
        <v>Yes</v>
      </c>
      <c r="Q119" s="127"/>
      <c r="R119" s="130"/>
    </row>
    <row r="120" spans="1:18" s="54" customFormat="1" x14ac:dyDescent="0.25">
      <c r="A120" s="99">
        <v>43234</v>
      </c>
      <c r="B120" s="118" t="s">
        <v>39</v>
      </c>
      <c r="C120" s="135" t="str">
        <f t="shared" si="15"/>
        <v>Monday</v>
      </c>
      <c r="D120" s="119" t="str">
        <f t="shared" si="16"/>
        <v/>
      </c>
      <c r="E120" s="191" t="s">
        <v>202</v>
      </c>
      <c r="F12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172.25.10.91</v>
      </c>
      <c r="G120" s="141" t="s">
        <v>324</v>
      </c>
      <c r="H120" s="122" t="s">
        <v>323</v>
      </c>
      <c r="I120" s="123" t="str">
        <f>IF(OR(Table1[[#This Row],[流]]="UAT_GS",Table1[[#This Row],[流]]="UAT_GC",Table1[[#This Row],[流]]="UAT_EP"),"Release_note","0")&amp;IF(OR(Table1[[#This Row],[流]]="UAT3"),"Notice_of","0")</f>
        <v>00</v>
      </c>
      <c r="J120" s="169" t="s">
        <v>331</v>
      </c>
      <c r="K120" s="141" t="s">
        <v>27</v>
      </c>
      <c r="L120" s="141" t="s">
        <v>27</v>
      </c>
      <c r="M120" s="141" t="s">
        <v>27</v>
      </c>
      <c r="N120" s="141" t="s">
        <v>27</v>
      </c>
      <c r="O120" s="119">
        <v>0</v>
      </c>
      <c r="P120" s="122" t="str">
        <f>IF(OR(Table1[[#This Row],[流]]="FLEET_ENHANCEMENT_GS",Table1[[#This Row],[流]]="UAT3",Table1[[#This Row],[流]]="",Table1[[#This Row],[流]]="0",Table1[[#This Row],[流]]="ICP"),"0","Yes")</f>
        <v>Yes</v>
      </c>
      <c r="Q120" s="127"/>
      <c r="R120" s="130"/>
    </row>
    <row r="121" spans="1:18" s="54" customFormat="1" x14ac:dyDescent="0.25">
      <c r="A121" s="99">
        <v>43234</v>
      </c>
      <c r="B121" s="118" t="s">
        <v>39</v>
      </c>
      <c r="C121" s="135" t="str">
        <f t="shared" si="15"/>
        <v>Monday</v>
      </c>
      <c r="D121" s="119" t="str">
        <f t="shared" si="16"/>
        <v/>
      </c>
      <c r="E121" s="191" t="s">
        <v>200</v>
      </c>
      <c r="F12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172.25.10.92</v>
      </c>
      <c r="G121" s="141" t="s">
        <v>324</v>
      </c>
      <c r="H121" s="122" t="s">
        <v>272</v>
      </c>
      <c r="I121" s="123" t="str">
        <f>IF(OR(Table1[[#This Row],[流]]="UAT_GS",Table1[[#This Row],[流]]="UAT_GC",Table1[[#This Row],[流]]="UAT_EP"),"Release_note","0")&amp;IF(OR(Table1[[#This Row],[流]]="UAT3"),"Notice_of","0")</f>
        <v>00</v>
      </c>
      <c r="J121" s="124" t="s">
        <v>327</v>
      </c>
      <c r="K121" s="141" t="s">
        <v>27</v>
      </c>
      <c r="L121" s="141" t="s">
        <v>27</v>
      </c>
      <c r="M121" s="141" t="s">
        <v>27</v>
      </c>
      <c r="N121" s="141" t="s">
        <v>27</v>
      </c>
      <c r="O121" s="119">
        <v>0</v>
      </c>
      <c r="P121" s="122" t="str">
        <f>IF(OR(Table1[[#This Row],[流]]="FLEET_ENHANCEMENT_GS",Table1[[#This Row],[流]]="UAT3",Table1[[#This Row],[流]]="",Table1[[#This Row],[流]]="0",Table1[[#This Row],[流]]="ICP"),"0","Yes")</f>
        <v>Yes</v>
      </c>
      <c r="Q121" s="127"/>
      <c r="R121" s="130"/>
    </row>
    <row r="122" spans="1:18" s="54" customFormat="1" x14ac:dyDescent="0.25">
      <c r="A122" s="99">
        <v>43231</v>
      </c>
      <c r="B122" s="118" t="s">
        <v>39</v>
      </c>
      <c r="C122" s="119" t="str">
        <f>TEXT(A122,"dddd")</f>
        <v>Friday</v>
      </c>
      <c r="D122" s="119" t="str">
        <f>IF(OR(C122="Thursday",C122="Tuesday"),"UAT","")&amp;IF(OR(C122="Wednesday",C122="Friday"),"Trunk&amp;UAT3","")</f>
        <v>Trunk&amp;UAT3</v>
      </c>
      <c r="E122" s="120" t="s">
        <v>224</v>
      </c>
      <c r="F12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Chloe</v>
      </c>
      <c r="G122" s="129" t="s">
        <v>282</v>
      </c>
      <c r="H122" s="122" t="s">
        <v>329</v>
      </c>
      <c r="I122" s="123" t="str">
        <f>IF(OR(Table1[[#This Row],[流]]="UAT_GS",Table1[[#This Row],[流]]="UAT_GC",Table1[[#This Row],[流]]="UAT_EP"),"Release_note","0")&amp;IF(OR(Table1[[#This Row],[流]]="UAT3"),"Notice_of","0")</f>
        <v>00</v>
      </c>
      <c r="J122" s="124">
        <v>0</v>
      </c>
      <c r="K122" s="124">
        <v>0</v>
      </c>
      <c r="L122" s="124">
        <v>0</v>
      </c>
      <c r="M122" s="124">
        <v>0</v>
      </c>
      <c r="N122" s="124">
        <v>0</v>
      </c>
      <c r="O122" s="119">
        <v>0</v>
      </c>
      <c r="P122" s="122" t="str">
        <f>IF(OR(Table1[[#This Row],[流]]="FLEET_ENHANCEMENT_GS",Table1[[#This Row],[流]]="UAT3",Table1[[#This Row],[流]]="",Table1[[#This Row],[流]]="0",Table1[[#This Row],[流]]="ICP"),"0","Yes")</f>
        <v>Yes</v>
      </c>
      <c r="Q122" s="127"/>
      <c r="R122" s="130"/>
    </row>
    <row r="123" spans="1:18" s="59" customFormat="1" x14ac:dyDescent="0.25">
      <c r="A123" s="58">
        <v>43232</v>
      </c>
      <c r="B123" s="198">
        <v>0</v>
      </c>
      <c r="C123" s="135" t="str">
        <f t="shared" si="5"/>
        <v>Saturday</v>
      </c>
      <c r="D123" s="135" t="str">
        <f t="shared" si="6"/>
        <v/>
      </c>
      <c r="E123" s="135"/>
      <c r="F123" s="1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23" s="135"/>
      <c r="H123" s="136"/>
      <c r="I123" s="155" t="str">
        <f>IF(OR(Table1[[#This Row],[流]]="UAT_GS",Table1[[#This Row],[流]]="UAT_GC",Table1[[#This Row],[流]]="UAT_EP"),"Release_note","0")&amp;IF(OR(Table1[[#This Row],[流]]="UAT3"),"Notice_of","0")</f>
        <v>00</v>
      </c>
      <c r="J123" s="137"/>
      <c r="K123" s="135"/>
      <c r="L123" s="135"/>
      <c r="M123" s="135"/>
      <c r="N123" s="135"/>
      <c r="O123" s="135"/>
      <c r="P123" s="136" t="str">
        <f>IF(OR(Table1[[#This Row],[流]]="FLEET_ENHANCEMENT_GS",Table1[[#This Row],[流]]="UAT3",Table1[[#This Row],[流]]="",Table1[[#This Row],[流]]="0",Table1[[#This Row],[流]]="ICP"),"0","Yes")</f>
        <v>0</v>
      </c>
      <c r="Q123" s="139" t="str">
        <f>IF(Table1[[#This Row],[流]]="Fleet_GS","√","")&amp;IF(Table1[[#This Row],[流]]="UAT3","","X")</f>
        <v>X</v>
      </c>
      <c r="R123" s="140"/>
    </row>
    <row r="124" spans="1:18" s="59" customFormat="1" x14ac:dyDescent="0.25">
      <c r="A124" s="58">
        <v>43233</v>
      </c>
      <c r="B124" s="184">
        <v>0</v>
      </c>
      <c r="C124" s="135" t="str">
        <f t="shared" si="5"/>
        <v>Sunday</v>
      </c>
      <c r="D124" s="135" t="str">
        <f t="shared" si="6"/>
        <v/>
      </c>
      <c r="E124" s="135"/>
      <c r="F124" s="1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24" s="168" t="s">
        <v>585</v>
      </c>
      <c r="H124" s="158"/>
      <c r="I124" s="199" t="str">
        <f>IF(OR(Table1[[#This Row],[流]]="UAT_GS",Table1[[#This Row],[流]]="UAT_GC",Table1[[#This Row],[流]]="UAT_EP"),"Release_note","0")&amp;IF(OR(Table1[[#This Row],[流]]="UAT3"),"Notice_of","0")</f>
        <v>00</v>
      </c>
      <c r="J124" s="156"/>
      <c r="K124" s="154"/>
      <c r="L124" s="154"/>
      <c r="M124" s="154"/>
      <c r="N124" s="154"/>
      <c r="O124" s="154"/>
      <c r="P124" s="158" t="str">
        <f>IF(OR(Table1[[#This Row],[流]]="FLEET_ENHANCEMENT_GS",Table1[[#This Row],[流]]="UAT3",Table1[[#This Row],[流]]="",Table1[[#This Row],[流]]="0",Table1[[#This Row],[流]]="ICP"),"0","Yes")</f>
        <v>0</v>
      </c>
      <c r="Q124" s="200" t="str">
        <f>IF(Table1[[#This Row],[流]]="Fleet_GS","√","")&amp;IF(Table1[[#This Row],[流]]="UAT3","","X")</f>
        <v>X</v>
      </c>
      <c r="R124" s="201"/>
    </row>
    <row r="125" spans="1:18" s="85" customFormat="1" x14ac:dyDescent="0.25">
      <c r="A125" s="99">
        <v>43235</v>
      </c>
      <c r="B125" s="118" t="s">
        <v>39</v>
      </c>
      <c r="C125" s="141" t="str">
        <f t="shared" si="5"/>
        <v>Tuesday</v>
      </c>
      <c r="D125" s="141" t="str">
        <f t="shared" si="6"/>
        <v>UAT</v>
      </c>
      <c r="E125" s="202" t="s">
        <v>571</v>
      </c>
      <c r="F125"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f>
        <v>Aike</v>
      </c>
      <c r="G125" s="203" t="s">
        <v>572</v>
      </c>
      <c r="H125" s="122" t="s">
        <v>573</v>
      </c>
      <c r="I125" s="122">
        <v>0</v>
      </c>
      <c r="J125" s="127">
        <v>0</v>
      </c>
      <c r="K125" s="190">
        <v>0</v>
      </c>
      <c r="L125" s="190">
        <v>0</v>
      </c>
      <c r="M125" s="190">
        <v>0</v>
      </c>
      <c r="N125" s="190">
        <v>0</v>
      </c>
      <c r="O125" s="190">
        <v>0</v>
      </c>
      <c r="P125" s="190">
        <v>0</v>
      </c>
      <c r="Q125" s="190">
        <v>0</v>
      </c>
      <c r="R125" s="190">
        <v>0</v>
      </c>
    </row>
    <row r="126" spans="1:18" s="60" customFormat="1" x14ac:dyDescent="0.25">
      <c r="A126" s="99">
        <v>43235</v>
      </c>
      <c r="B126" s="118" t="s">
        <v>39</v>
      </c>
      <c r="C126" s="141" t="str">
        <f t="shared" ref="C126:C129" si="17">TEXT(A126,"dddd")</f>
        <v>Tuesday</v>
      </c>
      <c r="D126" s="141" t="str">
        <f t="shared" ref="D126:D129" si="18">IF(OR(C126="Thursday",C126="Tuesday"),"UAT","")&amp;IF(OR(C126="Wednesday",C126="Friday"),"Trunk&amp;UAT3","")</f>
        <v>UAT</v>
      </c>
      <c r="E126" s="131" t="s">
        <v>32</v>
      </c>
      <c r="F126"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26" s="204"/>
      <c r="H126" s="205" t="s">
        <v>368</v>
      </c>
      <c r="I126" s="206" t="str">
        <f>IF(OR(Table1[[#This Row],[流]]="UAT_GS",Table1[[#This Row],[流]]="UAT_GC",Table1[[#This Row],[流]]="UAT_EP"),"Release_note","0")&amp;IF(OR(Table1[[#This Row],[流]]="UAT3"),"Notice_of","0")</f>
        <v>Release_note0</v>
      </c>
      <c r="J126" s="207" t="s">
        <v>431</v>
      </c>
      <c r="K126" s="208" t="s">
        <v>27</v>
      </c>
      <c r="L126" s="208" t="s">
        <v>27</v>
      </c>
      <c r="M126" s="208" t="s">
        <v>27</v>
      </c>
      <c r="N126" s="208" t="s">
        <v>27</v>
      </c>
      <c r="O126" s="209" t="s">
        <v>27</v>
      </c>
      <c r="P126" s="205" t="str">
        <f>IF(OR(Table1[[#This Row],[流]]="FLEET_ENHANCEMENT_GS",Table1[[#This Row],[流]]="UAT3",Table1[[#This Row],[流]]="",Table1[[#This Row],[流]]="0",Table1[[#This Row],[流]]="ICP"),"0","Yes")</f>
        <v>Yes</v>
      </c>
      <c r="Q126" s="210" t="s">
        <v>403</v>
      </c>
      <c r="R126" s="211"/>
    </row>
    <row r="127" spans="1:18" s="60" customFormat="1" x14ac:dyDescent="0.25">
      <c r="A127" s="99">
        <v>43235</v>
      </c>
      <c r="B127" s="118" t="s">
        <v>39</v>
      </c>
      <c r="C127" s="141" t="str">
        <f t="shared" si="17"/>
        <v>Tuesday</v>
      </c>
      <c r="D127" s="141" t="str">
        <f t="shared" si="18"/>
        <v>UAT</v>
      </c>
      <c r="E127" s="131" t="s">
        <v>36</v>
      </c>
      <c r="F127"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27" s="141"/>
      <c r="H127" s="143" t="s">
        <v>369</v>
      </c>
      <c r="I127" s="132" t="str">
        <f>IF(OR(Table1[[#This Row],[流]]="UAT_GS",Table1[[#This Row],[流]]="UAT_GC",Table1[[#This Row],[流]]="UAT_EP"),"Release_note","0")&amp;IF(OR(Table1[[#This Row],[流]]="UAT3"),"Notice_of","0")</f>
        <v>Release_note0</v>
      </c>
      <c r="J127" s="122" t="s">
        <v>429</v>
      </c>
      <c r="K127" s="212" t="s">
        <v>27</v>
      </c>
      <c r="L127" s="212" t="s">
        <v>27</v>
      </c>
      <c r="M127" s="212" t="s">
        <v>27</v>
      </c>
      <c r="N127" s="212" t="s">
        <v>27</v>
      </c>
      <c r="O127" s="213" t="s">
        <v>27</v>
      </c>
      <c r="P127" s="143" t="str">
        <f>IF(OR(Table1[[#This Row],[流]]="FLEET_ENHANCEMENT_GS",Table1[[#This Row],[流]]="UAT3",Table1[[#This Row],[流]]="",Table1[[#This Row],[流]]="0",Table1[[#This Row],[流]]="ICP"),"0","Yes")</f>
        <v>Yes</v>
      </c>
      <c r="Q127" s="144"/>
      <c r="R127" s="162"/>
    </row>
    <row r="128" spans="1:18" s="60" customFormat="1" x14ac:dyDescent="0.25">
      <c r="A128" s="99">
        <v>43235</v>
      </c>
      <c r="B128" s="118" t="s">
        <v>39</v>
      </c>
      <c r="C128" s="141" t="str">
        <f t="shared" si="17"/>
        <v>Tuesday</v>
      </c>
      <c r="D128" s="141" t="str">
        <f t="shared" si="18"/>
        <v>UAT</v>
      </c>
      <c r="E128" s="131" t="s">
        <v>37</v>
      </c>
      <c r="F128"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28" s="141"/>
      <c r="H128" s="143" t="s">
        <v>370</v>
      </c>
      <c r="I128" s="132" t="str">
        <f>IF(OR(Table1[[#This Row],[流]]="UAT_GS",Table1[[#This Row],[流]]="UAT_GC",Table1[[#This Row],[流]]="UAT_EP"),"Release_note","0")&amp;IF(OR(Table1[[#This Row],[流]]="UAT3"),"Notice_of","0")</f>
        <v>Release_note0</v>
      </c>
      <c r="J128" s="122" t="s">
        <v>430</v>
      </c>
      <c r="K128" s="212" t="s">
        <v>27</v>
      </c>
      <c r="L128" s="212" t="s">
        <v>27</v>
      </c>
      <c r="M128" s="212" t="s">
        <v>27</v>
      </c>
      <c r="N128" s="212" t="s">
        <v>27</v>
      </c>
      <c r="O128" s="213" t="s">
        <v>27</v>
      </c>
      <c r="P128" s="143" t="str">
        <f>IF(OR(Table1[[#This Row],[流]]="FLEET_ENHANCEMENT_GS",Table1[[#This Row],[流]]="UAT3",Table1[[#This Row],[流]]="",Table1[[#This Row],[流]]="0",Table1[[#This Row],[流]]="ICP"),"0","Yes")</f>
        <v>Yes</v>
      </c>
      <c r="Q128" s="144"/>
      <c r="R128" s="162"/>
    </row>
    <row r="129" spans="1:18" s="60" customFormat="1" x14ac:dyDescent="0.25">
      <c r="A129" s="99">
        <v>43235</v>
      </c>
      <c r="B129" s="118" t="s">
        <v>39</v>
      </c>
      <c r="C129" s="141" t="str">
        <f t="shared" si="17"/>
        <v>Tuesday</v>
      </c>
      <c r="D129" s="141" t="str">
        <f t="shared" si="18"/>
        <v>UAT</v>
      </c>
      <c r="E129" s="145" t="s">
        <v>296</v>
      </c>
      <c r="F129" s="129" t="s">
        <v>307</v>
      </c>
      <c r="G129" s="141" t="s">
        <v>406</v>
      </c>
      <c r="H129" s="122" t="s">
        <v>404</v>
      </c>
      <c r="I129" s="182" t="str">
        <f>IF(OR(Table1[[#This Row],[流]]="UAT_GS",Table1[[#This Row],[流]]="UAT_GC",Table1[[#This Row],[流]]="UAT_EP"),"Release_note","0")&amp;IF(OR(Table1[[#This Row],[流]]="UAT3"),"Notice_of","0")</f>
        <v>00</v>
      </c>
      <c r="J129" s="229" t="s">
        <v>405</v>
      </c>
      <c r="K129" s="212">
        <v>0</v>
      </c>
      <c r="L129" s="212" t="s">
        <v>27</v>
      </c>
      <c r="M129" s="212" t="s">
        <v>27</v>
      </c>
      <c r="N129" s="212" t="s">
        <v>27</v>
      </c>
      <c r="O129" s="212" t="s">
        <v>27</v>
      </c>
      <c r="P129" s="143" t="str">
        <f>IF(OR(Table1[[#This Row],[流]]="FLEET_ENHANCEMENT_GS",Table1[[#This Row],[流]]="UAT3",Table1[[#This Row],[流]]="",Table1[[#This Row],[流]]="0",Table1[[#This Row],[流]]="ICP"),"0","Yes")</f>
        <v>0</v>
      </c>
      <c r="Q129" s="144"/>
      <c r="R129" s="162"/>
    </row>
    <row r="130" spans="1:18" s="54" customFormat="1" x14ac:dyDescent="0.25">
      <c r="A130" s="99">
        <v>43236</v>
      </c>
      <c r="B130" s="118" t="s">
        <v>39</v>
      </c>
      <c r="C130" s="119" t="str">
        <f>TEXT(A130,"dddd")</f>
        <v>Wednesday</v>
      </c>
      <c r="D130" s="119" t="str">
        <f>IF(OR(C130="Thursday",C130="Tuesday"),"UAT","")&amp;IF(OR(C130="Wednesday",C130="Friday"),"Trunk&amp;UAT3","")</f>
        <v>Trunk&amp;UAT3</v>
      </c>
      <c r="E130" s="129" t="s">
        <v>40</v>
      </c>
      <c r="F13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30" s="142" t="s">
        <v>371</v>
      </c>
      <c r="H130" s="122" t="s">
        <v>433</v>
      </c>
      <c r="I130" s="123" t="str">
        <f>IF(OR(Table1[[#This Row],[流]]="UAT_GS",Table1[[#This Row],[流]]="UAT_GC",Table1[[#This Row],[流]]="UAT_EP"),"Release_note","0")&amp;IF(OR(Table1[[#This Row],[流]]="UAT3"),"Notice_of","0")</f>
        <v>0Notice_of</v>
      </c>
      <c r="J130" s="124">
        <v>0</v>
      </c>
      <c r="K130" s="214">
        <v>0</v>
      </c>
      <c r="L130" s="119">
        <v>0</v>
      </c>
      <c r="M130" s="119">
        <v>0</v>
      </c>
      <c r="N130" s="119">
        <v>0</v>
      </c>
      <c r="O130" s="119">
        <v>0</v>
      </c>
      <c r="P130" s="122" t="str">
        <f>IF(OR(Table1[[#This Row],[流]]="FLEET_ENHANCEMENT_GS",Table1[[#This Row],[流]]="UAT3",Table1[[#This Row],[流]]="",Table1[[#This Row],[流]]="0",Table1[[#This Row],[流]]="ICP"),"0","Yes")</f>
        <v>0</v>
      </c>
      <c r="Q130" s="150" t="s">
        <v>403</v>
      </c>
      <c r="R130" s="130"/>
    </row>
    <row r="131" spans="1:18" s="54" customFormat="1" x14ac:dyDescent="0.25">
      <c r="A131" s="99">
        <v>43236</v>
      </c>
      <c r="B131" s="118" t="s">
        <v>39</v>
      </c>
      <c r="C131" s="119" t="str">
        <f t="shared" ref="C131:C134" si="19">TEXT(A131,"dddd")</f>
        <v>Wednesday</v>
      </c>
      <c r="D131" s="119" t="str">
        <f t="shared" ref="D131:D134" si="20">IF(OR(C131="Thursday",C131="Tuesday"),"UAT","")&amp;IF(OR(C131="Wednesday",C131="Friday"),"Trunk&amp;UAT3","")</f>
        <v>Trunk&amp;UAT3</v>
      </c>
      <c r="E131" s="191" t="s">
        <v>167</v>
      </c>
      <c r="F131" s="195" t="s">
        <v>287</v>
      </c>
      <c r="G131" s="141"/>
      <c r="H131" s="122" t="s">
        <v>322</v>
      </c>
      <c r="I131" s="123" t="str">
        <f>IF(OR(Table1[[#This Row],[流]]="UAT_GS",Table1[[#This Row],[流]]="UAT_GC",Table1[[#This Row],[流]]="UAT_EP"),"Release_note","0")&amp;IF(OR(Table1[[#This Row],[流]]="UAT3"),"Notice_of","0")</f>
        <v>00</v>
      </c>
      <c r="J131" s="124" t="s">
        <v>328</v>
      </c>
      <c r="K131" s="212" t="s">
        <v>27</v>
      </c>
      <c r="L131" s="212" t="s">
        <v>27</v>
      </c>
      <c r="M131" s="212" t="s">
        <v>27</v>
      </c>
      <c r="N131" s="212" t="s">
        <v>27</v>
      </c>
      <c r="O131" s="119">
        <v>0</v>
      </c>
      <c r="P131" s="122" t="str">
        <f>IF(OR(Table1[[#This Row],[流]]="FLEET_ENHANCEMENT_GS",Table1[[#This Row],[流]]="UAT3",Table1[[#This Row],[流]]="",Table1[[#This Row],[流]]="0",Table1[[#This Row],[流]]="ICP"),"0","Yes")</f>
        <v>Yes</v>
      </c>
      <c r="Q131" s="150" t="s">
        <v>284</v>
      </c>
      <c r="R131" s="124"/>
    </row>
    <row r="132" spans="1:18" s="54" customFormat="1" x14ac:dyDescent="0.25">
      <c r="A132" s="99">
        <v>43236</v>
      </c>
      <c r="B132" s="118" t="s">
        <v>39</v>
      </c>
      <c r="C132" s="119" t="str">
        <f t="shared" si="19"/>
        <v>Wednesday</v>
      </c>
      <c r="D132" s="119" t="str">
        <f t="shared" si="20"/>
        <v>Trunk&amp;UAT3</v>
      </c>
      <c r="E132" s="191" t="s">
        <v>202</v>
      </c>
      <c r="F132" s="195" t="s">
        <v>288</v>
      </c>
      <c r="G132" s="129" t="s">
        <v>435</v>
      </c>
      <c r="H132" s="122" t="s">
        <v>323</v>
      </c>
      <c r="I132" s="123" t="str">
        <f>IF(OR(Table1[[#This Row],[流]]="UAT_GS",Table1[[#This Row],[流]]="UAT_GC",Table1[[#This Row],[流]]="UAT_EP"),"Release_note","0")&amp;IF(OR(Table1[[#This Row],[流]]="UAT3"),"Notice_of","0")</f>
        <v>00</v>
      </c>
      <c r="J132" s="122" t="s">
        <v>331</v>
      </c>
      <c r="K132" s="212" t="s">
        <v>27</v>
      </c>
      <c r="L132" s="212" t="s">
        <v>27</v>
      </c>
      <c r="M132" s="212" t="s">
        <v>27</v>
      </c>
      <c r="N132" s="212" t="s">
        <v>27</v>
      </c>
      <c r="O132" s="119">
        <v>0</v>
      </c>
      <c r="P132" s="122" t="str">
        <f>IF(OR(Table1[[#This Row],[流]]="FLEET_ENHANCEMENT_GS",Table1[[#This Row],[流]]="UAT3",Table1[[#This Row],[流]]="",Table1[[#This Row],[流]]="0",Table1[[#This Row],[流]]="ICP"),"0","Yes")</f>
        <v>Yes</v>
      </c>
      <c r="Q132" s="144"/>
      <c r="R132" s="124"/>
    </row>
    <row r="133" spans="1:18" s="54" customFormat="1" x14ac:dyDescent="0.25">
      <c r="A133" s="99">
        <v>43236</v>
      </c>
      <c r="B133" s="118" t="s">
        <v>39</v>
      </c>
      <c r="C133" s="119" t="str">
        <f t="shared" si="19"/>
        <v>Wednesday</v>
      </c>
      <c r="D133" s="119" t="str">
        <f t="shared" si="20"/>
        <v>Trunk&amp;UAT3</v>
      </c>
      <c r="E133" s="191" t="s">
        <v>200</v>
      </c>
      <c r="F133" s="195" t="s">
        <v>289</v>
      </c>
      <c r="G133" s="141" t="s">
        <v>432</v>
      </c>
      <c r="H133" s="122" t="s">
        <v>272</v>
      </c>
      <c r="I133" s="123" t="str">
        <f>IF(OR(Table1[[#This Row],[流]]="UAT_GS",Table1[[#This Row],[流]]="UAT_GC",Table1[[#This Row],[流]]="UAT_EP"),"Release_note","0")&amp;IF(OR(Table1[[#This Row],[流]]="UAT3"),"Notice_of","0")</f>
        <v>00</v>
      </c>
      <c r="J133" s="124" t="s">
        <v>327</v>
      </c>
      <c r="K133" s="212" t="s">
        <v>27</v>
      </c>
      <c r="L133" s="212" t="s">
        <v>27</v>
      </c>
      <c r="M133" s="212" t="s">
        <v>27</v>
      </c>
      <c r="N133" s="212" t="s">
        <v>27</v>
      </c>
      <c r="O133" s="119">
        <v>0</v>
      </c>
      <c r="P133" s="122" t="str">
        <f>IF(OR(Table1[[#This Row],[流]]="FLEET_ENHANCEMENT_GS",Table1[[#This Row],[流]]="UAT3",Table1[[#This Row],[流]]="",Table1[[#This Row],[流]]="0",Table1[[#This Row],[流]]="ICP"),"0","Yes")</f>
        <v>Yes</v>
      </c>
      <c r="Q133" s="144"/>
      <c r="R133" s="124"/>
    </row>
    <row r="134" spans="1:18" s="54" customFormat="1" x14ac:dyDescent="0.25">
      <c r="A134" s="99">
        <v>43236</v>
      </c>
      <c r="B134" s="118" t="s">
        <v>39</v>
      </c>
      <c r="C134" s="119" t="str">
        <f t="shared" si="19"/>
        <v>Wednesday</v>
      </c>
      <c r="D134" s="119" t="str">
        <f t="shared" si="20"/>
        <v>Trunk&amp;UAT3</v>
      </c>
      <c r="E134" s="131" t="s">
        <v>37</v>
      </c>
      <c r="F13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34" s="141"/>
      <c r="H134" s="143" t="s">
        <v>370</v>
      </c>
      <c r="I134" s="123" t="str">
        <f>IF(OR(Table1[[#This Row],[流]]="UAT_GS",Table1[[#This Row],[流]]="UAT_GC",Table1[[#This Row],[流]]="UAT_EP"),"Release_note","0")&amp;IF(OR(Table1[[#This Row],[流]]="UAT3"),"Notice_of","0")</f>
        <v>Release_note0</v>
      </c>
      <c r="J134" s="122" t="s">
        <v>430</v>
      </c>
      <c r="K134" s="212" t="s">
        <v>27</v>
      </c>
      <c r="L134" s="212" t="s">
        <v>27</v>
      </c>
      <c r="M134" s="212" t="s">
        <v>27</v>
      </c>
      <c r="N134" s="212" t="s">
        <v>27</v>
      </c>
      <c r="O134" s="119">
        <v>0</v>
      </c>
      <c r="P134" s="122" t="str">
        <f>IF(OR(Table1[[#This Row],[流]]="FLEET_ENHANCEMENT_GS",Table1[[#This Row],[流]]="UAT3",Table1[[#This Row],[流]]="",Table1[[#This Row],[流]]="0",Table1[[#This Row],[流]]="ICP"),"0","Yes")</f>
        <v>Yes</v>
      </c>
      <c r="Q134" s="144"/>
      <c r="R134" s="124"/>
    </row>
    <row r="135" spans="1:18" x14ac:dyDescent="0.25">
      <c r="A135" s="99">
        <v>43236</v>
      </c>
      <c r="B135" s="118" t="s">
        <v>39</v>
      </c>
      <c r="C135" s="119" t="str">
        <f t="shared" ref="C135:C167" si="21">TEXT(A135,"dddd")</f>
        <v>Wednesday</v>
      </c>
      <c r="D135" s="119" t="str">
        <f t="shared" ref="D135:D167" si="22">IF(OR(C135="Thursday",C135="Tuesday"),"UAT","")&amp;IF(OR(C135="Wednesday",C135="Friday"),"Trunk&amp;UAT3","")</f>
        <v>Trunk&amp;UAT3</v>
      </c>
      <c r="E135" s="148" t="s">
        <v>220</v>
      </c>
      <c r="F13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35" s="119"/>
      <c r="H135" s="122" t="s">
        <v>434</v>
      </c>
      <c r="I135" s="123" t="str">
        <f>IF(OR(Table1[[#This Row],[流]]="UAT_GS",Table1[[#This Row],[流]]="UAT_GC",Table1[[#This Row],[流]]="UAT_EP"),"Release_note","0")&amp;IF(OR(Table1[[#This Row],[流]]="UAT3"),"Notice_of","0")</f>
        <v>00</v>
      </c>
      <c r="J135" s="122" t="s">
        <v>436</v>
      </c>
      <c r="K135" s="212" t="s">
        <v>27</v>
      </c>
      <c r="L135" s="119">
        <v>0</v>
      </c>
      <c r="M135" s="119">
        <v>0</v>
      </c>
      <c r="N135" s="119">
        <v>0</v>
      </c>
      <c r="O135" s="119">
        <v>0</v>
      </c>
      <c r="P135" s="122" t="str">
        <f>IF(OR(Table1[[#This Row],[流]]="FLEET_ENHANCEMENT_GS",Table1[[#This Row],[流]]="UAT3",Table1[[#This Row],[流]]="",Table1[[#This Row],[流]]="0",Table1[[#This Row],[流]]="ICP"),"0","Yes")</f>
        <v>Yes</v>
      </c>
      <c r="Q135" s="144" t="str">
        <f>IF(Table1[[#This Row],[流]]="Fleet_GS","√","")&amp;IF(Table1[[#This Row],[流]]="UAT3","","X")</f>
        <v>X</v>
      </c>
      <c r="R135" s="130"/>
    </row>
    <row r="136" spans="1:18" s="54" customFormat="1" x14ac:dyDescent="0.25">
      <c r="A136" s="99">
        <v>43237</v>
      </c>
      <c r="B136" s="118" t="s">
        <v>39</v>
      </c>
      <c r="C136" s="119" t="str">
        <f t="shared" ref="C136:C137" si="23">TEXT(A136,"dddd")</f>
        <v>Thursday</v>
      </c>
      <c r="D136" s="119" t="str">
        <f t="shared" ref="D136:D137" si="24">IF(OR(C136="Thursday",C136="Tuesday"),"UAT","")&amp;IF(OR(C136="Wednesday",C136="Friday"),"Trunk&amp;UAT3","")</f>
        <v>UAT</v>
      </c>
      <c r="E136" s="191" t="s">
        <v>167</v>
      </c>
      <c r="F13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36" s="119"/>
      <c r="H136" s="122" t="s">
        <v>437</v>
      </c>
      <c r="I136" s="123" t="str">
        <f>IF(OR(Table1[[#This Row],[流]]="UAT_GS",Table1[[#This Row],[流]]="UAT_GC",Table1[[#This Row],[流]]="UAT_EP"),"Release_note","0")&amp;IF(OR(Table1[[#This Row],[流]]="UAT3"),"Notice_of","0")</f>
        <v>00</v>
      </c>
      <c r="J136" s="124" t="s">
        <v>449</v>
      </c>
      <c r="K136" s="212" t="s">
        <v>27</v>
      </c>
      <c r="L136" s="212" t="s">
        <v>27</v>
      </c>
      <c r="M136" s="212" t="s">
        <v>27</v>
      </c>
      <c r="N136" s="212" t="s">
        <v>27</v>
      </c>
      <c r="O136" s="119">
        <v>0</v>
      </c>
      <c r="P136" s="122" t="str">
        <f>IF(OR(Table1[[#This Row],[流]]="FLEET_ENHANCEMENT_GS",Table1[[#This Row],[流]]="UAT3",Table1[[#This Row],[流]]="",Table1[[#This Row],[流]]="0",Table1[[#This Row],[流]]="ICP"),"0","Yes")</f>
        <v>Yes</v>
      </c>
      <c r="Q136" s="144"/>
      <c r="R136" s="124"/>
    </row>
    <row r="137" spans="1:18" s="54" customFormat="1" x14ac:dyDescent="0.25">
      <c r="A137" s="99">
        <v>43237</v>
      </c>
      <c r="B137" s="118" t="s">
        <v>39</v>
      </c>
      <c r="C137" s="119" t="str">
        <f t="shared" si="23"/>
        <v>Thursday</v>
      </c>
      <c r="D137" s="119" t="str">
        <f t="shared" si="24"/>
        <v>UAT</v>
      </c>
      <c r="E137" s="191" t="s">
        <v>202</v>
      </c>
      <c r="F13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37" s="129" t="s">
        <v>435</v>
      </c>
      <c r="H137" s="122" t="s">
        <v>438</v>
      </c>
      <c r="I137" s="123" t="str">
        <f>IF(OR(Table1[[#This Row],[流]]="UAT_GS",Table1[[#This Row],[流]]="UAT_GC",Table1[[#This Row],[流]]="UAT_EP"),"Release_note","0")&amp;IF(OR(Table1[[#This Row],[流]]="UAT3"),"Notice_of","0")</f>
        <v>00</v>
      </c>
      <c r="J137" s="169" t="s">
        <v>448</v>
      </c>
      <c r="K137" s="212" t="s">
        <v>27</v>
      </c>
      <c r="L137" s="212" t="s">
        <v>27</v>
      </c>
      <c r="M137" s="212" t="s">
        <v>27</v>
      </c>
      <c r="N137" s="212" t="s">
        <v>27</v>
      </c>
      <c r="O137" s="119">
        <v>0</v>
      </c>
      <c r="P137" s="122" t="str">
        <f>IF(OR(Table1[[#This Row],[流]]="FLEET_ENHANCEMENT_GS",Table1[[#This Row],[流]]="UAT3",Table1[[#This Row],[流]]="",Table1[[#This Row],[流]]="0",Table1[[#This Row],[流]]="ICP"),"0","Yes")</f>
        <v>Yes</v>
      </c>
      <c r="Q137" s="150" t="s">
        <v>284</v>
      </c>
      <c r="R137" s="124"/>
    </row>
    <row r="138" spans="1:18" s="72" customFormat="1" x14ac:dyDescent="0.25">
      <c r="A138" s="99">
        <v>43237</v>
      </c>
      <c r="B138" s="118" t="s">
        <v>39</v>
      </c>
      <c r="C138" s="119" t="str">
        <f t="shared" ref="C138:C139" si="25">TEXT(A138,"dddd")</f>
        <v>Thursday</v>
      </c>
      <c r="D138" s="119" t="str">
        <f t="shared" ref="D138:D139" si="26">IF(OR(C138="Thursday",C138="Tuesday"),"UAT","")&amp;IF(OR(C138="Wednesday",C138="Friday"),"Trunk&amp;UAT3","")</f>
        <v>UAT</v>
      </c>
      <c r="E138" s="191" t="s">
        <v>167</v>
      </c>
      <c r="F138" s="195" t="s">
        <v>287</v>
      </c>
      <c r="G138" s="141"/>
      <c r="H138" s="122" t="s">
        <v>437</v>
      </c>
      <c r="I138" s="123" t="str">
        <f>IF(OR(Table1[[#This Row],[流]]="UAT_GS",Table1[[#This Row],[流]]="UAT_GC",Table1[[#This Row],[流]]="UAT_EP"),"Release_note","0")&amp;IF(OR(Table1[[#This Row],[流]]="UAT3"),"Notice_of","0")</f>
        <v>00</v>
      </c>
      <c r="J138" s="124" t="s">
        <v>449</v>
      </c>
      <c r="K138" s="212" t="s">
        <v>27</v>
      </c>
      <c r="L138" s="212" t="s">
        <v>27</v>
      </c>
      <c r="M138" s="212" t="s">
        <v>27</v>
      </c>
      <c r="N138" s="212" t="s">
        <v>27</v>
      </c>
      <c r="O138" s="119">
        <v>0</v>
      </c>
      <c r="P138" s="122" t="str">
        <f>IF(OR(Table1[[#This Row],[流]]="FLEET_ENHANCEMENT_GS",Table1[[#This Row],[流]]="UAT3",Table1[[#This Row],[流]]="",Table1[[#This Row],[流]]="0",Table1[[#This Row],[流]]="ICP"),"0","Yes")</f>
        <v>Yes</v>
      </c>
      <c r="Q138" s="144"/>
      <c r="R138" s="124"/>
    </row>
    <row r="139" spans="1:18" s="72" customFormat="1" x14ac:dyDescent="0.25">
      <c r="A139" s="99">
        <v>43237</v>
      </c>
      <c r="B139" s="118" t="s">
        <v>39</v>
      </c>
      <c r="C139" s="119" t="str">
        <f t="shared" si="25"/>
        <v>Thursday</v>
      </c>
      <c r="D139" s="119" t="str">
        <f t="shared" si="26"/>
        <v>UAT</v>
      </c>
      <c r="E139" s="191" t="s">
        <v>202</v>
      </c>
      <c r="F139" s="195" t="s">
        <v>288</v>
      </c>
      <c r="G139" s="129" t="s">
        <v>435</v>
      </c>
      <c r="H139" s="122" t="s">
        <v>438</v>
      </c>
      <c r="I139" s="123" t="str">
        <f>IF(OR(Table1[[#This Row],[流]]="UAT_GS",Table1[[#This Row],[流]]="UAT_GC",Table1[[#This Row],[流]]="UAT_EP"),"Release_note","0")&amp;IF(OR(Table1[[#This Row],[流]]="UAT3"),"Notice_of","0")</f>
        <v>00</v>
      </c>
      <c r="J139" s="124" t="s">
        <v>448</v>
      </c>
      <c r="K139" s="212" t="s">
        <v>27</v>
      </c>
      <c r="L139" s="212" t="s">
        <v>27</v>
      </c>
      <c r="M139" s="212" t="s">
        <v>27</v>
      </c>
      <c r="N139" s="212" t="s">
        <v>27</v>
      </c>
      <c r="O139" s="119">
        <v>0</v>
      </c>
      <c r="P139" s="122" t="str">
        <f>IF(OR(Table1[[#This Row],[流]]="FLEET_ENHANCEMENT_GS",Table1[[#This Row],[流]]="UAT3",Table1[[#This Row],[流]]="",Table1[[#This Row],[流]]="0",Table1[[#This Row],[流]]="ICP"),"0","Yes")</f>
        <v>Yes</v>
      </c>
      <c r="Q139" s="150" t="s">
        <v>284</v>
      </c>
      <c r="R139" s="124"/>
    </row>
    <row r="140" spans="1:18" s="72" customFormat="1" x14ac:dyDescent="0.25">
      <c r="A140" s="99" t="s">
        <v>452</v>
      </c>
      <c r="B140" s="118" t="s">
        <v>39</v>
      </c>
      <c r="C140" s="119" t="str">
        <f t="shared" ref="C140:C141" si="27">TEXT(A140,"dddd")</f>
        <v>5/17/2018-18</v>
      </c>
      <c r="D140" s="119" t="str">
        <f t="shared" ref="D140:D141" si="28">IF(OR(C140="Thursday",C140="Tuesday"),"UAT","")&amp;IF(OR(C140="Wednesday",C140="Friday"),"Trunk&amp;UAT3","")</f>
        <v/>
      </c>
      <c r="E140" s="131" t="s">
        <v>32</v>
      </c>
      <c r="F14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40" s="119"/>
      <c r="H140" s="122" t="s">
        <v>439</v>
      </c>
      <c r="I140" s="132" t="str">
        <f>IF(OR(Table1[[#This Row],[流]]="UAT_GS",Table1[[#This Row],[流]]="UAT_GC",Table1[[#This Row],[流]]="UAT_EP"),"Release_note","0")&amp;IF(OR(Table1[[#This Row],[流]]="UAT3"),"Notice_of","0")</f>
        <v>Release_note0</v>
      </c>
      <c r="J140" s="124" t="s">
        <v>432</v>
      </c>
      <c r="K140" s="212" t="s">
        <v>27</v>
      </c>
      <c r="L140" s="212" t="s">
        <v>27</v>
      </c>
      <c r="M140" s="212" t="s">
        <v>44</v>
      </c>
      <c r="N140" s="212" t="s">
        <v>27</v>
      </c>
      <c r="O140" s="213" t="s">
        <v>27</v>
      </c>
      <c r="P140" s="122" t="str">
        <f>IF(OR(Table1[[#This Row],[流]]="FLEET_ENHANCEMENT_GS",Table1[[#This Row],[流]]="UAT3",Table1[[#This Row],[流]]="",Table1[[#This Row],[流]]="0",Table1[[#This Row],[流]]="ICP"),"0","Yes")</f>
        <v>Yes</v>
      </c>
      <c r="Q140" s="144"/>
      <c r="R140" s="124"/>
    </row>
    <row r="141" spans="1:18" s="72" customFormat="1" x14ac:dyDescent="0.25">
      <c r="A141" s="99">
        <v>43237</v>
      </c>
      <c r="B141" s="118" t="s">
        <v>39</v>
      </c>
      <c r="C141" s="119" t="str">
        <f t="shared" si="27"/>
        <v>Thursday</v>
      </c>
      <c r="D141" s="119" t="str">
        <f t="shared" si="28"/>
        <v>UAT</v>
      </c>
      <c r="E141" s="131" t="s">
        <v>36</v>
      </c>
      <c r="F14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41" s="119"/>
      <c r="H141" s="122" t="s">
        <v>440</v>
      </c>
      <c r="I141" s="132" t="str">
        <f>IF(OR(Table1[[#This Row],[流]]="UAT_GS",Table1[[#This Row],[流]]="UAT_GC",Table1[[#This Row],[流]]="UAT_EP"),"Release_note","0")&amp;IF(OR(Table1[[#This Row],[流]]="UAT3"),"Notice_of","0")</f>
        <v>Release_note0</v>
      </c>
      <c r="J141" s="124" t="s">
        <v>450</v>
      </c>
      <c r="K141" s="212" t="s">
        <v>27</v>
      </c>
      <c r="L141" s="212" t="s">
        <v>27</v>
      </c>
      <c r="M141" s="212" t="s">
        <v>27</v>
      </c>
      <c r="N141" s="212" t="s">
        <v>27</v>
      </c>
      <c r="O141" s="213" t="s">
        <v>27</v>
      </c>
      <c r="P141" s="122" t="str">
        <f>IF(OR(Table1[[#This Row],[流]]="FLEET_ENHANCEMENT_GS",Table1[[#This Row],[流]]="UAT3",Table1[[#This Row],[流]]="",Table1[[#This Row],[流]]="0",Table1[[#This Row],[流]]="ICP"),"0","Yes")</f>
        <v>Yes</v>
      </c>
      <c r="Q141" s="144"/>
      <c r="R141" s="124"/>
    </row>
    <row r="142" spans="1:18" s="72" customFormat="1" x14ac:dyDescent="0.25">
      <c r="A142" s="99">
        <v>43237</v>
      </c>
      <c r="B142" s="118" t="s">
        <v>39</v>
      </c>
      <c r="C142" s="119" t="str">
        <f>TEXT(A142,"dddd")</f>
        <v>Thursday</v>
      </c>
      <c r="D142" s="119" t="str">
        <f>IF(OR(C142="Thursday",C142="Tuesday"),"UAT","")&amp;IF(OR(C142="Wednesday",C142="Friday"),"Trunk&amp;UAT3","")</f>
        <v>UAT</v>
      </c>
      <c r="E142" s="131" t="s">
        <v>37</v>
      </c>
      <c r="F14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42" s="119"/>
      <c r="H142" s="122" t="s">
        <v>447</v>
      </c>
      <c r="I142" s="132" t="str">
        <f>IF(OR(Table1[[#This Row],[流]]="UAT_GS",Table1[[#This Row],[流]]="UAT_GC",Table1[[#This Row],[流]]="UAT_EP"),"Release_note","0")&amp;IF(OR(Table1[[#This Row],[流]]="UAT3"),"Notice_of","0")</f>
        <v>Release_note0</v>
      </c>
      <c r="J142" s="124" t="s">
        <v>451</v>
      </c>
      <c r="K142" s="212" t="s">
        <v>27</v>
      </c>
      <c r="L142" s="212" t="s">
        <v>27</v>
      </c>
      <c r="M142" s="212" t="s">
        <v>27</v>
      </c>
      <c r="N142" s="212" t="s">
        <v>27</v>
      </c>
      <c r="O142" s="213" t="s">
        <v>27</v>
      </c>
      <c r="P142" s="122" t="str">
        <f>IF(OR(Table1[[#This Row],[流]]="FLEET_ENHANCEMENT_GS",Table1[[#This Row],[流]]="UAT3",Table1[[#This Row],[流]]="",Table1[[#This Row],[流]]="0",Table1[[#This Row],[流]]="ICP"),"0","Yes")</f>
        <v>Yes</v>
      </c>
      <c r="Q142" s="144"/>
      <c r="R142" s="124"/>
    </row>
    <row r="143" spans="1:18" s="82" customFormat="1" x14ac:dyDescent="0.25">
      <c r="A143" s="99">
        <v>43238</v>
      </c>
      <c r="B143" s="118" t="s">
        <v>39</v>
      </c>
      <c r="C143" s="119" t="str">
        <f>TEXT(A143,"dddd")</f>
        <v>Friday</v>
      </c>
      <c r="D143" s="119" t="str">
        <f>IF(OR(C143="Thursday",C143="Tuesday"),"UAT","")&amp;IF(OR(C143="Wednesday",C143="Friday"),"Trunk&amp;UAT3","")</f>
        <v>Trunk&amp;UAT3</v>
      </c>
      <c r="E143" s="202" t="s">
        <v>571</v>
      </c>
      <c r="F143"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f>
        <v>Aike</v>
      </c>
      <c r="G143" s="203" t="s">
        <v>574</v>
      </c>
      <c r="H143" s="122" t="s">
        <v>573</v>
      </c>
      <c r="I143" s="132" t="str">
        <f>IF(OR(Table1[[#This Row],[流]]="UAT_GS",Table1[[#This Row],[流]]="UAT_GC",Table1[[#This Row],[流]]="UAT_EP"),"Release_note","0")&amp;IF(OR(Table1[[#This Row],[流]]="UAT3"),"Notice_of","0")</f>
        <v>00</v>
      </c>
      <c r="J143" s="124">
        <v>0</v>
      </c>
      <c r="K143" s="141">
        <v>0</v>
      </c>
      <c r="L143" s="141">
        <v>0</v>
      </c>
      <c r="M143" s="141">
        <v>0</v>
      </c>
      <c r="N143" s="141">
        <v>0</v>
      </c>
      <c r="O143" s="141">
        <v>0</v>
      </c>
      <c r="P143" s="122" t="str">
        <f>IF(OR(Table1[[#This Row],[流]]="FLEET_ENHANCEMENT_GS",Table1[[#This Row],[流]]="UAT3",Table1[[#This Row],[流]]="",Table1[[#This Row],[流]]="0",Table1[[#This Row],[流]]="ICP"),"0","Yes")</f>
        <v>Yes</v>
      </c>
      <c r="Q143" s="144"/>
      <c r="R143" s="124"/>
    </row>
    <row r="144" spans="1:18" s="82" customFormat="1" x14ac:dyDescent="0.25">
      <c r="A144" s="99">
        <v>43238</v>
      </c>
      <c r="B144" s="118" t="s">
        <v>39</v>
      </c>
      <c r="C144" s="119" t="str">
        <f>TEXT(A144,"dddd")</f>
        <v>Friday</v>
      </c>
      <c r="D144" s="119" t="str">
        <f>IF(OR(C144="Thursday",C144="Tuesday"),"UAT","")&amp;IF(OR(C144="Wednesday",C144="Friday"),"Trunk&amp;UAT3","")</f>
        <v>Trunk&amp;UAT3</v>
      </c>
      <c r="E144" s="202" t="s">
        <v>578</v>
      </c>
      <c r="F144"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Row],[流]]="SP2","Chloe","")&amp;IF(Table1[[#This Row],[流]]="configuration change control","Aike","")&amp;IF(Table1[[#This Row],[流]]="EBAO GI UTA2 and Production Porting","Aike","")</f>
        <v>Aike</v>
      </c>
      <c r="G144" s="168" t="s">
        <v>579</v>
      </c>
      <c r="H144" s="122" t="s">
        <v>573</v>
      </c>
      <c r="I144" s="132" t="str">
        <f>IF(OR(Table1[[#This Row],[流]]="UAT_GS",Table1[[#This Row],[流]]="UAT_GC",Table1[[#This Row],[流]]="UAT_EP"),"Release_note","0")&amp;IF(OR(Table1[[#This Row],[流]]="UAT3"),"Notice_of","0")</f>
        <v>00</v>
      </c>
      <c r="J144" s="124">
        <v>0</v>
      </c>
      <c r="K144" s="141">
        <v>0</v>
      </c>
      <c r="L144" s="141">
        <v>0</v>
      </c>
      <c r="M144" s="141">
        <v>0</v>
      </c>
      <c r="N144" s="141">
        <v>0</v>
      </c>
      <c r="O144" s="141">
        <v>0</v>
      </c>
      <c r="P144" s="122" t="str">
        <f>IF(OR(Table1[[#This Row],[流]]="FLEET_ENHANCEMENT_GS",Table1[[#This Row],[流]]="UAT3",Table1[[#This Row],[流]]="",Table1[[#This Row],[流]]="0",Table1[[#This Row],[流]]="ICP"),"0","Yes")</f>
        <v>Yes</v>
      </c>
      <c r="Q144" s="144"/>
      <c r="R144" s="124"/>
    </row>
    <row r="145" spans="1:18" s="72" customFormat="1" x14ac:dyDescent="0.25">
      <c r="A145" s="99">
        <v>43238</v>
      </c>
      <c r="B145" s="118" t="s">
        <v>39</v>
      </c>
      <c r="C145" s="119" t="str">
        <f>TEXT(A145,"dddd")</f>
        <v>Friday</v>
      </c>
      <c r="D145" s="119" t="str">
        <f>IF(OR(C145="Thursday",C145="Tuesday"),"UAT","")&amp;IF(OR(C145="Wednesday",C145="Friday"),"Trunk&amp;UAT3","")</f>
        <v>Trunk&amp;UAT3</v>
      </c>
      <c r="E145" s="129" t="s">
        <v>40</v>
      </c>
      <c r="F14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45" s="119"/>
      <c r="H145" s="122"/>
      <c r="I145" s="123" t="str">
        <f>IF(OR(Table1[[#This Row],[流]]="UAT_GS",Table1[[#This Row],[流]]="UAT_GC",Table1[[#This Row],[流]]="UAT_EP"),"Release_note","0")&amp;IF(OR(Table1[[#This Row],[流]]="UAT3"),"Notice_of","0")</f>
        <v>0Notice_of</v>
      </c>
      <c r="J145" s="124">
        <v>0</v>
      </c>
      <c r="K145" s="141">
        <v>0</v>
      </c>
      <c r="L145" s="141">
        <v>0</v>
      </c>
      <c r="M145" s="141">
        <v>0</v>
      </c>
      <c r="N145" s="141">
        <v>0</v>
      </c>
      <c r="O145" s="141">
        <v>0</v>
      </c>
      <c r="P145" s="122" t="str">
        <f>IF(OR(Table1[[#This Row],[流]]="FLEET_ENHANCEMENT_GS",Table1[[#This Row],[流]]="UAT3",Table1[[#This Row],[流]]="",Table1[[#This Row],[流]]="0",Table1[[#This Row],[流]]="ICP"),"0","Yes")</f>
        <v>0</v>
      </c>
      <c r="Q145" s="127"/>
      <c r="R145" s="124"/>
    </row>
    <row r="146" spans="1:18" s="72" customFormat="1" x14ac:dyDescent="0.25">
      <c r="A146" s="99">
        <v>43238</v>
      </c>
      <c r="B146" s="118" t="s">
        <v>39</v>
      </c>
      <c r="C146" s="119" t="str">
        <f>TEXT(A146,"dddd")</f>
        <v>Friday</v>
      </c>
      <c r="D146" s="119" t="str">
        <f>IF(OR(C146="Thursday",C146="Tuesday"),"UAT","")&amp;IF(OR(C146="Wednesday",C146="Friday"),"Trunk&amp;UAT3","")</f>
        <v>Trunk&amp;UAT3</v>
      </c>
      <c r="E146" s="120" t="s">
        <v>457</v>
      </c>
      <c r="F146" s="120" t="s">
        <v>459</v>
      </c>
      <c r="G146" s="124" t="s">
        <v>458</v>
      </c>
      <c r="H146" s="122" t="s">
        <v>102</v>
      </c>
      <c r="I146" s="123" t="str">
        <f>IF(OR(Table1[[#This Row],[流]]="UAT_GS",Table1[[#This Row],[流]]="UAT_GC",Table1[[#This Row],[流]]="UAT_EP"),"Release_note","0")&amp;IF(OR(Table1[[#This Row],[流]]="UAT3"),"Notice_of","0")</f>
        <v>00</v>
      </c>
      <c r="J146" s="215" t="s">
        <v>455</v>
      </c>
      <c r="K146" s="119">
        <v>0</v>
      </c>
      <c r="L146" s="119">
        <v>0</v>
      </c>
      <c r="M146" s="119">
        <v>0</v>
      </c>
      <c r="N146" s="119">
        <v>0</v>
      </c>
      <c r="O146" s="119">
        <v>0</v>
      </c>
      <c r="P146" s="122" t="str">
        <f>IF(OR(Table1[[#This Row],[流]]="FLEET_ENHANCEMENT_GS",Table1[[#This Row],[流]]="UAT3",Table1[[#This Row],[流]]="",Table1[[#This Row],[流]]="0",Table1[[#This Row],[流]]="ICP"),"0","Yes")</f>
        <v>Yes</v>
      </c>
      <c r="Q146" s="127"/>
      <c r="R146" s="124"/>
    </row>
    <row r="147" spans="1:18" x14ac:dyDescent="0.25">
      <c r="A147" s="99">
        <v>43238</v>
      </c>
      <c r="B147" s="118" t="s">
        <v>39</v>
      </c>
      <c r="C147" s="119" t="str">
        <f t="shared" si="21"/>
        <v>Friday</v>
      </c>
      <c r="D147" s="119" t="str">
        <f t="shared" si="22"/>
        <v>Trunk&amp;UAT3</v>
      </c>
      <c r="E147" s="129" t="s">
        <v>445</v>
      </c>
      <c r="F147" s="216" t="s">
        <v>228</v>
      </c>
      <c r="G147" s="129" t="s">
        <v>446</v>
      </c>
      <c r="H147" s="122"/>
      <c r="I147" s="123" t="str">
        <f>IF(OR(Table1[[#This Row],[流]]="UAT_GS",Table1[[#This Row],[流]]="UAT_GC",Table1[[#This Row],[流]]="UAT_EP"),"Release_note","0")&amp;IF(OR(Table1[[#This Row],[流]]="UAT3"),"Notice_of","0")</f>
        <v>00</v>
      </c>
      <c r="J147" s="124" t="s">
        <v>456</v>
      </c>
      <c r="K147" s="119">
        <v>0</v>
      </c>
      <c r="L147" s="119">
        <v>0</v>
      </c>
      <c r="M147" s="119">
        <v>0</v>
      </c>
      <c r="N147" s="119">
        <v>0</v>
      </c>
      <c r="O147" s="119">
        <v>0</v>
      </c>
      <c r="P147" s="122" t="str">
        <f>IF(OR(Table1[[#This Row],[流]]="FLEET_ENHANCEMENT_GS",Table1[[#This Row],[流]]="UAT3",Table1[[#This Row],[流]]="",Table1[[#This Row],[流]]="0",Table1[[#This Row],[流]]="ICP"),"0","Yes")</f>
        <v>Yes</v>
      </c>
      <c r="Q147" s="127" t="str">
        <f>IF(Table1[[#This Row],[流]]="Fleet_GS","√","")&amp;IF(Table1[[#This Row],[流]]="UAT3","","X")</f>
        <v>X</v>
      </c>
      <c r="R147" s="130"/>
    </row>
    <row r="148" spans="1:18" s="72" customFormat="1" x14ac:dyDescent="0.25">
      <c r="A148" s="99">
        <v>43238</v>
      </c>
      <c r="B148" s="118" t="s">
        <v>39</v>
      </c>
      <c r="C148" s="119" t="str">
        <f>TEXT(A148,"dddd")</f>
        <v>Friday</v>
      </c>
      <c r="D148" s="119" t="str">
        <f>IF(OR(C148="Thursday",C148="Tuesday"),"UAT","")&amp;IF(OR(C148="Wednesday",C148="Friday"),"Trunk&amp;UAT3","")</f>
        <v>Trunk&amp;UAT3</v>
      </c>
      <c r="E148" s="129" t="s">
        <v>224</v>
      </c>
      <c r="F14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Chloe</v>
      </c>
      <c r="G148" s="129" t="s">
        <v>231</v>
      </c>
      <c r="H148" s="122" t="s">
        <v>453</v>
      </c>
      <c r="I148" s="123" t="str">
        <f>IF(OR(Table1[[#This Row],[流]]="UAT_GS",Table1[[#This Row],[流]]="UAT_GC",Table1[[#This Row],[流]]="UAT_EP"),"Release_note","0")&amp;IF(OR(Table1[[#This Row],[流]]="UAT3"),"Notice_of","0")</f>
        <v>00</v>
      </c>
      <c r="J148" s="119">
        <v>0</v>
      </c>
      <c r="K148" s="119">
        <v>0</v>
      </c>
      <c r="L148" s="212" t="s">
        <v>27</v>
      </c>
      <c r="M148" s="119">
        <v>0</v>
      </c>
      <c r="N148" s="119">
        <v>0</v>
      </c>
      <c r="O148" s="119">
        <v>0</v>
      </c>
      <c r="P148" s="122" t="str">
        <f>IF(OR(Table1[[#This Row],[流]]="FLEET_ENHANCEMENT_GS",Table1[[#This Row],[流]]="UAT3",Table1[[#This Row],[流]]="",Table1[[#This Row],[流]]="0",Table1[[#This Row],[流]]="ICP"),"0","Yes")</f>
        <v>Yes</v>
      </c>
      <c r="Q148" s="150" t="s">
        <v>462</v>
      </c>
      <c r="R148" s="124"/>
    </row>
    <row r="149" spans="1:18" s="72" customFormat="1" x14ac:dyDescent="0.25">
      <c r="A149" s="99">
        <v>43238</v>
      </c>
      <c r="B149" s="118" t="s">
        <v>39</v>
      </c>
      <c r="C149" s="119" t="str">
        <f t="shared" ref="C149" si="29">TEXT(A149,"dddd")</f>
        <v>Friday</v>
      </c>
      <c r="D149" s="119" t="str">
        <f t="shared" ref="D149" si="30">IF(OR(C149="Thursday",C149="Tuesday"),"UAT","")&amp;IF(OR(C149="Wednesday",C149="Friday"),"Trunk&amp;UAT3","")</f>
        <v>Trunk&amp;UAT3</v>
      </c>
      <c r="E149" s="142" t="s">
        <v>454</v>
      </c>
      <c r="F149" s="141"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49" s="141"/>
      <c r="H149" s="141"/>
      <c r="I149" s="123" t="str">
        <f>IF(OR(Table1[[#This Row],[流]]="UAT_GS",Table1[[#This Row],[流]]="UAT_GC",Table1[[#This Row],[流]]="UAT_EP"),"Release_note","0")&amp;IF(OR(Table1[[#This Row],[流]]="UAT3"),"Notice_of","0")</f>
        <v>00</v>
      </c>
      <c r="J149" s="124">
        <v>0</v>
      </c>
      <c r="K149" s="119">
        <v>0</v>
      </c>
      <c r="L149" s="119">
        <v>0</v>
      </c>
      <c r="M149" s="119">
        <v>0</v>
      </c>
      <c r="N149" s="119">
        <v>0</v>
      </c>
      <c r="O149" s="119">
        <v>0</v>
      </c>
      <c r="P149" s="122" t="str">
        <f>IF(OR(Table1[[#This Row],[流]]="FLEET_ENHANCEMENT_GS",Table1[[#This Row],[流]]="UAT3",Table1[[#This Row],[流]]="",Table1[[#This Row],[流]]="0",Table1[[#This Row],[流]]="ICP"),"0","Yes")</f>
        <v>Yes</v>
      </c>
      <c r="Q149" s="127"/>
      <c r="R149" s="124"/>
    </row>
    <row r="150" spans="1:18" s="72" customFormat="1" x14ac:dyDescent="0.25">
      <c r="A150" s="99">
        <v>43238</v>
      </c>
      <c r="B150" s="118" t="s">
        <v>39</v>
      </c>
      <c r="C150" s="119" t="str">
        <f>TEXT(A150,"dddd")</f>
        <v>Friday</v>
      </c>
      <c r="D150" s="119" t="str">
        <f>IF(OR(C150="Thursday",C150="Tuesday"),"UAT","")&amp;IF(OR(C150="Wednesday",C150="Friday"),"Trunk&amp;UAT3","")</f>
        <v>Trunk&amp;UAT3</v>
      </c>
      <c r="E150" s="129" t="s">
        <v>460</v>
      </c>
      <c r="F150" s="119" t="s">
        <v>228</v>
      </c>
      <c r="G150" s="141" t="s">
        <v>528</v>
      </c>
      <c r="H150" s="141" t="s">
        <v>463</v>
      </c>
      <c r="I150" s="123" t="str">
        <f>IF(OR(Table1[[#This Row],[流]]="UAT_GS",Table1[[#This Row],[流]]="UAT_GC",Table1[[#This Row],[流]]="UAT_EP"),"Release_note","0")&amp;IF(OR(Table1[[#This Row],[流]]="UAT3"),"Notice_of","0")</f>
        <v>00</v>
      </c>
      <c r="J150" s="124" t="s">
        <v>461</v>
      </c>
      <c r="K150" s="119">
        <v>0</v>
      </c>
      <c r="L150" s="119">
        <v>0</v>
      </c>
      <c r="M150" s="119">
        <v>0</v>
      </c>
      <c r="N150" s="119">
        <v>0</v>
      </c>
      <c r="O150" s="119">
        <v>0</v>
      </c>
      <c r="P150" s="122" t="str">
        <f>IF(OR(Table1[[#This Row],[流]]="FLEET_ENHANCEMENT_GS",Table1[[#This Row],[流]]="UAT3",Table1[[#This Row],[流]]="",Table1[[#This Row],[流]]="0",Table1[[#This Row],[流]]="ICP"),"0","Yes")</f>
        <v>Yes</v>
      </c>
      <c r="Q150" s="127"/>
      <c r="R150" s="124"/>
    </row>
    <row r="151" spans="1:18" s="82" customFormat="1" x14ac:dyDescent="0.25">
      <c r="A151" s="99">
        <v>43238</v>
      </c>
      <c r="B151" s="118" t="s">
        <v>39</v>
      </c>
      <c r="C151" s="119" t="str">
        <f>TEXT(A151,"dddd")</f>
        <v>Friday</v>
      </c>
      <c r="D151" s="119" t="str">
        <f>IF(OR(C151="Thursday",C151="Tuesday"),"UAT","")&amp;IF(OR(C151="Wednesday",C151="Friday"),"Trunk&amp;UAT3","")</f>
        <v>Trunk&amp;UAT3</v>
      </c>
      <c r="E151" s="120" t="s">
        <v>474</v>
      </c>
      <c r="F15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1" s="183" t="s">
        <v>509</v>
      </c>
      <c r="H151" s="141"/>
      <c r="I151" s="123" t="str">
        <f>IF(OR(Table1[[#This Row],[流]]="UAT_GS",Table1[[#This Row],[流]]="UAT_GC",Table1[[#This Row],[流]]="UAT_EP"),"Release_note","0")&amp;IF(OR(Table1[[#This Row],[流]]="UAT3"),"Notice_of","0")</f>
        <v>00</v>
      </c>
      <c r="J151" s="124">
        <v>0</v>
      </c>
      <c r="K151" s="119">
        <v>0</v>
      </c>
      <c r="L151" s="119">
        <v>0</v>
      </c>
      <c r="M151" s="119">
        <v>0</v>
      </c>
      <c r="N151" s="119">
        <v>0</v>
      </c>
      <c r="O151" s="119">
        <v>0</v>
      </c>
      <c r="P151" s="122" t="str">
        <f>IF(OR(Table1[[#This Row],[流]]="FLEET_ENHANCEMENT_GS",Table1[[#This Row],[流]]="UAT3",Table1[[#This Row],[流]]="",Table1[[#This Row],[流]]="0",Table1[[#This Row],[流]]="ICP"),"0","Yes")</f>
        <v>Yes</v>
      </c>
      <c r="Q151" s="127"/>
      <c r="R151" s="124"/>
    </row>
    <row r="152" spans="1:18" s="82" customFormat="1" x14ac:dyDescent="0.25">
      <c r="A152" s="99">
        <v>43238</v>
      </c>
      <c r="B152" s="118" t="s">
        <v>39</v>
      </c>
      <c r="C152" s="119" t="str">
        <f>TEXT(A152,"dddd")</f>
        <v>Friday</v>
      </c>
      <c r="D152" s="119" t="str">
        <f>IF(OR(C152="Thursday",C152="Tuesday"),"UAT","")&amp;IF(OR(C152="Wednesday",C152="Friday"),"Trunk&amp;UAT3","")</f>
        <v>Trunk&amp;UAT3</v>
      </c>
      <c r="E152" s="120" t="s">
        <v>475</v>
      </c>
      <c r="F15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2" s="183" t="s">
        <v>509</v>
      </c>
      <c r="H152" s="141"/>
      <c r="I152" s="123" t="str">
        <f>IF(OR(Table1[[#This Row],[流]]="UAT_GS",Table1[[#This Row],[流]]="UAT_GC",Table1[[#This Row],[流]]="UAT_EP"),"Release_note","0")&amp;IF(OR(Table1[[#This Row],[流]]="UAT3"),"Notice_of","0")</f>
        <v>00</v>
      </c>
      <c r="J152" s="124">
        <v>0</v>
      </c>
      <c r="K152" s="119">
        <v>0</v>
      </c>
      <c r="L152" s="119">
        <v>0</v>
      </c>
      <c r="M152" s="119">
        <v>0</v>
      </c>
      <c r="N152" s="119">
        <v>0</v>
      </c>
      <c r="O152" s="119">
        <v>0</v>
      </c>
      <c r="P152" s="122" t="str">
        <f>IF(OR(Table1[[#This Row],[流]]="FLEET_ENHANCEMENT_GS",Table1[[#This Row],[流]]="UAT3",Table1[[#This Row],[流]]="",Table1[[#This Row],[流]]="0",Table1[[#This Row],[流]]="ICP"),"0","Yes")</f>
        <v>Yes</v>
      </c>
      <c r="Q152" s="127"/>
      <c r="R152" s="124"/>
    </row>
    <row r="153" spans="1:18" s="82" customFormat="1" x14ac:dyDescent="0.25">
      <c r="A153" s="99">
        <v>43238</v>
      </c>
      <c r="B153" s="118" t="s">
        <v>39</v>
      </c>
      <c r="C153" s="119" t="str">
        <f>TEXT(A153,"dddd")</f>
        <v>Friday</v>
      </c>
      <c r="D153" s="119" t="str">
        <f>IF(OR(C153="Thursday",C153="Tuesday"),"UAT","")&amp;IF(OR(C153="Wednesday",C153="Friday"),"Trunk&amp;UAT3","")</f>
        <v>Trunk&amp;UAT3</v>
      </c>
      <c r="E153" s="120" t="s">
        <v>526</v>
      </c>
      <c r="F15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3" s="122"/>
      <c r="H153" s="141"/>
      <c r="I153" s="123" t="str">
        <f>IF(OR(Table1[[#This Row],[流]]="UAT_GS",Table1[[#This Row],[流]]="UAT_GC",Table1[[#This Row],[流]]="UAT_EP"),"Release_note","0")&amp;IF(OR(Table1[[#This Row],[流]]="UAT3"),"Notice_of","0")</f>
        <v>00</v>
      </c>
      <c r="J153" s="124">
        <v>0</v>
      </c>
      <c r="K153" s="119">
        <v>0</v>
      </c>
      <c r="L153" s="119">
        <v>0</v>
      </c>
      <c r="M153" s="119">
        <v>0</v>
      </c>
      <c r="N153" s="119">
        <v>0</v>
      </c>
      <c r="O153" s="119">
        <v>0</v>
      </c>
      <c r="P153" s="122" t="str">
        <f>IF(OR(Table1[[#This Row],[流]]="FLEET_ENHANCEMENT_GS",Table1[[#This Row],[流]]="UAT3",Table1[[#This Row],[流]]="",Table1[[#This Row],[流]]="0",Table1[[#This Row],[流]]="ICP"),"0","Yes")</f>
        <v>Yes</v>
      </c>
      <c r="Q153" s="127"/>
      <c r="R153" s="124"/>
    </row>
    <row r="154" spans="1:18" x14ac:dyDescent="0.25">
      <c r="A154" s="100">
        <v>43239</v>
      </c>
      <c r="B154" s="217"/>
      <c r="C154" s="218" t="str">
        <f t="shared" si="21"/>
        <v>Saturday</v>
      </c>
      <c r="D154" s="218" t="str">
        <f t="shared" si="22"/>
        <v/>
      </c>
      <c r="E154" s="218"/>
      <c r="F154"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54" s="218"/>
      <c r="H154" s="219"/>
      <c r="I154" s="220" t="str">
        <f>IF(OR(Table1[[#This Row],[流]]="UAT_GS",Table1[[#This Row],[流]]="UAT_GC",Table1[[#This Row],[流]]="UAT_EP"),"Release_note","0")&amp;IF(OR(Table1[[#This Row],[流]]="UAT3"),"Notice_of","0")</f>
        <v>00</v>
      </c>
      <c r="J154" s="221"/>
      <c r="K154" s="218"/>
      <c r="L154" s="218"/>
      <c r="M154" s="218"/>
      <c r="N154" s="218"/>
      <c r="O154" s="218"/>
      <c r="P154" s="219" t="str">
        <f>IF(OR(Table1[[#This Row],[流]]="FLEET_ENHANCEMENT_GS",Table1[[#This Row],[流]]="UAT3",Table1[[#This Row],[流]]="",Table1[[#This Row],[流]]="0",Table1[[#This Row],[流]]="ICP"),"0","Yes")</f>
        <v>0</v>
      </c>
      <c r="Q154" s="222" t="str">
        <f>IF(Table1[[#This Row],[流]]="Fleet_GS","√","")&amp;IF(Table1[[#This Row],[流]]="UAT3","","X")</f>
        <v>X</v>
      </c>
      <c r="R154" s="223"/>
    </row>
    <row r="155" spans="1:18" x14ac:dyDescent="0.25">
      <c r="A155" s="100">
        <v>43240</v>
      </c>
      <c r="B155" s="217"/>
      <c r="C155" s="218" t="str">
        <f t="shared" si="21"/>
        <v>Sunday</v>
      </c>
      <c r="D155" s="218" t="str">
        <f t="shared" si="22"/>
        <v/>
      </c>
      <c r="E155" s="218"/>
      <c r="F15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
      </c>
      <c r="G155" s="218"/>
      <c r="H155" s="219"/>
      <c r="I155" s="220" t="str">
        <f>IF(OR(Table1[[#This Row],[流]]="UAT_GS",Table1[[#This Row],[流]]="UAT_GC",Table1[[#This Row],[流]]="UAT_EP"),"Release_note","0")&amp;IF(OR(Table1[[#This Row],[流]]="UAT3"),"Notice_of","0")</f>
        <v>00</v>
      </c>
      <c r="J155" s="221"/>
      <c r="K155" s="218"/>
      <c r="L155" s="218"/>
      <c r="M155" s="218"/>
      <c r="N155" s="218"/>
      <c r="O155" s="218"/>
      <c r="P155" s="219" t="str">
        <f>IF(OR(Table1[[#This Row],[流]]="FLEET_ENHANCEMENT_GS",Table1[[#This Row],[流]]="UAT3",Table1[[#This Row],[流]]="",Table1[[#This Row],[流]]="0",Table1[[#This Row],[流]]="ICP"),"0","Yes")</f>
        <v>0</v>
      </c>
      <c r="Q155" s="222" t="str">
        <f>IF(Table1[[#This Row],[流]]="Fleet_GS","√","")&amp;IF(Table1[[#This Row],[流]]="UAT3","","X")</f>
        <v>X</v>
      </c>
      <c r="R155" s="223"/>
    </row>
    <row r="156" spans="1:18" s="82" customFormat="1" x14ac:dyDescent="0.25">
      <c r="A156" s="99">
        <v>43241</v>
      </c>
      <c r="B156" s="118" t="s">
        <v>39</v>
      </c>
      <c r="C156" s="119" t="str">
        <f t="shared" ref="C156" si="31">TEXT(A156,"dddd")</f>
        <v>Monday</v>
      </c>
      <c r="D156" s="119" t="str">
        <f t="shared" ref="D156" si="32">IF(OR(C156="Thursday",C156="Tuesday"),"UAT","")&amp;IF(OR(C156="Wednesday",C156="Friday"),"Trunk&amp;UAT3","")</f>
        <v/>
      </c>
      <c r="E156" s="120" t="s">
        <v>527</v>
      </c>
      <c r="F15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56" s="168" t="s">
        <v>586</v>
      </c>
      <c r="H156" s="141"/>
      <c r="I156" s="123" t="str">
        <f>IF(OR(Table1[[#This Row],[流]]="UAT_GS",Table1[[#This Row],[流]]="UAT_GC",Table1[[#This Row],[流]]="UAT_EP"),"Release_note","0")&amp;IF(OR(Table1[[#This Row],[流]]="UAT3"),"Notice_of","0")</f>
        <v>00</v>
      </c>
      <c r="J156" s="124">
        <v>0</v>
      </c>
      <c r="K156" s="119">
        <v>0</v>
      </c>
      <c r="L156" s="119">
        <v>0</v>
      </c>
      <c r="M156" s="119">
        <v>0</v>
      </c>
      <c r="N156" s="119">
        <v>0</v>
      </c>
      <c r="O156" s="119">
        <v>0</v>
      </c>
      <c r="P156" s="122" t="str">
        <f>IF(OR(Table1[[#This Row],[流]]="FLEET_ENHANCEMENT_GS",Table1[[#This Row],[流]]="UAT3",Table1[[#This Row],[流]]="",Table1[[#This Row],[流]]="0",Table1[[#This Row],[流]]="ICP"),"0","Yes")</f>
        <v>Yes</v>
      </c>
      <c r="Q156" s="127"/>
      <c r="R156" s="124"/>
    </row>
    <row r="157" spans="1:18" s="72" customFormat="1" x14ac:dyDescent="0.25">
      <c r="A157" s="99">
        <v>43241</v>
      </c>
      <c r="B157" s="118" t="s">
        <v>39</v>
      </c>
      <c r="C157" s="119" t="str">
        <f t="shared" si="21"/>
        <v>Monday</v>
      </c>
      <c r="D157" s="119" t="str">
        <f t="shared" si="22"/>
        <v/>
      </c>
      <c r="E157" s="148" t="s">
        <v>321</v>
      </c>
      <c r="F15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57" s="147" t="s">
        <v>482</v>
      </c>
      <c r="H157" s="122" t="s">
        <v>465</v>
      </c>
      <c r="I157" s="123" t="str">
        <f>IF(OR(Table1[[#This Row],[流]]="UAT_GS",Table1[[#This Row],[流]]="UAT_GC",Table1[[#This Row],[流]]="UAT_EP"),"Release_note","0")&amp;IF(OR(Table1[[#This Row],[流]]="UAT3"),"Notice_of","0")</f>
        <v>00</v>
      </c>
      <c r="J157" s="122" t="s">
        <v>467</v>
      </c>
      <c r="K157" s="212" t="s">
        <v>27</v>
      </c>
      <c r="L157" s="119" t="s">
        <v>282</v>
      </c>
      <c r="M157" s="119">
        <v>0</v>
      </c>
      <c r="N157" s="119">
        <v>0</v>
      </c>
      <c r="O157" s="119">
        <v>0</v>
      </c>
      <c r="P157" s="122" t="str">
        <f>IF(OR(Table1[[#This Row],[流]]="FLEET_ENHANCEMENT_GS",Table1[[#This Row],[流]]="UAT3",Table1[[#This Row],[流]]="",Table1[[#This Row],[流]]="0",Table1[[#This Row],[流]]="ICP"),"0","Yes")</f>
        <v>Yes</v>
      </c>
      <c r="Q157" s="144"/>
      <c r="R157" s="124"/>
    </row>
    <row r="158" spans="1:18" s="72" customFormat="1" x14ac:dyDescent="0.25">
      <c r="A158" s="99">
        <v>43241</v>
      </c>
      <c r="B158" s="118" t="s">
        <v>39</v>
      </c>
      <c r="C158" s="119" t="str">
        <f t="shared" si="21"/>
        <v>Monday</v>
      </c>
      <c r="D158" s="119" t="str">
        <f t="shared" si="22"/>
        <v/>
      </c>
      <c r="E158" s="148" t="s">
        <v>220</v>
      </c>
      <c r="F15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ME</v>
      </c>
      <c r="G158" s="129" t="s">
        <v>481</v>
      </c>
      <c r="H158" s="122" t="s">
        <v>464</v>
      </c>
      <c r="I158" s="123" t="str">
        <f>IF(OR(Table1[[#This Row],[流]]="UAT_GS",Table1[[#This Row],[流]]="UAT_GC",Table1[[#This Row],[流]]="UAT_EP"),"Release_note","0")&amp;IF(OR(Table1[[#This Row],[流]]="UAT3"),"Notice_of","0")</f>
        <v>00</v>
      </c>
      <c r="J158" s="124" t="s">
        <v>466</v>
      </c>
      <c r="K158" s="212" t="s">
        <v>27</v>
      </c>
      <c r="L158" s="119" t="s">
        <v>231</v>
      </c>
      <c r="M158" s="119">
        <v>0</v>
      </c>
      <c r="N158" s="119">
        <v>0</v>
      </c>
      <c r="O158" s="119">
        <v>0</v>
      </c>
      <c r="P158" s="122" t="str">
        <f>IF(OR(Table1[[#This Row],[流]]="FLEET_ENHANCEMENT_GS",Table1[[#This Row],[流]]="UAT3",Table1[[#This Row],[流]]="",Table1[[#This Row],[流]]="0",Table1[[#This Row],[流]]="ICP"),"0","Yes")</f>
        <v>Yes</v>
      </c>
      <c r="Q158" s="144"/>
      <c r="R158" s="124"/>
    </row>
    <row r="159" spans="1:18" s="72" customFormat="1" x14ac:dyDescent="0.25">
      <c r="A159" s="99">
        <v>43241</v>
      </c>
      <c r="B159" s="118" t="s">
        <v>39</v>
      </c>
      <c r="C159" s="119" t="str">
        <f t="shared" si="21"/>
        <v>Monday</v>
      </c>
      <c r="D159" s="119" t="str">
        <f t="shared" si="22"/>
        <v/>
      </c>
      <c r="E159" s="191" t="s">
        <v>167</v>
      </c>
      <c r="F15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59" s="119" t="s">
        <v>479</v>
      </c>
      <c r="H159" s="122" t="s">
        <v>487</v>
      </c>
      <c r="I159" s="123" t="str">
        <f>IF(OR(Table1[[#This Row],[流]]="UAT_GS",Table1[[#This Row],[流]]="UAT_GC",Table1[[#This Row],[流]]="UAT_EP"),"Release_note","0")&amp;IF(OR(Table1[[#This Row],[流]]="UAT3"),"Notice_of","0")</f>
        <v>00</v>
      </c>
      <c r="J159" s="122" t="s">
        <v>486</v>
      </c>
      <c r="K159" s="212" t="s">
        <v>27</v>
      </c>
      <c r="L159" s="212" t="s">
        <v>27</v>
      </c>
      <c r="M159" s="212" t="s">
        <v>27</v>
      </c>
      <c r="N159" s="212" t="s">
        <v>27</v>
      </c>
      <c r="O159" s="119">
        <v>0</v>
      </c>
      <c r="P159" s="122" t="str">
        <f>IF(OR(Table1[[#This Row],[流]]="FLEET_ENHANCEMENT_GS",Table1[[#This Row],[流]]="UAT3",Table1[[#This Row],[流]]="",Table1[[#This Row],[流]]="0",Table1[[#This Row],[流]]="ICP"),"0","Yes")</f>
        <v>Yes</v>
      </c>
      <c r="Q159" s="144"/>
      <c r="R159" s="124"/>
    </row>
    <row r="160" spans="1:18" s="72" customFormat="1" x14ac:dyDescent="0.25">
      <c r="A160" s="99">
        <v>43241</v>
      </c>
      <c r="B160" s="118" t="s">
        <v>39</v>
      </c>
      <c r="C160" s="119" t="str">
        <f t="shared" si="21"/>
        <v>Monday</v>
      </c>
      <c r="D160" s="119" t="str">
        <f t="shared" si="22"/>
        <v/>
      </c>
      <c r="E160" s="191" t="s">
        <v>202</v>
      </c>
      <c r="F16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60" s="147" t="s">
        <v>480</v>
      </c>
      <c r="H160" s="122" t="s">
        <v>488</v>
      </c>
      <c r="I160" s="123" t="str">
        <f>IF(OR(Table1[[#This Row],[流]]="UAT_GS",Table1[[#This Row],[流]]="UAT_GC",Table1[[#This Row],[流]]="UAT_EP"),"Release_note","0")&amp;IF(OR(Table1[[#This Row],[流]]="UAT3"),"Notice_of","0")</f>
        <v>00</v>
      </c>
      <c r="J160" s="122" t="s">
        <v>485</v>
      </c>
      <c r="K160" s="212" t="s">
        <v>27</v>
      </c>
      <c r="L160" s="212" t="s">
        <v>27</v>
      </c>
      <c r="M160" s="212" t="s">
        <v>27</v>
      </c>
      <c r="N160" s="212" t="s">
        <v>27</v>
      </c>
      <c r="O160" s="119">
        <v>0</v>
      </c>
      <c r="P160" s="122" t="str">
        <f>IF(OR(Table1[[#This Row],[流]]="FLEET_ENHANCEMENT_GS",Table1[[#This Row],[流]]="UAT3",Table1[[#This Row],[流]]="",Table1[[#This Row],[流]]="0",Table1[[#This Row],[流]]="ICP"),"0","Yes")</f>
        <v>Yes</v>
      </c>
      <c r="Q160" s="150" t="s">
        <v>284</v>
      </c>
      <c r="R160" s="124"/>
    </row>
    <row r="161" spans="1:18" s="72" customFormat="1" x14ac:dyDescent="0.25">
      <c r="A161" s="99">
        <v>43241</v>
      </c>
      <c r="B161" s="118" t="s">
        <v>39</v>
      </c>
      <c r="C161" s="119" t="str">
        <f t="shared" si="21"/>
        <v>Monday</v>
      </c>
      <c r="D161" s="119" t="str">
        <f t="shared" si="22"/>
        <v/>
      </c>
      <c r="E161" s="191" t="s">
        <v>200</v>
      </c>
      <c r="F16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61" s="119" t="s">
        <v>479</v>
      </c>
      <c r="H161" s="122" t="s">
        <v>489</v>
      </c>
      <c r="I161" s="123" t="str">
        <f>IF(OR(Table1[[#This Row],[流]]="UAT_GS",Table1[[#This Row],[流]]="UAT_GC",Table1[[#This Row],[流]]="UAT_EP"),"Release_note","0")&amp;IF(OR(Table1[[#This Row],[流]]="UAT3"),"Notice_of","0")</f>
        <v>00</v>
      </c>
      <c r="J161" s="122" t="s">
        <v>484</v>
      </c>
      <c r="K161" s="212" t="s">
        <v>27</v>
      </c>
      <c r="L161" s="212" t="s">
        <v>27</v>
      </c>
      <c r="M161" s="212" t="s">
        <v>27</v>
      </c>
      <c r="N161" s="212" t="s">
        <v>27</v>
      </c>
      <c r="O161" s="119">
        <v>0</v>
      </c>
      <c r="P161" s="122" t="str">
        <f>IF(OR(Table1[[#This Row],[流]]="FLEET_ENHANCEMENT_GS",Table1[[#This Row],[流]]="UAT3",Table1[[#This Row],[流]]="",Table1[[#This Row],[流]]="0",Table1[[#This Row],[流]]="ICP"),"0","Yes")</f>
        <v>Yes</v>
      </c>
      <c r="Q161" s="144"/>
      <c r="R161" s="124"/>
    </row>
    <row r="162" spans="1:18" s="72" customFormat="1" x14ac:dyDescent="0.25">
      <c r="A162" s="99">
        <v>43241</v>
      </c>
      <c r="B162" s="118" t="s">
        <v>39</v>
      </c>
      <c r="C162" s="119" t="str">
        <f t="shared" ref="C162:C164" si="33">TEXT(A162,"dddd")</f>
        <v>Monday</v>
      </c>
      <c r="D162" s="119" t="str">
        <f t="shared" ref="D162:D164" si="34">IF(OR(C162="Thursday",C162="Tuesday"),"UAT","")&amp;IF(OR(C162="Wednesday",C162="Friday"),"Trunk&amp;UAT3","")</f>
        <v/>
      </c>
      <c r="E162" s="170" t="s">
        <v>20</v>
      </c>
      <c r="F16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62" s="119"/>
      <c r="H162" s="122" t="s">
        <v>469</v>
      </c>
      <c r="I162" s="123" t="str">
        <f>IF(OR(Table1[[#This Row],[流]]="UAT_GS",Table1[[#This Row],[流]]="UAT_GC",Table1[[#This Row],[流]]="UAT_EP"),"Release_note","0")&amp;IF(OR(Table1[[#This Row],[流]]="UAT3"),"Notice_of","0")</f>
        <v>00</v>
      </c>
      <c r="J162" s="169" t="s">
        <v>472</v>
      </c>
      <c r="K162" s="212" t="s">
        <v>27</v>
      </c>
      <c r="L162" s="212" t="s">
        <v>27</v>
      </c>
      <c r="M162" s="212" t="s">
        <v>27</v>
      </c>
      <c r="N162" s="212" t="s">
        <v>27</v>
      </c>
      <c r="O162" s="213" t="s">
        <v>27</v>
      </c>
      <c r="P162" s="122" t="str">
        <f>IF(OR(Table1[[#This Row],[流]]="FLEET_ENHANCEMENT_GS",Table1[[#This Row],[流]]="UAT3",Table1[[#This Row],[流]]="",Table1[[#This Row],[流]]="0",Table1[[#This Row],[流]]="ICP"),"0","Yes")</f>
        <v>Yes</v>
      </c>
      <c r="Q162" s="144"/>
      <c r="R162" s="124"/>
    </row>
    <row r="163" spans="1:18" s="72" customFormat="1" x14ac:dyDescent="0.25">
      <c r="A163" s="99">
        <v>43241</v>
      </c>
      <c r="B163" s="118" t="s">
        <v>39</v>
      </c>
      <c r="C163" s="119" t="str">
        <f t="shared" si="33"/>
        <v>Monday</v>
      </c>
      <c r="D163" s="119" t="str">
        <f t="shared" si="34"/>
        <v/>
      </c>
      <c r="E163" s="170" t="s">
        <v>34</v>
      </c>
      <c r="F16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63" s="119"/>
      <c r="H163" s="122" t="s">
        <v>470</v>
      </c>
      <c r="I163" s="123" t="str">
        <f>IF(OR(Table1[[#This Row],[流]]="UAT_GS",Table1[[#This Row],[流]]="UAT_GC",Table1[[#This Row],[流]]="UAT_EP"),"Release_note","0")&amp;IF(OR(Table1[[#This Row],[流]]="UAT3"),"Notice_of","0")</f>
        <v>00</v>
      </c>
      <c r="J163" s="124" t="s">
        <v>471</v>
      </c>
      <c r="K163" s="212" t="s">
        <v>27</v>
      </c>
      <c r="L163" s="212" t="s">
        <v>27</v>
      </c>
      <c r="M163" s="212" t="s">
        <v>27</v>
      </c>
      <c r="N163" s="212" t="s">
        <v>27</v>
      </c>
      <c r="O163" s="213" t="s">
        <v>27</v>
      </c>
      <c r="P163" s="122" t="str">
        <f>IF(OR(Table1[[#This Row],[流]]="FLEET_ENHANCEMENT_GS",Table1[[#This Row],[流]]="UAT3",Table1[[#This Row],[流]]="",Table1[[#This Row],[流]]="0",Table1[[#This Row],[流]]="ICP"),"0","Yes")</f>
        <v>Yes</v>
      </c>
      <c r="Q163" s="144"/>
      <c r="R163" s="124"/>
    </row>
    <row r="164" spans="1:18" s="72" customFormat="1" x14ac:dyDescent="0.25">
      <c r="A164" s="99">
        <v>43241</v>
      </c>
      <c r="B164" s="118" t="s">
        <v>39</v>
      </c>
      <c r="C164" s="119" t="str">
        <f t="shared" si="33"/>
        <v>Monday</v>
      </c>
      <c r="D164" s="119" t="str">
        <f t="shared" si="34"/>
        <v/>
      </c>
      <c r="E164" s="170" t="s">
        <v>35</v>
      </c>
      <c r="F16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164" s="119"/>
      <c r="H164" s="122" t="s">
        <v>468</v>
      </c>
      <c r="I164" s="123" t="str">
        <f>IF(OR(Table1[[#This Row],[流]]="UAT_GS",Table1[[#This Row],[流]]="UAT_GC",Table1[[#This Row],[流]]="UAT_EP"),"Release_note","0")&amp;IF(OR(Table1[[#This Row],[流]]="UAT3"),"Notice_of","0")</f>
        <v>00</v>
      </c>
      <c r="J164" s="124" t="s">
        <v>473</v>
      </c>
      <c r="K164" s="212" t="s">
        <v>27</v>
      </c>
      <c r="L164" s="212" t="s">
        <v>27</v>
      </c>
      <c r="M164" s="212" t="s">
        <v>27</v>
      </c>
      <c r="N164" s="212" t="s">
        <v>27</v>
      </c>
      <c r="O164" s="213" t="s">
        <v>27</v>
      </c>
      <c r="P164" s="122" t="str">
        <f>IF(OR(Table1[[#This Row],[流]]="FLEET_ENHANCEMENT_GS",Table1[[#This Row],[流]]="UAT3",Table1[[#This Row],[流]]="",Table1[[#This Row],[流]]="0",Table1[[#This Row],[流]]="ICP"),"0","Yes")</f>
        <v>Yes</v>
      </c>
      <c r="Q164" s="144"/>
      <c r="R164" s="124"/>
    </row>
    <row r="165" spans="1:18" s="72" customFormat="1" x14ac:dyDescent="0.25">
      <c r="A165" s="99">
        <v>43241</v>
      </c>
      <c r="B165" s="118" t="s">
        <v>39</v>
      </c>
      <c r="C165" s="119" t="str">
        <f>TEXT(A165,"dddd")</f>
        <v>Monday</v>
      </c>
      <c r="D165" s="119" t="str">
        <f>IF(OR(C165="Thursday",C165="Tuesday"),"UAT","")&amp;IF(OR(C165="Wednesday",C165="Friday"),"Trunk&amp;UAT3","")</f>
        <v/>
      </c>
      <c r="E165" s="120" t="s">
        <v>474</v>
      </c>
      <c r="F16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65" s="183" t="s">
        <v>170</v>
      </c>
      <c r="H165" s="122"/>
      <c r="I165" s="123" t="str">
        <f>IF(OR(Table1[[#This Row],[流]]="UAT_GS",Table1[[#This Row],[流]]="UAT_GC",Table1[[#This Row],[流]]="UAT_EP"),"Release_note","0")&amp;IF(OR(Table1[[#This Row],[流]]="UAT3"),"Notice_of","0")</f>
        <v>00</v>
      </c>
      <c r="J165" s="124">
        <v>0</v>
      </c>
      <c r="K165" s="141">
        <v>0</v>
      </c>
      <c r="L165" s="141">
        <v>0</v>
      </c>
      <c r="M165" s="141">
        <v>0</v>
      </c>
      <c r="N165" s="141">
        <v>0</v>
      </c>
      <c r="O165" s="141">
        <v>0</v>
      </c>
      <c r="P165" s="122" t="str">
        <f>IF(OR(Table1[[#This Row],[流]]="FLEET_ENHANCEMENT_GS",Table1[[#This Row],[流]]="UAT3",Table1[[#This Row],[流]]="",Table1[[#This Row],[流]]="0",Table1[[#This Row],[流]]="ICP"),"0","Yes")</f>
        <v>Yes</v>
      </c>
      <c r="Q165" s="144"/>
      <c r="R165" s="124" t="s">
        <v>520</v>
      </c>
    </row>
    <row r="166" spans="1:18" s="72" customFormat="1" x14ac:dyDescent="0.25">
      <c r="A166" s="99">
        <v>43241</v>
      </c>
      <c r="B166" s="118" t="s">
        <v>39</v>
      </c>
      <c r="C166" s="119" t="str">
        <f>TEXT(A166,"dddd")</f>
        <v>Monday</v>
      </c>
      <c r="D166" s="119" t="str">
        <f>IF(OR(C166="Thursday",C166="Tuesday"),"UAT","")&amp;IF(OR(C166="Wednesday",C166="Friday"),"Trunk&amp;UAT3","")</f>
        <v/>
      </c>
      <c r="E166" s="120" t="s">
        <v>475</v>
      </c>
      <c r="F16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66" s="183" t="s">
        <v>170</v>
      </c>
      <c r="H166" s="122"/>
      <c r="I166" s="123" t="str">
        <f>IF(OR(Table1[[#This Row],[流]]="UAT_GS",Table1[[#This Row],[流]]="UAT_GC",Table1[[#This Row],[流]]="UAT_EP"),"Release_note","0")&amp;IF(OR(Table1[[#This Row],[流]]="UAT3"),"Notice_of","0")</f>
        <v>00</v>
      </c>
      <c r="J166" s="124">
        <v>0</v>
      </c>
      <c r="K166" s="141">
        <v>0</v>
      </c>
      <c r="L166" s="141">
        <v>0</v>
      </c>
      <c r="M166" s="141">
        <v>0</v>
      </c>
      <c r="N166" s="141">
        <v>0</v>
      </c>
      <c r="O166" s="141">
        <v>0</v>
      </c>
      <c r="P166" s="122" t="str">
        <f>IF(OR(Table1[[#This Row],[流]]="FLEET_ENHANCEMENT_GS",Table1[[#This Row],[流]]="UAT3",Table1[[#This Row],[流]]="",Table1[[#This Row],[流]]="0",Table1[[#This Row],[流]]="ICP"),"0","Yes")</f>
        <v>Yes</v>
      </c>
      <c r="Q166" s="144"/>
      <c r="R166" s="124" t="s">
        <v>520</v>
      </c>
    </row>
    <row r="167" spans="1:18" x14ac:dyDescent="0.25">
      <c r="A167" s="99">
        <v>43242</v>
      </c>
      <c r="B167" s="118" t="s">
        <v>39</v>
      </c>
      <c r="C167" s="160" t="str">
        <f t="shared" si="21"/>
        <v>Tuesday</v>
      </c>
      <c r="D167" s="160" t="str">
        <f t="shared" si="22"/>
        <v>UAT</v>
      </c>
      <c r="E167" s="148" t="s">
        <v>220</v>
      </c>
      <c r="F16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ME</v>
      </c>
      <c r="G167" s="168" t="s">
        <v>124</v>
      </c>
      <c r="H167" s="224" t="s">
        <v>483</v>
      </c>
      <c r="I167" s="225" t="str">
        <f>IF(OR(Table1[[#This Row],[流]]="UAT_GS",Table1[[#This Row],[流]]="UAT_GC",Table1[[#This Row],[流]]="UAT_EP"),"Release_note","0")&amp;IF(OR(Table1[[#This Row],[流]]="UAT3"),"Notice_of","0")</f>
        <v>00</v>
      </c>
      <c r="J167" s="122" t="s">
        <v>490</v>
      </c>
      <c r="K167" s="141">
        <v>0</v>
      </c>
      <c r="L167" s="141">
        <v>0</v>
      </c>
      <c r="M167" s="141">
        <v>0</v>
      </c>
      <c r="N167" s="141">
        <v>0</v>
      </c>
      <c r="O167" s="141">
        <v>0</v>
      </c>
      <c r="P167" s="224" t="str">
        <f>IF(OR(Table1[[#This Row],[流]]="FLEET_ENHANCEMENT_GS",Table1[[#This Row],[流]]="UAT3",Table1[[#This Row],[流]]="",Table1[[#This Row],[流]]="0",Table1[[#This Row],[流]]="ICP"),"0","Yes")</f>
        <v>Yes</v>
      </c>
      <c r="Q167" s="226" t="str">
        <f>IF(Table1[[#This Row],[流]]="Fleet_GS","√","")&amp;IF(Table1[[#This Row],[流]]="UAT3","","X")</f>
        <v>X</v>
      </c>
      <c r="R167" s="130"/>
    </row>
    <row r="168" spans="1:18" s="72" customFormat="1" x14ac:dyDescent="0.25">
      <c r="A168" s="101">
        <v>43243</v>
      </c>
      <c r="B168" s="118" t="s">
        <v>39</v>
      </c>
      <c r="C168" s="119" t="str">
        <f t="shared" ref="C168:C169" si="35">TEXT(A168,"dddd")</f>
        <v>Wednesday</v>
      </c>
      <c r="D168" s="119" t="str">
        <f t="shared" ref="D168:D169" si="36">IF(OR(C168="Thursday",C168="Tuesday"),"UAT","")&amp;IF(OR(C168="Wednesday",C168="Friday"),"Trunk&amp;UAT3","")</f>
        <v>Trunk&amp;UAT3</v>
      </c>
      <c r="E168" s="170" t="s">
        <v>34</v>
      </c>
      <c r="F16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68" s="171"/>
      <c r="H168" s="122" t="s">
        <v>491</v>
      </c>
      <c r="I168" s="123" t="str">
        <f>IF(OR(Table1[[#This Row],[流]]="UAT_GS",Table1[[#This Row],[流]]="UAT_GC",Table1[[#This Row],[流]]="UAT_EP"),"Release_note","0")&amp;IF(OR(Table1[[#This Row],[流]]="UAT3"),"Notice_of","0")</f>
        <v>00</v>
      </c>
      <c r="J168" s="124" t="s">
        <v>492</v>
      </c>
      <c r="K168" s="212" t="s">
        <v>27</v>
      </c>
      <c r="L168" s="212" t="s">
        <v>27</v>
      </c>
      <c r="M168" s="212" t="s">
        <v>27</v>
      </c>
      <c r="N168" s="212" t="s">
        <v>27</v>
      </c>
      <c r="O168" s="213" t="s">
        <v>27</v>
      </c>
      <c r="P168" s="122" t="str">
        <f>IF(OR(Table1[[#This Row],[流]]="FLEET_ENHANCEMENT_GS",Table1[[#This Row],[流]]="UAT3",Table1[[#This Row],[流]]="",Table1[[#This Row],[流]]="0",Table1[[#This Row],[流]]="ICP"),"0","Yes")</f>
        <v>Yes</v>
      </c>
      <c r="Q168" s="127"/>
      <c r="R168" s="124"/>
    </row>
    <row r="169" spans="1:18" s="72" customFormat="1" x14ac:dyDescent="0.25">
      <c r="A169" s="101">
        <v>43243</v>
      </c>
      <c r="B169" s="118" t="s">
        <v>39</v>
      </c>
      <c r="C169" s="119" t="str">
        <f t="shared" si="35"/>
        <v>Wednesday</v>
      </c>
      <c r="D169" s="119" t="str">
        <f t="shared" si="36"/>
        <v>Trunk&amp;UAT3</v>
      </c>
      <c r="E169" s="148" t="s">
        <v>321</v>
      </c>
      <c r="F16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69" s="171"/>
      <c r="H169" s="122" t="s">
        <v>493</v>
      </c>
      <c r="I169" s="123" t="str">
        <f>IF(OR(Table1[[#This Row],[流]]="UAT_GS",Table1[[#This Row],[流]]="UAT_GC",Table1[[#This Row],[流]]="UAT_EP"),"Release_note","0")&amp;IF(OR(Table1[[#This Row],[流]]="UAT3"),"Notice_of","0")</f>
        <v>00</v>
      </c>
      <c r="J169" s="124" t="s">
        <v>494</v>
      </c>
      <c r="K169" s="212" t="s">
        <v>27</v>
      </c>
      <c r="L169" s="141">
        <v>0</v>
      </c>
      <c r="M169" s="141">
        <v>0</v>
      </c>
      <c r="N169" s="141">
        <v>0</v>
      </c>
      <c r="O169" s="119">
        <v>0</v>
      </c>
      <c r="P169" s="122" t="str">
        <f>IF(OR(Table1[[#This Row],[流]]="FLEET_ENHANCEMENT_GS",Table1[[#This Row],[流]]="UAT3",Table1[[#This Row],[流]]="",Table1[[#This Row],[流]]="0",Table1[[#This Row],[流]]="ICP"),"0","Yes")</f>
        <v>Yes</v>
      </c>
      <c r="Q169" s="127"/>
      <c r="R169" s="124"/>
    </row>
    <row r="170" spans="1:18" x14ac:dyDescent="0.25">
      <c r="A170" s="99">
        <v>43243</v>
      </c>
      <c r="B170" s="118" t="s">
        <v>39</v>
      </c>
      <c r="C170" s="119" t="str">
        <f t="shared" ref="C170:C210" si="37">TEXT(A170,"dddd")</f>
        <v>Wednesday</v>
      </c>
      <c r="D170" s="119" t="str">
        <f t="shared" ref="D170:D196" si="38">IF(OR(C170="Thursday",C170="Tuesday"),"UAT","")&amp;IF(OR(C170="Wednesday",C170="Friday"),"Trunk&amp;UAT3","")</f>
        <v>Trunk&amp;UAT3</v>
      </c>
      <c r="E170" s="191" t="s">
        <v>167</v>
      </c>
      <c r="F17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172.25.10.90</v>
      </c>
      <c r="G170" s="119"/>
      <c r="H170" s="122" t="s">
        <v>496</v>
      </c>
      <c r="I170" s="123" t="str">
        <f>IF(OR(Table1[[#This Row],[流]]="UAT_GS",Table1[[#This Row],[流]]="UAT_GC",Table1[[#This Row],[流]]="UAT_EP"),"Release_note","0")&amp;IF(OR(Table1[[#This Row],[流]]="UAT3"),"Notice_of","0")</f>
        <v>00</v>
      </c>
      <c r="J170" s="124" t="s">
        <v>499</v>
      </c>
      <c r="K170" s="212" t="s">
        <v>27</v>
      </c>
      <c r="L170" s="212" t="s">
        <v>27</v>
      </c>
      <c r="M170" s="212" t="s">
        <v>27</v>
      </c>
      <c r="N170" s="212" t="s">
        <v>27</v>
      </c>
      <c r="O170" s="212">
        <v>0</v>
      </c>
      <c r="P170" s="122" t="str">
        <f>IF(OR(Table1[[#This Row],[流]]="FLEET_ENHANCEMENT_GS",Table1[[#This Row],[流]]="UAT3",Table1[[#This Row],[流]]="",Table1[[#This Row],[流]]="0",Table1[[#This Row],[流]]="ICP"),"0","Yes")</f>
        <v>Yes</v>
      </c>
      <c r="Q170" s="127" t="str">
        <f>IF(Table1[[#This Row],[流]]="Fleet_GS","√","")&amp;IF(Table1[[#This Row],[流]]="UAT3","","X")</f>
        <v>X</v>
      </c>
      <c r="R170" s="130"/>
    </row>
    <row r="171" spans="1:18" s="72" customFormat="1" x14ac:dyDescent="0.25">
      <c r="A171" s="99">
        <v>43243</v>
      </c>
      <c r="B171" s="118" t="s">
        <v>39</v>
      </c>
      <c r="C171" s="119" t="str">
        <f t="shared" ref="C171:C173" si="39">TEXT(A171,"dddd")</f>
        <v>Wednesday</v>
      </c>
      <c r="D171" s="119" t="str">
        <f t="shared" ref="D171:D173" si="40">IF(OR(C171="Thursday",C171="Tuesday"),"UAT","")&amp;IF(OR(C171="Wednesday",C171="Friday"),"Trunk&amp;UAT3","")</f>
        <v>Trunk&amp;UAT3</v>
      </c>
      <c r="E171" s="191" t="s">
        <v>202</v>
      </c>
      <c r="F17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71" s="129" t="s">
        <v>435</v>
      </c>
      <c r="H171" s="122" t="s">
        <v>495</v>
      </c>
      <c r="I171" s="123" t="str">
        <f>IF(OR(Table1[[#This Row],[流]]="UAT_GS",Table1[[#This Row],[流]]="UAT_GC",Table1[[#This Row],[流]]="UAT_EP"),"Release_note","0")&amp;IF(OR(Table1[[#This Row],[流]]="UAT3"),"Notice_of","0")</f>
        <v>00</v>
      </c>
      <c r="J171" s="122" t="s">
        <v>521</v>
      </c>
      <c r="K171" s="212" t="s">
        <v>27</v>
      </c>
      <c r="L171" s="212" t="s">
        <v>27</v>
      </c>
      <c r="M171" s="212" t="s">
        <v>27</v>
      </c>
      <c r="N171" s="212" t="s">
        <v>27</v>
      </c>
      <c r="O171" s="212">
        <v>0</v>
      </c>
      <c r="P171" s="122" t="str">
        <f>IF(OR(Table1[[#This Row],[流]]="FLEET_ENHANCEMENT_GS",Table1[[#This Row],[流]]="UAT3",Table1[[#This Row],[流]]="",Table1[[#This Row],[流]]="0",Table1[[#This Row],[流]]="ICP"),"0","Yes")</f>
        <v>Yes</v>
      </c>
      <c r="Q171" s="150" t="s">
        <v>284</v>
      </c>
      <c r="R171" s="124"/>
    </row>
    <row r="172" spans="1:18" s="72" customFormat="1" x14ac:dyDescent="0.25">
      <c r="A172" s="99">
        <v>43243</v>
      </c>
      <c r="B172" s="118" t="s">
        <v>39</v>
      </c>
      <c r="C172" s="119" t="str">
        <f t="shared" si="39"/>
        <v>Wednesday</v>
      </c>
      <c r="D172" s="119" t="str">
        <f t="shared" si="40"/>
        <v>Trunk&amp;UAT3</v>
      </c>
      <c r="E172" s="191" t="s">
        <v>200</v>
      </c>
      <c r="F17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72" s="119"/>
      <c r="H172" s="122" t="s">
        <v>497</v>
      </c>
      <c r="I172" s="123" t="str">
        <f>IF(OR(Table1[[#This Row],[流]]="UAT_GS",Table1[[#This Row],[流]]="UAT_GC",Table1[[#This Row],[流]]="UAT_EP"),"Release_note","0")&amp;IF(OR(Table1[[#This Row],[流]]="UAT3"),"Notice_of","0")</f>
        <v>00</v>
      </c>
      <c r="J172" s="124" t="s">
        <v>498</v>
      </c>
      <c r="K172" s="212" t="s">
        <v>27</v>
      </c>
      <c r="L172" s="212" t="s">
        <v>27</v>
      </c>
      <c r="M172" s="212" t="s">
        <v>27</v>
      </c>
      <c r="N172" s="212" t="s">
        <v>27</v>
      </c>
      <c r="O172" s="212">
        <v>0</v>
      </c>
      <c r="P172" s="122" t="str">
        <f>IF(OR(Table1[[#This Row],[流]]="FLEET_ENHANCEMENT_GS",Table1[[#This Row],[流]]="UAT3",Table1[[#This Row],[流]]="",Table1[[#This Row],[流]]="0",Table1[[#This Row],[流]]="ICP"),"0","Yes")</f>
        <v>Yes</v>
      </c>
      <c r="Q172" s="127"/>
      <c r="R172" s="124"/>
    </row>
    <row r="173" spans="1:18" s="72" customFormat="1" x14ac:dyDescent="0.25">
      <c r="A173" s="101">
        <v>43244</v>
      </c>
      <c r="B173" s="118" t="s">
        <v>39</v>
      </c>
      <c r="C173" s="119" t="str">
        <f t="shared" si="39"/>
        <v>Thursday</v>
      </c>
      <c r="D173" s="119" t="str">
        <f t="shared" si="40"/>
        <v>UAT</v>
      </c>
      <c r="E173" s="170" t="s">
        <v>20</v>
      </c>
      <c r="F17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73" s="119"/>
      <c r="H173" s="122" t="s">
        <v>500</v>
      </c>
      <c r="I173" s="123" t="str">
        <f>IF(OR(Table1[[#This Row],[流]]="UAT_GS",Table1[[#This Row],[流]]="UAT_GC",Table1[[#This Row],[流]]="UAT_EP"),"Release_note","0")&amp;IF(OR(Table1[[#This Row],[流]]="UAT3"),"Notice_of","0")</f>
        <v>00</v>
      </c>
      <c r="J173" s="124" t="s">
        <v>501</v>
      </c>
      <c r="K173" s="212" t="s">
        <v>27</v>
      </c>
      <c r="L173" s="212" t="s">
        <v>27</v>
      </c>
      <c r="M173" s="212" t="s">
        <v>27</v>
      </c>
      <c r="N173" s="212" t="s">
        <v>27</v>
      </c>
      <c r="O173" s="213" t="s">
        <v>27</v>
      </c>
      <c r="P173" s="122" t="str">
        <f>IF(OR(Table1[[#This Row],[流]]="FLEET_ENHANCEMENT_GS",Table1[[#This Row],[流]]="UAT3",Table1[[#This Row],[流]]="",Table1[[#This Row],[流]]="0",Table1[[#This Row],[流]]="ICP"),"0","Yes")</f>
        <v>Yes</v>
      </c>
      <c r="Q173" s="150" t="s">
        <v>504</v>
      </c>
      <c r="R173" s="124"/>
    </row>
    <row r="174" spans="1:18" x14ac:dyDescent="0.25">
      <c r="A174" s="101">
        <v>43244</v>
      </c>
      <c r="B174" s="118" t="s">
        <v>39</v>
      </c>
      <c r="C174" s="119" t="str">
        <f t="shared" si="37"/>
        <v>Thursday</v>
      </c>
      <c r="D174" s="119" t="str">
        <f t="shared" si="38"/>
        <v>UAT</v>
      </c>
      <c r="E174" s="191" t="s">
        <v>202</v>
      </c>
      <c r="F17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172.25.10.91</v>
      </c>
      <c r="G174" s="168" t="s">
        <v>134</v>
      </c>
      <c r="H174" s="122" t="s">
        <v>502</v>
      </c>
      <c r="I174" s="123" t="str">
        <f>IF(OR(Table1[[#This Row],[流]]="UAT_GS",Table1[[#This Row],[流]]="UAT_GC",Table1[[#This Row],[流]]="UAT_EP"),"Release_note","0")&amp;IF(OR(Table1[[#This Row],[流]]="UAT3"),"Notice_of","0")</f>
        <v>00</v>
      </c>
      <c r="J174" s="124" t="s">
        <v>503</v>
      </c>
      <c r="K174" s="212" t="s">
        <v>27</v>
      </c>
      <c r="L174" s="212" t="s">
        <v>27</v>
      </c>
      <c r="M174" s="212" t="s">
        <v>27</v>
      </c>
      <c r="N174" s="212" t="s">
        <v>27</v>
      </c>
      <c r="O174" s="119">
        <v>0</v>
      </c>
      <c r="P174" s="122" t="str">
        <f>IF(OR(Table1[[#This Row],[流]]="FLEET_ENHANCEMENT_GS",Table1[[#This Row],[流]]="UAT3",Table1[[#This Row],[流]]="",Table1[[#This Row],[流]]="0",Table1[[#This Row],[流]]="ICP"),"0","Yes")</f>
        <v>Yes</v>
      </c>
      <c r="Q174" s="127" t="str">
        <f>IF(Table1[[#This Row],[流]]="Fleet_GS","√","")&amp;IF(Table1[[#This Row],[流]]="UAT3","","X")</f>
        <v>X</v>
      </c>
      <c r="R174" s="130"/>
    </row>
    <row r="175" spans="1:18" s="82" customFormat="1" x14ac:dyDescent="0.25">
      <c r="A175" s="101">
        <v>43244</v>
      </c>
      <c r="B175" s="118" t="s">
        <v>39</v>
      </c>
      <c r="C175" s="119" t="str">
        <f t="shared" si="37"/>
        <v>Thursday</v>
      </c>
      <c r="D175" s="119" t="str">
        <f t="shared" ref="D175:D177" si="41">IF(OR(C175="Thursday",C175="Tuesday"),"UAT","")&amp;IF(OR(C175="Wednesday",C175="Friday"),"Trunk&amp;UAT3","")</f>
        <v>UAT</v>
      </c>
      <c r="E175" s="120" t="s">
        <v>575</v>
      </c>
      <c r="F17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5" s="190" t="s">
        <v>525</v>
      </c>
      <c r="H175" s="122"/>
      <c r="I175" s="123" t="str">
        <f>IF(OR(Table1[[#This Row],[流]]="UAT_GS",Table1[[#This Row],[流]]="UAT_GC",Table1[[#This Row],[流]]="UAT_EP"),"Release_note","0")&amp;IF(OR(Table1[[#This Row],[流]]="UAT3"),"Notice_of","0")</f>
        <v>00</v>
      </c>
      <c r="J175" s="124">
        <v>0</v>
      </c>
      <c r="K175" s="141">
        <v>0</v>
      </c>
      <c r="L175" s="141">
        <v>0</v>
      </c>
      <c r="M175" s="141">
        <v>0</v>
      </c>
      <c r="N175" s="141">
        <v>0</v>
      </c>
      <c r="O175" s="141">
        <v>0</v>
      </c>
      <c r="P175" s="122" t="str">
        <f>IF(OR(Table1[[#This Row],[流]]="FLEET_ENHANCEMENT_GS",Table1[[#This Row],[流]]="UAT3",Table1[[#This Row],[流]]="",Table1[[#This Row],[流]]="0",Table1[[#This Row],[流]]="ICP"),"0","Yes")</f>
        <v>Yes</v>
      </c>
      <c r="Q175" s="127"/>
      <c r="R175" s="124"/>
    </row>
    <row r="176" spans="1:18" s="82" customFormat="1" x14ac:dyDescent="0.25">
      <c r="A176" s="101">
        <v>43244</v>
      </c>
      <c r="B176" s="118" t="s">
        <v>39</v>
      </c>
      <c r="C176" s="119" t="str">
        <f t="shared" ref="C176:C177" si="42">TEXT(A176,"dddd")</f>
        <v>Thursday</v>
      </c>
      <c r="D176" s="119" t="str">
        <f t="shared" si="41"/>
        <v>UAT</v>
      </c>
      <c r="E176" s="120" t="s">
        <v>576</v>
      </c>
      <c r="F17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6" s="190" t="s">
        <v>523</v>
      </c>
      <c r="H176" s="122"/>
      <c r="I176" s="123" t="str">
        <f>IF(OR(Table1[[#This Row],[流]]="UAT_GS",Table1[[#This Row],[流]]="UAT_GC",Table1[[#This Row],[流]]="UAT_EP"),"Release_note","0")&amp;IF(OR(Table1[[#This Row],[流]]="UAT3"),"Notice_of","0")</f>
        <v>00</v>
      </c>
      <c r="J176" s="124">
        <v>0</v>
      </c>
      <c r="K176" s="141">
        <v>0</v>
      </c>
      <c r="L176" s="141">
        <v>0</v>
      </c>
      <c r="M176" s="141">
        <v>0</v>
      </c>
      <c r="N176" s="141">
        <v>0</v>
      </c>
      <c r="O176" s="141">
        <v>0</v>
      </c>
      <c r="P176" s="122" t="str">
        <f>IF(OR(Table1[[#This Row],[流]]="FLEET_ENHANCEMENT_GS",Table1[[#This Row],[流]]="UAT3",Table1[[#This Row],[流]]="",Table1[[#This Row],[流]]="0",Table1[[#This Row],[流]]="ICP"),"0","Yes")</f>
        <v>Yes</v>
      </c>
      <c r="Q176" s="127"/>
      <c r="R176" s="124"/>
    </row>
    <row r="177" spans="1:18" s="82" customFormat="1" x14ac:dyDescent="0.25">
      <c r="A177" s="101">
        <v>43244</v>
      </c>
      <c r="B177" s="118" t="s">
        <v>39</v>
      </c>
      <c r="C177" s="119" t="str">
        <f t="shared" si="42"/>
        <v>Thursday</v>
      </c>
      <c r="D177" s="119" t="str">
        <f t="shared" si="41"/>
        <v>UAT</v>
      </c>
      <c r="E177" s="120" t="s">
        <v>577</v>
      </c>
      <c r="F17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77" s="122" t="s">
        <v>524</v>
      </c>
      <c r="H177" s="122"/>
      <c r="I177" s="123" t="str">
        <f>IF(OR(Table1[[#This Row],[流]]="UAT_GS",Table1[[#This Row],[流]]="UAT_GC",Table1[[#This Row],[流]]="UAT_EP"),"Release_note","0")&amp;IF(OR(Table1[[#This Row],[流]]="UAT3"),"Notice_of","0")</f>
        <v>00</v>
      </c>
      <c r="J177" s="124">
        <v>0</v>
      </c>
      <c r="K177" s="141">
        <v>0</v>
      </c>
      <c r="L177" s="141">
        <v>0</v>
      </c>
      <c r="M177" s="141">
        <v>0</v>
      </c>
      <c r="N177" s="141">
        <v>0</v>
      </c>
      <c r="O177" s="141">
        <v>0</v>
      </c>
      <c r="P177" s="122" t="str">
        <f>IF(OR(Table1[[#This Row],[流]]="FLEET_ENHANCEMENT_GS",Table1[[#This Row],[流]]="UAT3",Table1[[#This Row],[流]]="",Table1[[#This Row],[流]]="0",Table1[[#This Row],[流]]="ICP"),"0","Yes")</f>
        <v>Yes</v>
      </c>
      <c r="Q177" s="127"/>
      <c r="R177" s="124"/>
    </row>
    <row r="178" spans="1:18" x14ac:dyDescent="0.25">
      <c r="A178" s="99">
        <v>43245</v>
      </c>
      <c r="B178" s="118" t="s">
        <v>39</v>
      </c>
      <c r="C178" s="119" t="str">
        <f t="shared" si="37"/>
        <v>Friday</v>
      </c>
      <c r="D178" s="119" t="str">
        <f t="shared" si="38"/>
        <v>Trunk&amp;UAT3</v>
      </c>
      <c r="E178" s="148" t="s">
        <v>321</v>
      </c>
      <c r="F17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Row],[流]]="Tech_Refresh_ICP","Chenlin An","")</f>
        <v>Chenlin An</v>
      </c>
      <c r="G178" s="119"/>
      <c r="H178" s="122" t="s">
        <v>505</v>
      </c>
      <c r="I178" s="123" t="str">
        <f>IF(OR(Table1[[#This Row],[流]]="UAT_GS",Table1[[#This Row],[流]]="UAT_GC",Table1[[#This Row],[流]]="UAT_EP"),"Release_note","0")&amp;IF(OR(Table1[[#This Row],[流]]="UAT3"),"Notice_of","0")</f>
        <v>00</v>
      </c>
      <c r="J178" s="124" t="s">
        <v>506</v>
      </c>
      <c r="K178" s="212" t="s">
        <v>27</v>
      </c>
      <c r="L178" s="119">
        <v>0</v>
      </c>
      <c r="M178" s="119">
        <v>0</v>
      </c>
      <c r="N178" s="119">
        <v>0</v>
      </c>
      <c r="O178" s="119">
        <v>0</v>
      </c>
      <c r="P178" s="122" t="str">
        <f>IF(OR(Table1[[#This Row],[流]]="FLEET_ENHANCEMENT_GS",Table1[[#This Row],[流]]="UAT3",Table1[[#This Row],[流]]="",Table1[[#This Row],[流]]="0",Table1[[#This Row],[流]]="ICP"),"0","Yes")</f>
        <v>Yes</v>
      </c>
      <c r="Q178" s="127" t="str">
        <f>IF(Table1[[#This Row],[流]]="Fleet_GS","√","")&amp;IF(Table1[[#This Row],[流]]="UAT3","","X")</f>
        <v>X</v>
      </c>
      <c r="R178" s="130"/>
    </row>
    <row r="179" spans="1:18" s="72" customFormat="1" x14ac:dyDescent="0.25">
      <c r="A179" s="99">
        <v>43245</v>
      </c>
      <c r="B179" s="118" t="s">
        <v>39</v>
      </c>
      <c r="C179" s="119" t="str">
        <f t="shared" ref="C179:C182" si="43">TEXT(A179,"dddd")</f>
        <v>Friday</v>
      </c>
      <c r="D179" s="119" t="str">
        <f t="shared" ref="D179:D182" si="44">IF(OR(C179="Thursday",C179="Tuesday"),"UAT","")&amp;IF(OR(C179="Wednesday",C179="Friday"),"Trunk&amp;UAT3","")</f>
        <v>Trunk&amp;UAT3</v>
      </c>
      <c r="E179" s="145" t="s">
        <v>167</v>
      </c>
      <c r="F17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172.25.10.90</v>
      </c>
      <c r="G179" s="119"/>
      <c r="H179" s="122" t="s">
        <v>512</v>
      </c>
      <c r="I179" s="123" t="str">
        <f>IF(OR(Table1[[#This Row],[流]]="UAT_GS",Table1[[#This Row],[流]]="UAT_GC",Table1[[#This Row],[流]]="UAT_EP"),"Release_note","0")&amp;IF(OR(Table1[[#This Row],[流]]="UAT3"),"Notice_of","0")</f>
        <v>00</v>
      </c>
      <c r="J179" s="122" t="s">
        <v>518</v>
      </c>
      <c r="K179" s="212" t="s">
        <v>27</v>
      </c>
      <c r="L179" s="212" t="s">
        <v>27</v>
      </c>
      <c r="M179" s="212" t="s">
        <v>27</v>
      </c>
      <c r="N179" s="212" t="s">
        <v>27</v>
      </c>
      <c r="O179" s="119">
        <v>0</v>
      </c>
      <c r="P179" s="122" t="str">
        <f>IF(OR(Table1[[#This Row],[流]]="FLEET_ENHANCEMENT_GS",Table1[[#This Row],[流]]="UAT3",Table1[[#This Row],[流]]="",Table1[[#This Row],[流]]="0",Table1[[#This Row],[流]]="ICP"),"0","Yes")</f>
        <v>Yes</v>
      </c>
      <c r="Q179" s="127"/>
      <c r="R179" s="124"/>
    </row>
    <row r="180" spans="1:18" s="72" customFormat="1" x14ac:dyDescent="0.25">
      <c r="A180" s="99">
        <v>43245</v>
      </c>
      <c r="B180" s="118" t="s">
        <v>39</v>
      </c>
      <c r="C180" s="119" t="str">
        <f t="shared" si="43"/>
        <v>Friday</v>
      </c>
      <c r="D180" s="119" t="str">
        <f t="shared" si="44"/>
        <v>Trunk&amp;UAT3</v>
      </c>
      <c r="E180" s="145" t="s">
        <v>202</v>
      </c>
      <c r="F18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172.25.10.91</v>
      </c>
      <c r="G180" s="119"/>
      <c r="H180" s="122" t="s">
        <v>513</v>
      </c>
      <c r="I180" s="123" t="str">
        <f>IF(OR(Table1[[#This Row],[流]]="UAT_GS",Table1[[#This Row],[流]]="UAT_GC",Table1[[#This Row],[流]]="UAT_EP"),"Release_note","0")&amp;IF(OR(Table1[[#This Row],[流]]="UAT3"),"Notice_of","0")</f>
        <v>00</v>
      </c>
      <c r="J180" s="124" t="s">
        <v>516</v>
      </c>
      <c r="K180" s="212" t="s">
        <v>27</v>
      </c>
      <c r="L180" s="212" t="s">
        <v>27</v>
      </c>
      <c r="M180" s="212" t="s">
        <v>27</v>
      </c>
      <c r="N180" s="212" t="s">
        <v>27</v>
      </c>
      <c r="O180" s="119">
        <v>0</v>
      </c>
      <c r="P180" s="122" t="str">
        <f>IF(OR(Table1[[#This Row],[流]]="FLEET_ENHANCEMENT_GS",Table1[[#This Row],[流]]="UAT3",Table1[[#This Row],[流]]="",Table1[[#This Row],[流]]="0",Table1[[#This Row],[流]]="ICP"),"0","Yes")</f>
        <v>Yes</v>
      </c>
      <c r="Q180" s="127"/>
      <c r="R180" s="124"/>
    </row>
    <row r="181" spans="1:18" s="72" customFormat="1" x14ac:dyDescent="0.25">
      <c r="A181" s="99">
        <v>43245</v>
      </c>
      <c r="B181" s="118" t="s">
        <v>39</v>
      </c>
      <c r="C181" s="119" t="str">
        <f t="shared" si="43"/>
        <v>Friday</v>
      </c>
      <c r="D181" s="119" t="str">
        <f t="shared" si="44"/>
        <v>Trunk&amp;UAT3</v>
      </c>
      <c r="E181" s="191" t="s">
        <v>200</v>
      </c>
      <c r="F18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172.25.10.92</v>
      </c>
      <c r="G181" s="119"/>
      <c r="H181" s="122" t="s">
        <v>514</v>
      </c>
      <c r="I181" s="123" t="str">
        <f>IF(OR(Table1[[#This Row],[流]]="UAT_GS",Table1[[#This Row],[流]]="UAT_GC",Table1[[#This Row],[流]]="UAT_EP"),"Release_note","0")&amp;IF(OR(Table1[[#This Row],[流]]="UAT3"),"Notice_of","0")</f>
        <v>00</v>
      </c>
      <c r="J181" s="122" t="s">
        <v>515</v>
      </c>
      <c r="K181" s="212" t="s">
        <v>27</v>
      </c>
      <c r="L181" s="212" t="s">
        <v>27</v>
      </c>
      <c r="M181" s="212" t="s">
        <v>27</v>
      </c>
      <c r="N181" s="212" t="s">
        <v>27</v>
      </c>
      <c r="O181" s="119">
        <v>0</v>
      </c>
      <c r="P181" s="122" t="str">
        <f>IF(OR(Table1[[#This Row],[流]]="FLEET_ENHANCEMENT_GS",Table1[[#This Row],[流]]="UAT3",Table1[[#This Row],[流]]="",Table1[[#This Row],[流]]="0",Table1[[#This Row],[流]]="ICP"),"0","Yes")</f>
        <v>Yes</v>
      </c>
      <c r="Q181" s="127"/>
      <c r="R181" s="124"/>
    </row>
    <row r="182" spans="1:18" s="72" customFormat="1" x14ac:dyDescent="0.25">
      <c r="A182" s="99">
        <v>43245</v>
      </c>
      <c r="B182" s="118" t="s">
        <v>39</v>
      </c>
      <c r="C182" s="119" t="str">
        <f t="shared" si="43"/>
        <v>Friday</v>
      </c>
      <c r="D182" s="119" t="str">
        <f t="shared" si="44"/>
        <v>Trunk&amp;UAT3</v>
      </c>
      <c r="E182" s="145" t="s">
        <v>296</v>
      </c>
      <c r="F18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172.25.12.94</v>
      </c>
      <c r="G182" s="119"/>
      <c r="H182" s="227" t="s">
        <v>507</v>
      </c>
      <c r="I182" s="123" t="str">
        <f>IF(OR(Table1[[#This Row],[流]]="UAT_GS",Table1[[#This Row],[流]]="UAT_GC",Table1[[#This Row],[流]]="UAT_EP"),"Release_note","0")&amp;IF(OR(Table1[[#This Row],[流]]="UAT3"),"Notice_of","0")</f>
        <v>00</v>
      </c>
      <c r="J182" s="122" t="s">
        <v>517</v>
      </c>
      <c r="K182" s="214" t="s">
        <v>508</v>
      </c>
      <c r="L182" s="214" t="s">
        <v>508</v>
      </c>
      <c r="M182" s="214" t="s">
        <v>508</v>
      </c>
      <c r="N182" s="214" t="s">
        <v>508</v>
      </c>
      <c r="O182" s="119">
        <v>0</v>
      </c>
      <c r="P182" s="122" t="str">
        <f>IF(OR(Table1[[#This Row],[流]]="FLEET_ENHANCEMENT_GS",Table1[[#This Row],[流]]="UAT3",Table1[[#This Row],[流]]="",Table1[[#This Row],[流]]="0",Table1[[#This Row],[流]]="ICP"),"0","Yes")</f>
        <v>0</v>
      </c>
      <c r="Q182" s="127"/>
      <c r="R182" s="124"/>
    </row>
    <row r="183" spans="1:18" x14ac:dyDescent="0.25">
      <c r="A183" s="100">
        <v>43246</v>
      </c>
      <c r="B183" s="217"/>
      <c r="C183" s="218" t="str">
        <f t="shared" si="37"/>
        <v>Saturday</v>
      </c>
      <c r="D183" s="218" t="str">
        <f t="shared" si="38"/>
        <v/>
      </c>
      <c r="E183" s="218"/>
      <c r="F183"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3" s="218"/>
      <c r="H183" s="219"/>
      <c r="I183" s="220" t="str">
        <f>IF(OR(Table1[[#This Row],[流]]="UAT_GS",Table1[[#This Row],[流]]="UAT_GC",Table1[[#This Row],[流]]="UAT_EP"),"Release_note","0")&amp;IF(OR(Table1[[#This Row],[流]]="UAT3"),"Notice_of","0")</f>
        <v>00</v>
      </c>
      <c r="J183" s="221"/>
      <c r="K183" s="218"/>
      <c r="L183" s="218"/>
      <c r="M183" s="218"/>
      <c r="N183" s="218"/>
      <c r="O183" s="218"/>
      <c r="P183" s="219" t="str">
        <f>IF(OR(Table1[[#This Row],[流]]="FLEET_ENHANCEMENT_GS",Table1[[#This Row],[流]]="UAT3",Table1[[#This Row],[流]]="",Table1[[#This Row],[流]]="0",Table1[[#This Row],[流]]="ICP"),"0","Yes")</f>
        <v>0</v>
      </c>
      <c r="Q183" s="222" t="str">
        <f>IF(Table1[[#This Row],[流]]="Fleet_GS","√","")&amp;IF(Table1[[#This Row],[流]]="UAT3","","X")</f>
        <v>X</v>
      </c>
      <c r="R183" s="223"/>
    </row>
    <row r="184" spans="1:18" x14ac:dyDescent="0.25">
      <c r="A184" s="100">
        <v>43247</v>
      </c>
      <c r="B184" s="217"/>
      <c r="C184" s="218" t="str">
        <f t="shared" si="37"/>
        <v>Sunday</v>
      </c>
      <c r="D184" s="218" t="str">
        <f t="shared" si="38"/>
        <v/>
      </c>
      <c r="E184" s="218"/>
      <c r="F184"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4" s="218"/>
      <c r="H184" s="219"/>
      <c r="I184" s="220" t="str">
        <f>IF(OR(Table1[[#This Row],[流]]="UAT_GS",Table1[[#This Row],[流]]="UAT_GC",Table1[[#This Row],[流]]="UAT_EP"),"Release_note","0")&amp;IF(OR(Table1[[#This Row],[流]]="UAT3"),"Notice_of","0")</f>
        <v>00</v>
      </c>
      <c r="J184" s="221"/>
      <c r="K184" s="218"/>
      <c r="L184" s="218"/>
      <c r="M184" s="218"/>
      <c r="N184" s="218"/>
      <c r="O184" s="218"/>
      <c r="P184" s="219" t="str">
        <f>IF(OR(Table1[[#This Row],[流]]="FLEET_ENHANCEMENT_GS",Table1[[#This Row],[流]]="UAT3",Table1[[#This Row],[流]]="",Table1[[#This Row],[流]]="0",Table1[[#This Row],[流]]="ICP"),"0","Yes")</f>
        <v>0</v>
      </c>
      <c r="Q184" s="222" t="str">
        <f>IF(Table1[[#This Row],[流]]="Fleet_GS","√","")&amp;IF(Table1[[#This Row],[流]]="UAT3","","X")</f>
        <v>X</v>
      </c>
      <c r="R184" s="223"/>
    </row>
    <row r="185" spans="1:18" x14ac:dyDescent="0.25">
      <c r="A185" s="100">
        <v>43248</v>
      </c>
      <c r="B185" s="217"/>
      <c r="C185" s="218" t="str">
        <f t="shared" si="37"/>
        <v>Monday</v>
      </c>
      <c r="D185" s="218" t="str">
        <f t="shared" si="38"/>
        <v/>
      </c>
      <c r="E185" s="218"/>
      <c r="F18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
      </c>
      <c r="G185" s="168" t="s">
        <v>587</v>
      </c>
      <c r="H185" s="219"/>
      <c r="I185" s="220" t="str">
        <f>IF(OR(Table1[[#This Row],[流]]="UAT_GS",Table1[[#This Row],[流]]="UAT_GC",Table1[[#This Row],[流]]="UAT_EP"),"Release_note","0")&amp;IF(OR(Table1[[#This Row],[流]]="UAT3"),"Notice_of","0")</f>
        <v>00</v>
      </c>
      <c r="J185" s="221"/>
      <c r="K185" s="218"/>
      <c r="L185" s="218"/>
      <c r="M185" s="218"/>
      <c r="N185" s="218"/>
      <c r="O185" s="218"/>
      <c r="P185" s="219" t="str">
        <f>IF(OR(Table1[[#This Row],[流]]="FLEET_ENHANCEMENT_GS",Table1[[#This Row],[流]]="UAT3",Table1[[#This Row],[流]]="",Table1[[#This Row],[流]]="0",Table1[[#This Row],[流]]="ICP"),"0","Yes")</f>
        <v>0</v>
      </c>
      <c r="Q185" s="222" t="str">
        <f>IF(Table1[[#This Row],[流]]="Fleet_GS","√","")&amp;IF(Table1[[#This Row],[流]]="UAT3","","X")</f>
        <v>X</v>
      </c>
      <c r="R185" s="223"/>
    </row>
    <row r="186" spans="1:18" s="75" customFormat="1" x14ac:dyDescent="0.25">
      <c r="A186" s="99">
        <v>43250</v>
      </c>
      <c r="B186" s="118" t="s">
        <v>39</v>
      </c>
      <c r="C186" s="119" t="str">
        <f t="shared" ref="C186" si="45">TEXT(A186,"dddd")</f>
        <v>Wednesday</v>
      </c>
      <c r="D186" s="119" t="str">
        <f t="shared" ref="D186" si="46">IF(OR(C186="Thursday",C186="Tuesday"),"UAT","")&amp;IF(OR(C186="Wednesday",C186="Friday"),"Trunk&amp;UAT3","")</f>
        <v>Trunk&amp;UAT3</v>
      </c>
      <c r="E186" s="228" t="s">
        <v>529</v>
      </c>
      <c r="F18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86" s="183" t="s">
        <v>509</v>
      </c>
      <c r="H186" s="122"/>
      <c r="I186" s="123" t="str">
        <f>IF(OR(Table1[[#This Row],[流]]="UAT_GS",Table1[[#This Row],[流]]="UAT_GC",Table1[[#This Row],[流]]="UAT_EP"),"Release_note","0")&amp;IF(OR(Table1[[#This Row],[流]]="UAT3"),"Notice_of","0")</f>
        <v>00</v>
      </c>
      <c r="J186" s="124">
        <v>0</v>
      </c>
      <c r="K186" s="292">
        <v>0</v>
      </c>
      <c r="L186" s="119">
        <v>0</v>
      </c>
      <c r="M186" s="119">
        <v>0</v>
      </c>
      <c r="N186" s="119">
        <v>0</v>
      </c>
      <c r="O186" s="119">
        <v>0</v>
      </c>
      <c r="P186" s="122" t="str">
        <f>IF(OR(Table1[[#This Row],[流]]="FLEET_ENHANCEMENT_GS",Table1[[#This Row],[流]]="UAT3",Table1[[#This Row],[流]]="",Table1[[#This Row],[流]]="0",Table1[[#This Row],[流]]="ICP"),"0","Yes")</f>
        <v>Yes</v>
      </c>
      <c r="Q186" s="127"/>
      <c r="R186" s="124"/>
    </row>
    <row r="187" spans="1:18" s="82" customFormat="1" x14ac:dyDescent="0.25">
      <c r="A187" s="99">
        <v>43250</v>
      </c>
      <c r="B187" s="118" t="s">
        <v>39</v>
      </c>
      <c r="C187" s="119" t="str">
        <f t="shared" si="37"/>
        <v>Wednesday</v>
      </c>
      <c r="D187" s="119" t="str">
        <f t="shared" si="38"/>
        <v>Trunk&amp;UAT3</v>
      </c>
      <c r="E187" s="170" t="s">
        <v>20</v>
      </c>
      <c r="F18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187" s="183" t="s">
        <v>509</v>
      </c>
      <c r="H187" s="122" t="s">
        <v>545</v>
      </c>
      <c r="I187" s="123" t="str">
        <f>IF(OR(Table1[[#This Row],[流]]="UAT_GS",Table1[[#This Row],[流]]="UAT_GC",Table1[[#This Row],[流]]="UAT_EP"),"Release_note","0")&amp;IF(OR(Table1[[#This Row],[流]]="UAT3"),"Notice_of","0")</f>
        <v>00</v>
      </c>
      <c r="J187" s="122" t="s">
        <v>550</v>
      </c>
      <c r="K187" s="214" t="s">
        <v>508</v>
      </c>
      <c r="L187" s="214" t="s">
        <v>508</v>
      </c>
      <c r="M187" s="214" t="s">
        <v>508</v>
      </c>
      <c r="N187" s="214" t="s">
        <v>508</v>
      </c>
      <c r="O187" s="119">
        <v>0</v>
      </c>
      <c r="P187" s="122" t="str">
        <f>IF(OR(Table1[[#This Row],[流]]="FLEET_ENHANCEMENT_GS",Table1[[#This Row],[流]]="UAT3",Table1[[#This Row],[流]]="",Table1[[#This Row],[流]]="0",Table1[[#This Row],[流]]="ICP"),"0","Yes")</f>
        <v>Yes</v>
      </c>
      <c r="Q187" s="127"/>
      <c r="R187" s="124"/>
    </row>
    <row r="188" spans="1:18" s="82" customFormat="1" x14ac:dyDescent="0.25">
      <c r="A188" s="99">
        <v>43250</v>
      </c>
      <c r="B188" s="118" t="s">
        <v>39</v>
      </c>
      <c r="C188" s="119" t="str">
        <f t="shared" si="37"/>
        <v>Wednesday</v>
      </c>
      <c r="D188" s="119" t="str">
        <f t="shared" si="38"/>
        <v>Trunk&amp;UAT3</v>
      </c>
      <c r="E188" s="170" t="s">
        <v>34</v>
      </c>
      <c r="F18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172.25.12.223</v>
      </c>
      <c r="G188" s="183" t="s">
        <v>509</v>
      </c>
      <c r="H188" s="122" t="s">
        <v>547</v>
      </c>
      <c r="I188" s="123" t="s">
        <v>551</v>
      </c>
      <c r="J188" s="122" t="s">
        <v>548</v>
      </c>
      <c r="K188" s="214" t="s">
        <v>508</v>
      </c>
      <c r="L188" s="214" t="s">
        <v>508</v>
      </c>
      <c r="M188" s="214" t="s">
        <v>508</v>
      </c>
      <c r="N188" s="214" t="s">
        <v>508</v>
      </c>
      <c r="O188" s="119">
        <v>0</v>
      </c>
      <c r="P188" s="122" t="str">
        <f>IF(OR(Table1[[#This Row],[流]]="FLEET_ENHANCEMENT_GS",Table1[[#This Row],[流]]="UAT3",Table1[[#This Row],[流]]="",Table1[[#This Row],[流]]="0",Table1[[#This Row],[流]]="ICP"),"0","Yes")</f>
        <v>Yes</v>
      </c>
      <c r="Q188" s="127"/>
      <c r="R188" s="124"/>
    </row>
    <row r="189" spans="1:18" s="82" customFormat="1" x14ac:dyDescent="0.25">
      <c r="A189" s="99">
        <v>43250</v>
      </c>
      <c r="B189" s="118" t="s">
        <v>39</v>
      </c>
      <c r="C189" s="119" t="str">
        <f t="shared" si="37"/>
        <v>Wednesday</v>
      </c>
      <c r="D189" s="119" t="str">
        <f t="shared" si="38"/>
        <v>Trunk&amp;UAT3</v>
      </c>
      <c r="E189" s="170" t="s">
        <v>35</v>
      </c>
      <c r="F18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172.25.12.224</v>
      </c>
      <c r="G189" s="183" t="s">
        <v>509</v>
      </c>
      <c r="H189" s="122" t="s">
        <v>546</v>
      </c>
      <c r="I189" s="123" t="str">
        <f>IF(OR(Table1[[#This Row],[流]]="UAT_GS",Table1[[#This Row],[流]]="UAT_GC",Table1[[#This Row],[流]]="UAT_EP"),"Release_note","0")&amp;IF(OR(Table1[[#This Row],[流]]="UAT3"),"Notice_of","0")</f>
        <v>00</v>
      </c>
      <c r="J189" s="122" t="s">
        <v>549</v>
      </c>
      <c r="K189" s="214" t="s">
        <v>508</v>
      </c>
      <c r="L189" s="214" t="s">
        <v>508</v>
      </c>
      <c r="M189" s="214" t="s">
        <v>508</v>
      </c>
      <c r="N189" s="214" t="s">
        <v>508</v>
      </c>
      <c r="O189" s="119">
        <v>0</v>
      </c>
      <c r="P189" s="122" t="str">
        <f>IF(OR(Table1[[#This Row],[流]]="FLEET_ENHANCEMENT_GS",Table1[[#This Row],[流]]="UAT3",Table1[[#This Row],[流]]="",Table1[[#This Row],[流]]="0",Table1[[#This Row],[流]]="ICP"),"0","Yes")</f>
        <v>Yes</v>
      </c>
      <c r="Q189" s="127"/>
      <c r="R189" s="124"/>
    </row>
    <row r="190" spans="1:18" s="82" customFormat="1" x14ac:dyDescent="0.25">
      <c r="A190" s="99">
        <v>43250</v>
      </c>
      <c r="B190" s="118" t="s">
        <v>39</v>
      </c>
      <c r="C190" s="119" t="str">
        <f t="shared" ref="C190:C194" si="47">TEXT(A190,"dddd")</f>
        <v>Wednesday</v>
      </c>
      <c r="D190" s="119" t="str">
        <f t="shared" ref="D190:D194" si="48">IF(OR(C190="Thursday",C190="Tuesday"),"UAT","")&amp;IF(OR(C190="Wednesday",C190="Friday"),"Trunk&amp;UAT3","")</f>
        <v>Trunk&amp;UAT3</v>
      </c>
      <c r="E190" s="120" t="s">
        <v>522</v>
      </c>
      <c r="F19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90" s="122"/>
      <c r="H190" s="122" t="s">
        <v>104</v>
      </c>
      <c r="I190" s="123" t="str">
        <f>IF(OR(Table1[[#This Row],[流]]="UAT_GS",Table1[[#This Row],[流]]="UAT_GC",Table1[[#This Row],[流]]="UAT_EP"),"Release_note","0")&amp;IF(OR(Table1[[#This Row],[流]]="UAT3"),"Notice_of","0")</f>
        <v>00</v>
      </c>
      <c r="J190" s="122" t="s">
        <v>552</v>
      </c>
      <c r="K190" s="214" t="s">
        <v>508</v>
      </c>
      <c r="L190" s="119">
        <v>0</v>
      </c>
      <c r="M190" s="119">
        <v>0</v>
      </c>
      <c r="N190" s="119">
        <v>0</v>
      </c>
      <c r="O190" s="119">
        <v>0</v>
      </c>
      <c r="P190" s="122" t="str">
        <f>IF(OR(Table1[[#This Row],[流]]="FLEET_ENHANCEMENT_GS",Table1[[#This Row],[流]]="UAT3",Table1[[#This Row],[流]]="",Table1[[#This Row],[流]]="0",Table1[[#This Row],[流]]="ICP"),"0","Yes")</f>
        <v>Yes</v>
      </c>
      <c r="Q190" s="127"/>
      <c r="R190" s="124"/>
    </row>
    <row r="191" spans="1:18" s="82" customFormat="1" x14ac:dyDescent="0.25">
      <c r="A191" s="99">
        <v>43250</v>
      </c>
      <c r="B191" s="118" t="s">
        <v>39</v>
      </c>
      <c r="C191" s="119" t="str">
        <f t="shared" si="47"/>
        <v>Wednesday</v>
      </c>
      <c r="D191" s="119" t="str">
        <f t="shared" si="48"/>
        <v>Trunk&amp;UAT3</v>
      </c>
      <c r="E191" s="131" t="s">
        <v>32</v>
      </c>
      <c r="F19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191" s="119"/>
      <c r="H191" s="120" t="s">
        <v>522</v>
      </c>
      <c r="I191" s="123" t="str">
        <f>IF(OR(Table1[[#This Row],[流]]="UAT_GS",Table1[[#This Row],[流]]="UAT_GC",Table1[[#This Row],[流]]="UAT_EP"),"Release_note","0")&amp;IF(OR(Table1[[#This Row],[流]]="UAT3"),"Notice_of","0")</f>
        <v>Release_note0</v>
      </c>
      <c r="J191" s="122" t="s">
        <v>552</v>
      </c>
      <c r="K191" s="214" t="s">
        <v>508</v>
      </c>
      <c r="L191" s="214" t="s">
        <v>508</v>
      </c>
      <c r="M191" s="214" t="s">
        <v>508</v>
      </c>
      <c r="N191" s="214" t="s">
        <v>508</v>
      </c>
      <c r="O191" s="119">
        <v>0</v>
      </c>
      <c r="P191" s="122" t="str">
        <f>IF(OR(Table1[[#This Row],[流]]="FLEET_ENHANCEMENT_GS",Table1[[#This Row],[流]]="UAT3",Table1[[#This Row],[流]]="",Table1[[#This Row],[流]]="0",Table1[[#This Row],[流]]="ICP"),"0","Yes")</f>
        <v>Yes</v>
      </c>
      <c r="Q191" s="127"/>
      <c r="R191" s="124"/>
    </row>
    <row r="192" spans="1:18" s="82" customFormat="1" x14ac:dyDescent="0.25">
      <c r="A192" s="99">
        <v>43250</v>
      </c>
      <c r="B192" s="118" t="s">
        <v>39</v>
      </c>
      <c r="C192" s="119" t="str">
        <f t="shared" ref="C192:C193" si="49">TEXT(A192,"dddd")</f>
        <v>Wednesday</v>
      </c>
      <c r="D192" s="119" t="str">
        <f t="shared" ref="D192:D193" si="50">IF(OR(C192="Thursday",C192="Tuesday"),"UAT","")&amp;IF(OR(C192="Wednesday",C192="Friday"),"Trunk&amp;UAT3","")</f>
        <v>Trunk&amp;UAT3</v>
      </c>
      <c r="E192" s="131" t="s">
        <v>36</v>
      </c>
      <c r="F19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192" s="119"/>
      <c r="H192" s="120" t="s">
        <v>522</v>
      </c>
      <c r="I192" s="123" t="str">
        <f>IF(OR(Table1[[#This Row],[流]]="UAT_GS",Table1[[#This Row],[流]]="UAT_GC",Table1[[#This Row],[流]]="UAT_EP"),"Release_note","0")&amp;IF(OR(Table1[[#This Row],[流]]="UAT3"),"Notice_of","0")</f>
        <v>Release_note0</v>
      </c>
      <c r="J192" s="122" t="s">
        <v>552</v>
      </c>
      <c r="K192" s="214" t="s">
        <v>508</v>
      </c>
      <c r="L192" s="214" t="s">
        <v>508</v>
      </c>
      <c r="M192" s="214" t="s">
        <v>508</v>
      </c>
      <c r="N192" s="214" t="s">
        <v>508</v>
      </c>
      <c r="O192" s="119">
        <v>0</v>
      </c>
      <c r="P192" s="122" t="str">
        <f>IF(OR(Table1[[#This Row],[流]]="FLEET_ENHANCEMENT_GS",Table1[[#This Row],[流]]="UAT3",Table1[[#This Row],[流]]="",Table1[[#This Row],[流]]="0",Table1[[#This Row],[流]]="ICP"),"0","Yes")</f>
        <v>Yes</v>
      </c>
      <c r="Q192" s="127"/>
      <c r="R192" s="124"/>
    </row>
    <row r="193" spans="1:18" s="82" customFormat="1" x14ac:dyDescent="0.25">
      <c r="A193" s="99">
        <v>43250</v>
      </c>
      <c r="B193" s="118" t="s">
        <v>39</v>
      </c>
      <c r="C193" s="119" t="str">
        <f t="shared" si="49"/>
        <v>Wednesday</v>
      </c>
      <c r="D193" s="119" t="str">
        <f t="shared" si="50"/>
        <v>Trunk&amp;UAT3</v>
      </c>
      <c r="E193" s="131" t="s">
        <v>37</v>
      </c>
      <c r="F19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193" s="119"/>
      <c r="H193" s="120" t="s">
        <v>522</v>
      </c>
      <c r="I193" s="123" t="str">
        <f>IF(OR(Table1[[#This Row],[流]]="UAT_GS",Table1[[#This Row],[流]]="UAT_GC",Table1[[#This Row],[流]]="UAT_EP"),"Release_note","0")&amp;IF(OR(Table1[[#This Row],[流]]="UAT3"),"Notice_of","0")</f>
        <v>Release_note0</v>
      </c>
      <c r="J193" s="122" t="s">
        <v>552</v>
      </c>
      <c r="K193" s="214" t="s">
        <v>508</v>
      </c>
      <c r="L193" s="214" t="s">
        <v>508</v>
      </c>
      <c r="M193" s="214" t="s">
        <v>508</v>
      </c>
      <c r="N193" s="214" t="s">
        <v>508</v>
      </c>
      <c r="O193" s="119">
        <v>0</v>
      </c>
      <c r="P193" s="122" t="str">
        <f>IF(OR(Table1[[#This Row],[流]]="FLEET_ENHANCEMENT_GS",Table1[[#This Row],[流]]="UAT3",Table1[[#This Row],[流]]="",Table1[[#This Row],[流]]="0",Table1[[#This Row],[流]]="ICP"),"0","Yes")</f>
        <v>Yes</v>
      </c>
      <c r="Q193" s="127"/>
      <c r="R193" s="124"/>
    </row>
    <row r="194" spans="1:18" s="82" customFormat="1" x14ac:dyDescent="0.25">
      <c r="A194" s="99">
        <v>43250</v>
      </c>
      <c r="B194" s="118" t="s">
        <v>39</v>
      </c>
      <c r="C194" s="119" t="str">
        <f t="shared" si="47"/>
        <v>Wednesday</v>
      </c>
      <c r="D194" s="119" t="str">
        <f t="shared" si="48"/>
        <v>Trunk&amp;UAT3</v>
      </c>
      <c r="E194" s="230" t="s">
        <v>40</v>
      </c>
      <c r="F194"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194" s="122"/>
      <c r="H194" s="120" t="s">
        <v>522</v>
      </c>
      <c r="I194" s="123" t="str">
        <f>IF(OR(Table1[[#This Row],[流]]="UAT_GS",Table1[[#This Row],[流]]="UAT_GC",Table1[[#This Row],[流]]="UAT_EP"),"Release_note","0")&amp;IF(OR(Table1[[#This Row],[流]]="UAT3"),"Notice_of","0")</f>
        <v>0Notice_of</v>
      </c>
      <c r="J194" s="122" t="s">
        <v>552</v>
      </c>
      <c r="K194" s="214" t="s">
        <v>508</v>
      </c>
      <c r="L194" s="119">
        <v>0</v>
      </c>
      <c r="M194" s="119">
        <v>0</v>
      </c>
      <c r="N194" s="119">
        <v>0</v>
      </c>
      <c r="O194" s="119">
        <v>0</v>
      </c>
      <c r="P194" s="122" t="str">
        <f>IF(OR(Table1[[#This Row],[流]]="FLEET_ENHANCEMENT_GS",Table1[[#This Row],[流]]="UAT3",Table1[[#This Row],[流]]="",Table1[[#This Row],[流]]="0",Table1[[#This Row],[流]]="ICP"),"0","Yes")</f>
        <v>0</v>
      </c>
      <c r="Q194" s="150" t="s">
        <v>553</v>
      </c>
      <c r="R194" s="124"/>
    </row>
    <row r="195" spans="1:18" s="82" customFormat="1" x14ac:dyDescent="0.25">
      <c r="A195" s="99">
        <v>43251</v>
      </c>
      <c r="B195" s="118" t="s">
        <v>39</v>
      </c>
      <c r="C195" s="119" t="str">
        <f>TEXT(A195,"dddd")</f>
        <v>Thursday</v>
      </c>
      <c r="D195" s="119" t="str">
        <f>IF(OR(C195="Thursday",C195="Tuesday"),"UAT","")&amp;IF(OR(C195="Wednesday",C195="Friday"),"Trunk&amp;UAT3","")</f>
        <v>UAT</v>
      </c>
      <c r="E195" s="228" t="s">
        <v>554</v>
      </c>
      <c r="F195"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195" s="183" t="s">
        <v>509</v>
      </c>
      <c r="H195" s="224"/>
      <c r="I195" s="123" t="str">
        <f>IF(OR(Table1[[#This Row],[流]]="UAT_GS",Table1[[#This Row],[流]]="UAT_GC",Table1[[#This Row],[流]]="UAT_EP"),"Release_note","0")&amp;IF(OR(Table1[[#This Row],[流]]="UAT3"),"Notice_of","0")</f>
        <v>00</v>
      </c>
      <c r="J195" s="183" t="s">
        <v>509</v>
      </c>
      <c r="K195" s="119">
        <v>0</v>
      </c>
      <c r="L195" s="119">
        <v>0</v>
      </c>
      <c r="M195" s="119">
        <v>0</v>
      </c>
      <c r="N195" s="119">
        <v>0</v>
      </c>
      <c r="O195" s="119">
        <v>0</v>
      </c>
      <c r="P195" s="122" t="str">
        <f>IF(OR(Table1[[#This Row],[流]]="FLEET_ENHANCEMENT_GS",Table1[[#This Row],[流]]="UAT3",Table1[[#This Row],[流]]="",Table1[[#This Row],[流]]="0",Table1[[#This Row],[流]]="ICP"),"0","Yes")</f>
        <v>Yes</v>
      </c>
      <c r="Q195" s="127"/>
      <c r="R195" s="124"/>
    </row>
    <row r="196" spans="1:18" x14ac:dyDescent="0.25">
      <c r="A196" s="99">
        <v>43251</v>
      </c>
      <c r="B196" s="118" t="s">
        <v>39</v>
      </c>
      <c r="C196" s="160" t="str">
        <f t="shared" si="37"/>
        <v>Thursday</v>
      </c>
      <c r="D196" s="160" t="str">
        <f t="shared" si="38"/>
        <v>UAT</v>
      </c>
      <c r="E196" s="148" t="s">
        <v>56</v>
      </c>
      <c r="F19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Row],[流]]="FLEET_ENHANCEMENT_GS","172.25.12.94","")&amp;IF(Table1[[#This Row],[流]]="FLEET_ENHANCEMENT_GC","172.25.12.95","")&amp;IF(Table1[[#This Row],[流]]="FLEET_ENHANCEMENT_EP","172.25.12.98","")</f>
        <v>Chenlin An</v>
      </c>
      <c r="G196" s="160" t="s">
        <v>561</v>
      </c>
      <c r="H196" s="224" t="s">
        <v>555</v>
      </c>
      <c r="I196" s="225" t="str">
        <f>IF(OR(Table1[[#This Row],[流]]="UAT_GS",Table1[[#This Row],[流]]="UAT_GC",Table1[[#This Row],[流]]="UAT_EP"),"Release_note","0")&amp;IF(OR(Table1[[#This Row],[流]]="UAT3"),"Notice_of","0")</f>
        <v>00</v>
      </c>
      <c r="J196" s="122" t="s">
        <v>567</v>
      </c>
      <c r="K196" s="214" t="s">
        <v>508</v>
      </c>
      <c r="L196" s="160" t="s">
        <v>135</v>
      </c>
      <c r="M196" s="160" t="s">
        <v>229</v>
      </c>
      <c r="N196" s="159" t="s">
        <v>556</v>
      </c>
      <c r="O196" s="160">
        <v>0</v>
      </c>
      <c r="P196" s="224" t="str">
        <f>IF(OR(Table1[[#This Row],[流]]="FLEET_ENHANCEMENT_GS",Table1[[#This Row],[流]]="UAT3",Table1[[#This Row],[流]]="",Table1[[#This Row],[流]]="0",Table1[[#This Row],[流]]="ICP"),"0","Yes")</f>
        <v>0</v>
      </c>
      <c r="Q196" s="127"/>
      <c r="R196" s="130"/>
    </row>
    <row r="197" spans="1:18" s="82" customFormat="1" x14ac:dyDescent="0.25">
      <c r="A197" s="86">
        <v>43252</v>
      </c>
      <c r="B197" s="231" t="s">
        <v>39</v>
      </c>
      <c r="C197" s="119" t="str">
        <f>TEXT(A197,"dddd")</f>
        <v>Friday</v>
      </c>
      <c r="D197" s="119" t="str">
        <f>IF(OR(C197="Thursday",C197="Tuesday"),"UAT","")&amp;IF(OR(C197="Wednesday",C197="Friday"),"Trunk&amp;UAT3","")</f>
        <v>Trunk&amp;UAT3</v>
      </c>
      <c r="E197" s="148" t="s">
        <v>294</v>
      </c>
      <c r="F19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ME</v>
      </c>
      <c r="G197" s="119"/>
      <c r="H197" s="122" t="s">
        <v>562</v>
      </c>
      <c r="I197" s="123" t="str">
        <f>IF(OR(Table1[[#This Row],[流]]="UAT_GS",Table1[[#This Row],[流]]="UAT_GC",Table1[[#This Row],[流]]="UAT_EP"),"Release_note","0")&amp;IF(OR(Table1[[#This Row],[流]]="UAT3"),"Notice_of","0")</f>
        <v>00</v>
      </c>
      <c r="J197" s="122" t="s">
        <v>564</v>
      </c>
      <c r="K197" s="214" t="s">
        <v>508</v>
      </c>
      <c r="L197" s="160" t="s">
        <v>135</v>
      </c>
      <c r="M197" s="160" t="s">
        <v>229</v>
      </c>
      <c r="N197" s="119">
        <v>0</v>
      </c>
      <c r="O197" s="119">
        <v>0</v>
      </c>
      <c r="P197" s="122" t="str">
        <f>IF(OR(Table1[[#This Row],[流]]="FLEET_ENHANCEMENT_GS",Table1[[#This Row],[流]]="UAT3",Table1[[#This Row],[流]]="",Table1[[#This Row],[流]]="0",Table1[[#This Row],[流]]="ICP"),"0","Yes")</f>
        <v>Yes</v>
      </c>
      <c r="Q197" s="127"/>
      <c r="R197" s="124"/>
    </row>
    <row r="198" spans="1:18" s="82" customFormat="1" x14ac:dyDescent="0.25">
      <c r="A198" s="103">
        <v>43252</v>
      </c>
      <c r="B198" s="231" t="s">
        <v>39</v>
      </c>
      <c r="C198" s="119" t="str">
        <f t="shared" ref="C198:C199" si="51">TEXT(A198,"dddd")</f>
        <v>Friday</v>
      </c>
      <c r="D198" s="119" t="str">
        <f t="shared" ref="D198:D199" si="52">IF(OR(C198="Thursday",C198="Tuesday"),"UAT","")&amp;IF(OR(C198="Wednesday",C198="Friday"),"Trunk&amp;UAT3","")</f>
        <v>Trunk&amp;UAT3</v>
      </c>
      <c r="E198" s="131" t="s">
        <v>32</v>
      </c>
      <c r="F19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172.25.15.202</v>
      </c>
      <c r="G198" s="168" t="s">
        <v>570</v>
      </c>
      <c r="H198" s="122" t="s">
        <v>557</v>
      </c>
      <c r="I198" s="132" t="str">
        <f>IF(OR(Table1[[#This Row],[流]]="UAT_GS",Table1[[#This Row],[流]]="UAT_GC",Table1[[#This Row],[流]]="UAT_EP"),"Release_note","0")&amp;IF(OR(Table1[[#This Row],[流]]="UAT3"),"Notice_of","0")</f>
        <v>Release_note0</v>
      </c>
      <c r="J198" s="122" t="s">
        <v>566</v>
      </c>
      <c r="K198" s="214" t="s">
        <v>508</v>
      </c>
      <c r="L198" s="214" t="s">
        <v>508</v>
      </c>
      <c r="M198" s="214" t="s">
        <v>508</v>
      </c>
      <c r="N198" s="214" t="s">
        <v>508</v>
      </c>
      <c r="O198" s="213" t="s">
        <v>508</v>
      </c>
      <c r="P198" s="122" t="str">
        <f>IF(OR(Table1[[#This Row],[流]]="FLEET_ENHANCEMENT_GS",Table1[[#This Row],[流]]="UAT3",Table1[[#This Row],[流]]="",Table1[[#This Row],[流]]="0",Table1[[#This Row],[流]]="ICP"),"0","Yes")</f>
        <v>Yes</v>
      </c>
      <c r="Q198" s="127"/>
      <c r="R198" s="124"/>
    </row>
    <row r="199" spans="1:18" s="82" customFormat="1" x14ac:dyDescent="0.25">
      <c r="A199" s="103">
        <v>43252</v>
      </c>
      <c r="B199" s="231" t="s">
        <v>39</v>
      </c>
      <c r="C199" s="119" t="str">
        <f t="shared" si="51"/>
        <v>Friday</v>
      </c>
      <c r="D199" s="119" t="str">
        <f t="shared" si="52"/>
        <v>Trunk&amp;UAT3</v>
      </c>
      <c r="E199" s="131" t="s">
        <v>36</v>
      </c>
      <c r="F19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172.25.15.208</v>
      </c>
      <c r="G199" s="119"/>
      <c r="H199" s="122" t="s">
        <v>558</v>
      </c>
      <c r="I199" s="132" t="str">
        <f>IF(OR(Table1[[#This Row],[流]]="UAT_GS",Table1[[#This Row],[流]]="UAT_GC",Table1[[#This Row],[流]]="UAT_EP"),"Release_note","0")&amp;IF(OR(Table1[[#This Row],[流]]="UAT3"),"Notice_of","0")</f>
        <v>Release_note0</v>
      </c>
      <c r="J199" s="122" t="s">
        <v>565</v>
      </c>
      <c r="K199" s="214" t="s">
        <v>508</v>
      </c>
      <c r="L199" s="214" t="s">
        <v>508</v>
      </c>
      <c r="M199" s="214" t="s">
        <v>508</v>
      </c>
      <c r="N199" s="214" t="s">
        <v>508</v>
      </c>
      <c r="O199" s="213" t="s">
        <v>508</v>
      </c>
      <c r="P199" s="122" t="str">
        <f>IF(OR(Table1[[#This Row],[流]]="FLEET_ENHANCEMENT_GS",Table1[[#This Row],[流]]="UAT3",Table1[[#This Row],[流]]="",Table1[[#This Row],[流]]="0",Table1[[#This Row],[流]]="ICP"),"0","Yes")</f>
        <v>Yes</v>
      </c>
      <c r="Q199" s="127"/>
      <c r="R199" s="124"/>
    </row>
    <row r="200" spans="1:18" s="82" customFormat="1" x14ac:dyDescent="0.25">
      <c r="A200" s="103">
        <v>43252</v>
      </c>
      <c r="B200" s="231" t="s">
        <v>39</v>
      </c>
      <c r="C200" s="119" t="str">
        <f>TEXT(A200,"dddd")</f>
        <v>Friday</v>
      </c>
      <c r="D200" s="119" t="str">
        <f>IF(OR(C200="Thursday",C200="Tuesday"),"UAT","")&amp;IF(OR(C200="Wednesday",C200="Friday"),"Trunk&amp;UAT3","")</f>
        <v>Trunk&amp;UAT3</v>
      </c>
      <c r="E200" s="131" t="s">
        <v>37</v>
      </c>
      <c r="F20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172.25.15.207</v>
      </c>
      <c r="G200" s="119"/>
      <c r="H200" s="122" t="s">
        <v>559</v>
      </c>
      <c r="I200" s="132" t="str">
        <f>IF(OR(Table1[[#This Row],[流]]="UAT_GS",Table1[[#This Row],[流]]="UAT_GC",Table1[[#This Row],[流]]="UAT_EP"),"Release_note","0")&amp;IF(OR(Table1[[#This Row],[流]]="UAT3"),"Notice_of","0")</f>
        <v>Release_note0</v>
      </c>
      <c r="J200" s="124" t="s">
        <v>563</v>
      </c>
      <c r="K200" s="214" t="s">
        <v>508</v>
      </c>
      <c r="L200" s="214" t="s">
        <v>508</v>
      </c>
      <c r="M200" s="214" t="s">
        <v>508</v>
      </c>
      <c r="N200" s="214" t="s">
        <v>508</v>
      </c>
      <c r="O200" s="213" t="s">
        <v>508</v>
      </c>
      <c r="P200" s="122" t="str">
        <f>IF(OR(Table1[[#This Row],[流]]="FLEET_ENHANCEMENT_GS",Table1[[#This Row],[流]]="UAT3",Table1[[#This Row],[流]]="",Table1[[#This Row],[流]]="0",Table1[[#This Row],[流]]="ICP"),"0","Yes")</f>
        <v>Yes</v>
      </c>
      <c r="Q200" s="127"/>
      <c r="R200" s="124"/>
    </row>
    <row r="201" spans="1:18" s="82" customFormat="1" x14ac:dyDescent="0.25">
      <c r="A201" s="103">
        <v>43252</v>
      </c>
      <c r="B201" s="231" t="s">
        <v>39</v>
      </c>
      <c r="C201" s="119" t="str">
        <f>TEXT(A201,"dddd")</f>
        <v>Friday</v>
      </c>
      <c r="D201" s="119" t="str">
        <f>IF(OR(C201="Thursday",C201="Tuesday"),"UAT","")&amp;IF(OR(C201="Wednesday",C201="Friday"),"Trunk&amp;UAT3","")</f>
        <v>Trunk&amp;UAT3</v>
      </c>
      <c r="E201" s="230" t="s">
        <v>40</v>
      </c>
      <c r="F20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1" s="119"/>
      <c r="H201" s="122" t="s">
        <v>619</v>
      </c>
      <c r="I201" s="132" t="str">
        <f>IF(OR(Table1[[#This Row],[流]]="UAT_GS",Table1[[#This Row],[流]]="UAT_GC",Table1[[#This Row],[流]]="UAT_EP"),"Release_note","0")&amp;IF(OR(Table1[[#This Row],[流]]="UAT3"),"Notice_of","0")</f>
        <v>0Notice_of</v>
      </c>
      <c r="J201" s="124">
        <v>0</v>
      </c>
      <c r="K201" s="214">
        <v>0</v>
      </c>
      <c r="L201" s="119">
        <v>0</v>
      </c>
      <c r="M201" s="119">
        <v>0</v>
      </c>
      <c r="N201" s="119">
        <v>0</v>
      </c>
      <c r="O201" s="119">
        <v>0</v>
      </c>
      <c r="P201" s="122" t="str">
        <f>IF(OR(Table1[[#This Row],[流]]="FLEET_ENHANCEMENT_GS",Table1[[#This Row],[流]]="UAT3",Table1[[#This Row],[流]]="",Table1[[#This Row],[流]]="0",Table1[[#This Row],[流]]="ICP"),"0","Yes")</f>
        <v>0</v>
      </c>
      <c r="Q201" s="150" t="s">
        <v>553</v>
      </c>
      <c r="R201" s="124"/>
    </row>
    <row r="202" spans="1:18" x14ac:dyDescent="0.25">
      <c r="A202" s="98"/>
      <c r="B202" s="178"/>
      <c r="C202" s="177"/>
      <c r="D202" s="178"/>
      <c r="E202" s="178"/>
      <c r="F202" s="178"/>
      <c r="G202" s="178"/>
      <c r="H202" s="176"/>
      <c r="I202" s="176"/>
      <c r="J202" s="232"/>
      <c r="K202" s="178"/>
      <c r="L202" s="178"/>
      <c r="M202" s="178"/>
      <c r="N202" s="178"/>
      <c r="O202" s="178"/>
      <c r="P202" s="176"/>
      <c r="Q202" s="180"/>
      <c r="R202" s="180"/>
    </row>
    <row r="203" spans="1:18" x14ac:dyDescent="0.25">
      <c r="A203" s="107">
        <v>43253</v>
      </c>
      <c r="B203" s="233"/>
      <c r="C203" s="234" t="str">
        <f t="shared" si="37"/>
        <v>Saturday</v>
      </c>
      <c r="D203" s="235" t="str">
        <f t="shared" ref="D203:D210" si="53">IF(OR(C203="Thursday",C203="Tuesday"),"UAT","")&amp;IF(OR(C203="Wednesday",C203="Friday"),"Trunk&amp;UAT3","")</f>
        <v/>
      </c>
      <c r="E203" s="235"/>
      <c r="F203" s="2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3" s="235"/>
      <c r="H203" s="236"/>
      <c r="I203" s="237" t="str">
        <f>IF(OR(Table1[[#This Row],[流]]="UAT_GS",Table1[[#This Row],[流]]="UAT_GC",Table1[[#This Row],[流]]="UAT_EP"),"Release_note","0")&amp;IF(OR(Table1[[#This Row],[流]]="UAT3"),"Notice_of","0")</f>
        <v>00</v>
      </c>
      <c r="J203" s="238"/>
      <c r="K203" s="239"/>
      <c r="L203" s="235"/>
      <c r="M203" s="235"/>
      <c r="N203" s="235"/>
      <c r="O203" s="235"/>
      <c r="P203" s="236" t="str">
        <f>IF(OR(Table1[[#This Row],[流]]="FLEET_ENHANCEMENT_GS",Table1[[#This Row],[流]]="UAT3",Table1[[#This Row],[流]]="",Table1[[#This Row],[流]]="0",Table1[[#This Row],[流]]="ICP"),"0","Yes")</f>
        <v>0</v>
      </c>
      <c r="Q203" s="240" t="str">
        <f>IF(Table1[[#This Row],[流]]="Fleet_GS","√","")&amp;IF(Table1[[#This Row],[流]]="UAT3","","X")</f>
        <v>X</v>
      </c>
      <c r="R203" s="241"/>
    </row>
    <row r="204" spans="1:18" x14ac:dyDescent="0.25">
      <c r="A204" s="108">
        <v>43254</v>
      </c>
      <c r="B204" s="233"/>
      <c r="C204" s="234" t="str">
        <f t="shared" si="37"/>
        <v>Sunday</v>
      </c>
      <c r="D204" s="235" t="str">
        <f t="shared" si="53"/>
        <v/>
      </c>
      <c r="E204" s="235"/>
      <c r="F204" s="235"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4" s="168" t="s">
        <v>588</v>
      </c>
      <c r="H204" s="236"/>
      <c r="I204" s="237" t="str">
        <f>IF(OR(Table1[[#This Row],[流]]="UAT_GS",Table1[[#This Row],[流]]="UAT_GC",Table1[[#This Row],[流]]="UAT_EP"),"Release_note","0")&amp;IF(OR(Table1[[#This Row],[流]]="UAT3"),"Notice_of","0")</f>
        <v>00</v>
      </c>
      <c r="J204" s="238"/>
      <c r="K204" s="239"/>
      <c r="L204" s="235"/>
      <c r="M204" s="235"/>
      <c r="N204" s="235"/>
      <c r="O204" s="235"/>
      <c r="P204" s="236" t="str">
        <f>IF(OR(Table1[[#This Row],[流]]="FLEET_ENHANCEMENT_GS",Table1[[#This Row],[流]]="UAT3",Table1[[#This Row],[流]]="",Table1[[#This Row],[流]]="0",Table1[[#This Row],[流]]="ICP"),"0","Yes")</f>
        <v>0</v>
      </c>
      <c r="Q204" s="240" t="str">
        <f>IF(Table1[[#This Row],[流]]="Fleet_GS","√","")&amp;IF(Table1[[#This Row],[流]]="UAT3","","X")</f>
        <v>X</v>
      </c>
      <c r="R204" s="241"/>
    </row>
    <row r="205" spans="1:18" x14ac:dyDescent="0.25">
      <c r="A205" s="100">
        <v>43255</v>
      </c>
      <c r="B205" s="217"/>
      <c r="C205" s="242" t="str">
        <f>TEXT(A205,"dddd")</f>
        <v>Monday</v>
      </c>
      <c r="D205" s="218" t="str">
        <f t="shared" si="53"/>
        <v/>
      </c>
      <c r="E205" s="218"/>
      <c r="F205" s="218"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
      </c>
      <c r="G205" s="218"/>
      <c r="H205" s="219"/>
      <c r="I205" s="220" t="str">
        <f>IF(OR(Table1[[#This Row],[流]]="UAT_GS",Table1[[#This Row],[流]]="UAT_GC",Table1[[#This Row],[流]]="UAT_EP"),"Release_note","0")&amp;IF(OR(Table1[[#This Row],[流]]="UAT3"),"Notice_of","0")</f>
        <v>00</v>
      </c>
      <c r="J205" s="221"/>
      <c r="K205" s="243"/>
      <c r="L205" s="218"/>
      <c r="M205" s="218"/>
      <c r="N205" s="218"/>
      <c r="O205" s="218"/>
      <c r="P205" s="219" t="str">
        <f>IF(OR(Table1[[#This Row],[流]]="FLEET_ENHANCEMENT_GS",Table1[[#This Row],[流]]="UAT3",Table1[[#This Row],[流]]="",Table1[[#This Row],[流]]="0",Table1[[#This Row],[流]]="ICP"),"0","Yes")</f>
        <v>0</v>
      </c>
      <c r="Q205" s="222" t="str">
        <f>IF(Table1[[#This Row],[流]]="Fleet_GS","√","")&amp;IF(Table1[[#This Row],[流]]="UAT3","","X")</f>
        <v>X</v>
      </c>
      <c r="R205" s="223"/>
    </row>
    <row r="206" spans="1:18" s="82" customFormat="1" x14ac:dyDescent="0.25">
      <c r="A206" s="99">
        <v>43256</v>
      </c>
      <c r="B206" s="231" t="s">
        <v>39</v>
      </c>
      <c r="C206" s="119" t="str">
        <f t="shared" ref="C206:C207" si="54">TEXT(A206,"dddd")</f>
        <v>Tuesday</v>
      </c>
      <c r="D206" s="119" t="str">
        <f t="shared" ref="D206:D207" si="55">IF(OR(C206="Thursday",C206="Tuesday"),"UAT","")&amp;IF(OR(C206="Wednesday",C206="Friday"),"Trunk&amp;UAT3","")</f>
        <v>UAT</v>
      </c>
      <c r="E206" s="131" t="s">
        <v>32</v>
      </c>
      <c r="F206"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06" s="119"/>
      <c r="H206" s="122" t="s">
        <v>581</v>
      </c>
      <c r="I206" s="132" t="str">
        <f>IF(OR(Table1[[#This Row],[流]]="UAT_GS",Table1[[#This Row],[流]]="UAT_GC",Table1[[#This Row],[流]]="UAT_EP"),"Release_note","0")&amp;IF(OR(Table1[[#This Row],[流]]="UAT3"),"Notice_of","0")</f>
        <v>Release_note0</v>
      </c>
      <c r="J206" s="83" t="s">
        <v>601</v>
      </c>
      <c r="K206" s="214" t="s">
        <v>508</v>
      </c>
      <c r="L206" s="214" t="s">
        <v>508</v>
      </c>
      <c r="M206" s="214" t="s">
        <v>508</v>
      </c>
      <c r="N206" s="214" t="s">
        <v>508</v>
      </c>
      <c r="O206" s="213" t="s">
        <v>508</v>
      </c>
      <c r="P206" s="122" t="str">
        <f>IF(OR(Table1[[#This Row],[流]]="FLEET_ENHANCEMENT_GS",Table1[[#This Row],[流]]="UAT3",Table1[[#This Row],[流]]="",Table1[[#This Row],[流]]="0",Table1[[#This Row],[流]]="ICP"),"0","Yes")</f>
        <v>Yes</v>
      </c>
      <c r="Q206" s="127"/>
      <c r="R206" s="124"/>
    </row>
    <row r="207" spans="1:18" s="82" customFormat="1" x14ac:dyDescent="0.25">
      <c r="A207" s="99">
        <v>43256</v>
      </c>
      <c r="B207" s="231" t="s">
        <v>39</v>
      </c>
      <c r="C207" s="119" t="str">
        <f t="shared" si="54"/>
        <v>Tuesday</v>
      </c>
      <c r="D207" s="119" t="str">
        <f t="shared" si="55"/>
        <v>UAT</v>
      </c>
      <c r="E207" s="131" t="s">
        <v>36</v>
      </c>
      <c r="F207"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07" s="119"/>
      <c r="H207" s="122" t="s">
        <v>582</v>
      </c>
      <c r="I207" s="132" t="str">
        <f>IF(OR(Table1[[#This Row],[流]]="UAT_GS",Table1[[#This Row],[流]]="UAT_GC",Table1[[#This Row],[流]]="UAT_EP"),"Release_note","0")&amp;IF(OR(Table1[[#This Row],[流]]="UAT3"),"Notice_of","0")</f>
        <v>Release_note0</v>
      </c>
      <c r="J207" s="122" t="s">
        <v>600</v>
      </c>
      <c r="K207" s="214" t="s">
        <v>508</v>
      </c>
      <c r="L207" s="214" t="s">
        <v>508</v>
      </c>
      <c r="M207" s="214" t="s">
        <v>508</v>
      </c>
      <c r="N207" s="214" t="s">
        <v>508</v>
      </c>
      <c r="O207" s="213" t="s">
        <v>508</v>
      </c>
      <c r="P207" s="122" t="str">
        <f>IF(OR(Table1[[#This Row],[流]]="FLEET_ENHANCEMENT_GS",Table1[[#This Row],[流]]="UAT3",Table1[[#This Row],[流]]="",Table1[[#This Row],[流]]="0",Table1[[#This Row],[流]]="ICP"),"0","Yes")</f>
        <v>Yes</v>
      </c>
      <c r="Q207" s="127"/>
      <c r="R207" s="124"/>
    </row>
    <row r="208" spans="1:18" x14ac:dyDescent="0.25">
      <c r="A208" s="99">
        <v>43257</v>
      </c>
      <c r="B208" s="190" t="s">
        <v>606</v>
      </c>
      <c r="C208" s="160" t="str">
        <f t="shared" si="37"/>
        <v>Wednesday</v>
      </c>
      <c r="D208" s="119" t="str">
        <f t="shared" si="53"/>
        <v>Trunk&amp;UAT3</v>
      </c>
      <c r="E208" s="148" t="s">
        <v>56</v>
      </c>
      <c r="F208"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Chenlin An</v>
      </c>
      <c r="G208" s="119"/>
      <c r="H208" s="122" t="s">
        <v>602</v>
      </c>
      <c r="I208" s="123" t="str">
        <f>IF(OR(Table1[[#This Row],[流]]="UAT_GS",Table1[[#This Row],[流]]="UAT_GC",Table1[[#This Row],[流]]="UAT_EP"),"Release_note","0")&amp;IF(OR(Table1[[#This Row],[流]]="UAT3"),"Notice_of","0")</f>
        <v>00</v>
      </c>
      <c r="J208" s="124" t="s">
        <v>603</v>
      </c>
      <c r="K208" s="214" t="s">
        <v>508</v>
      </c>
      <c r="L208" s="119">
        <v>0</v>
      </c>
      <c r="M208" s="119">
        <v>0</v>
      </c>
      <c r="N208" s="119">
        <v>0</v>
      </c>
      <c r="O208" s="119">
        <v>0</v>
      </c>
      <c r="P208" s="122" t="str">
        <f>IF(OR(Table1[[#This Row],[流]]="FLEET_ENHANCEMENT_GS",Table1[[#This Row],[流]]="UAT3",Table1[[#This Row],[流]]="",Table1[[#This Row],[流]]="0",Table1[[#This Row],[流]]="ICP"),"0","Yes")</f>
        <v>0</v>
      </c>
      <c r="Q208" s="127" t="str">
        <f>IF(Table1[[#This Row],[流]]="Fleet_GS","√","")&amp;IF(Table1[[#This Row],[流]]="UAT3","","X")</f>
        <v>X</v>
      </c>
      <c r="R208" s="130"/>
    </row>
    <row r="209" spans="1:18" s="82" customFormat="1" x14ac:dyDescent="0.25">
      <c r="A209" s="99">
        <v>43257</v>
      </c>
      <c r="B209" s="231" t="s">
        <v>39</v>
      </c>
      <c r="C209" s="119" t="str">
        <f>TEXT(A209,"dddd")</f>
        <v>Wednesday</v>
      </c>
      <c r="D209" s="119" t="str">
        <f>IF(OR(C209="Thursday",C209="Tuesday"),"UAT","")&amp;IF(OR(C209="Wednesday",C209="Friday"),"Trunk&amp;UAT3","")</f>
        <v>Trunk&amp;UAT3</v>
      </c>
      <c r="E209" s="230" t="s">
        <v>40</v>
      </c>
      <c r="F209"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09" s="119" t="s">
        <v>605</v>
      </c>
      <c r="H209" s="122" t="s">
        <v>618</v>
      </c>
      <c r="I209" s="123" t="str">
        <f>IF(OR(Table1[[#This Row],[流]]="UAT_GS",Table1[[#This Row],[流]]="UAT_GC",Table1[[#This Row],[流]]="UAT_EP"),"Release_note","0")&amp;IF(OR(Table1[[#This Row],[流]]="UAT3"),"Notice_of","0")</f>
        <v>0Notice_of</v>
      </c>
      <c r="J209" s="124">
        <v>0</v>
      </c>
      <c r="K209" s="119">
        <v>0</v>
      </c>
      <c r="L209" s="119">
        <v>0</v>
      </c>
      <c r="M209" s="119">
        <v>0</v>
      </c>
      <c r="N209" s="119">
        <v>0</v>
      </c>
      <c r="O209" s="119">
        <v>0</v>
      </c>
      <c r="P209" s="122" t="str">
        <f>IF(OR(Table1[[#This Row],[流]]="FLEET_ENHANCEMENT_GS",Table1[[#This Row],[流]]="UAT3",Table1[[#This Row],[流]]="",Table1[[#This Row],[流]]="0",Table1[[#This Row],[流]]="ICP"),"0","Yes")</f>
        <v>0</v>
      </c>
      <c r="Q209" s="150" t="s">
        <v>604</v>
      </c>
      <c r="R209" s="124"/>
    </row>
    <row r="210" spans="1:18" x14ac:dyDescent="0.25">
      <c r="A210" s="99">
        <v>43258</v>
      </c>
      <c r="B210" s="231" t="s">
        <v>39</v>
      </c>
      <c r="C210" s="160" t="str">
        <f t="shared" si="37"/>
        <v>Thursday</v>
      </c>
      <c r="D210" s="160" t="str">
        <f t="shared" si="53"/>
        <v>UAT</v>
      </c>
      <c r="E210" s="131" t="s">
        <v>32</v>
      </c>
      <c r="F210"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f>
        <v>172.25.15.202</v>
      </c>
      <c r="G210" s="160"/>
      <c r="H210" s="122" t="s">
        <v>607</v>
      </c>
      <c r="I210" s="254" t="str">
        <f>IF(OR(Table1[[#This Row],[流]]="UAT_GS",Table1[[#This Row],[流]]="UAT_GC",Table1[[#This Row],[流]]="UAT_EP"),"Release_note","0")&amp;IF(OR(Table1[[#This Row],[流]]="UAT3"),"Notice_of","0")</f>
        <v>Release_note0</v>
      </c>
      <c r="J210" s="161" t="s">
        <v>614</v>
      </c>
      <c r="K210" s="214" t="s">
        <v>508</v>
      </c>
      <c r="L210" s="214" t="s">
        <v>508</v>
      </c>
      <c r="M210" s="214" t="s">
        <v>508</v>
      </c>
      <c r="N210" s="214" t="s">
        <v>508</v>
      </c>
      <c r="O210" s="213" t="s">
        <v>508</v>
      </c>
      <c r="P210" s="224" t="str">
        <f>IF(OR(Table1[[#This Row],[流]]="FLEET_ENHANCEMENT_GS",Table1[[#This Row],[流]]="UAT3",Table1[[#This Row],[流]]="",Table1[[#This Row],[流]]="0",Table1[[#This Row],[流]]="ICP"),"0","Yes")</f>
        <v>Yes</v>
      </c>
      <c r="Q210" s="226" t="str">
        <f>IF(Table1[[#This Row],[流]]="Fleet_GS","√","")&amp;IF(Table1[[#This Row],[流]]="UAT3","","X")</f>
        <v>X</v>
      </c>
      <c r="R210" s="244"/>
    </row>
    <row r="211" spans="1:18" s="82" customFormat="1" x14ac:dyDescent="0.25">
      <c r="A211" s="99">
        <v>43258</v>
      </c>
      <c r="B211" s="231" t="s">
        <v>39</v>
      </c>
      <c r="C211" s="119" t="str">
        <f t="shared" ref="C211:C212" si="56">TEXT(A211,"dddd")</f>
        <v>Thursday</v>
      </c>
      <c r="D211" s="119" t="str">
        <f t="shared" ref="D211:D212" si="57">IF(OR(C211="Thursday",C211="Tuesday"),"UAT","")&amp;IF(OR(C211="Wednesday",C211="Friday"),"Trunk&amp;UAT3","")</f>
        <v>UAT</v>
      </c>
      <c r="E211" s="131" t="s">
        <v>36</v>
      </c>
      <c r="F211"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11" s="119" t="s">
        <v>615</v>
      </c>
      <c r="H211" s="122" t="s">
        <v>608</v>
      </c>
      <c r="I211" s="132" t="str">
        <f>IF(OR(Table1[[#This Row],[流]]="UAT_GS",Table1[[#This Row],[流]]="UAT_GC",Table1[[#This Row],[流]]="UAT_EP"),"Release_note","0")&amp;IF(OR(Table1[[#This Row],[流]]="UAT3"),"Notice_of","0")</f>
        <v>Release_note0</v>
      </c>
      <c r="J211" s="124" t="s">
        <v>613</v>
      </c>
      <c r="K211" s="214" t="s">
        <v>508</v>
      </c>
      <c r="L211" s="214" t="s">
        <v>508</v>
      </c>
      <c r="M211" s="214" t="s">
        <v>508</v>
      </c>
      <c r="N211" s="214" t="s">
        <v>508</v>
      </c>
      <c r="O211" s="213" t="s">
        <v>508</v>
      </c>
      <c r="P211" s="122" t="str">
        <f>IF(OR(Table1[[#This Row],[流]]="FLEET_ENHANCEMENT_GS",Table1[[#This Row],[流]]="UAT3",Table1[[#This Row],[流]]="",Table1[[#This Row],[流]]="0",Table1[[#This Row],[流]]="ICP"),"0","Yes")</f>
        <v>Yes</v>
      </c>
      <c r="Q211" s="127"/>
      <c r="R211" s="124"/>
    </row>
    <row r="212" spans="1:18" s="82" customFormat="1" x14ac:dyDescent="0.25">
      <c r="A212" s="99">
        <v>43258</v>
      </c>
      <c r="B212" s="231" t="s">
        <v>39</v>
      </c>
      <c r="C212" s="119" t="str">
        <f t="shared" si="56"/>
        <v>Thursday</v>
      </c>
      <c r="D212" s="119" t="str">
        <f t="shared" si="57"/>
        <v>UAT</v>
      </c>
      <c r="E212" s="131" t="s">
        <v>37</v>
      </c>
      <c r="F212"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12" s="119"/>
      <c r="H212" s="122" t="s">
        <v>609</v>
      </c>
      <c r="I212" s="132" t="str">
        <f>IF(OR(Table1[[#This Row],[流]]="UAT_GS",Table1[[#This Row],[流]]="UAT_GC",Table1[[#This Row],[流]]="UAT_EP"),"Release_note","0")&amp;IF(OR(Table1[[#This Row],[流]]="UAT3"),"Notice_of","0")</f>
        <v>Release_note0</v>
      </c>
      <c r="J212" s="83" t="s">
        <v>616</v>
      </c>
      <c r="K212" s="214" t="s">
        <v>508</v>
      </c>
      <c r="L212" s="214" t="s">
        <v>508</v>
      </c>
      <c r="M212" s="214" t="s">
        <v>508</v>
      </c>
      <c r="N212" s="214" t="s">
        <v>508</v>
      </c>
      <c r="O212" s="213" t="s">
        <v>508</v>
      </c>
      <c r="P212" s="122" t="str">
        <f>IF(OR(Table1[[#This Row],[流]]="FLEET_ENHANCEMENT_GS",Table1[[#This Row],[流]]="UAT3",Table1[[#This Row],[流]]="",Table1[[#This Row],[流]]="0",Table1[[#This Row],[流]]="ICP"),"0","Yes")</f>
        <v>Yes</v>
      </c>
      <c r="Q212" s="127"/>
      <c r="R212" s="124"/>
    </row>
    <row r="213" spans="1:18" s="82" customFormat="1" x14ac:dyDescent="0.25">
      <c r="A213" s="99">
        <v>43258</v>
      </c>
      <c r="B213" s="231" t="s">
        <v>39</v>
      </c>
      <c r="C213" s="119" t="str">
        <f>TEXT(A213,"dddd")</f>
        <v>Thursday</v>
      </c>
      <c r="D213" s="119" t="str">
        <f>IF(OR(C213="Thursday",C213="Tuesday"),"UAT","")&amp;IF(OR(C213="Wednesday",C213="Friday"),"Trunk&amp;UAT3","")</f>
        <v>UAT</v>
      </c>
      <c r="E213" s="148" t="s">
        <v>56</v>
      </c>
      <c r="F213" s="1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13" s="124" t="s">
        <v>612</v>
      </c>
      <c r="H213" s="122" t="s">
        <v>602</v>
      </c>
      <c r="I213" s="123" t="str">
        <f>IF(OR(Table1[[#This Row],[流]]="UAT_GS",Table1[[#This Row],[流]]="UAT_GC",Table1[[#This Row],[流]]="UAT_EP"),"Release_note","0")&amp;IF(OR(Table1[[#This Row],[流]]="UAT3"),"Notice_of","0")</f>
        <v>00</v>
      </c>
      <c r="J213" s="124" t="s">
        <v>611</v>
      </c>
      <c r="K213" s="214" t="s">
        <v>508</v>
      </c>
      <c r="L213" s="119">
        <v>0</v>
      </c>
      <c r="M213" s="119">
        <v>0</v>
      </c>
      <c r="N213" s="119">
        <v>0</v>
      </c>
      <c r="O213" s="119">
        <v>0</v>
      </c>
      <c r="P213" s="122" t="str">
        <f>IF(OR(Table1[[#This Row],[流]]="FLEET_ENHANCEMENT_GS",Table1[[#This Row],[流]]="UAT3",Table1[[#This Row],[流]]="",Table1[[#This Row],[流]]="0",Table1[[#This Row],[流]]="ICP"),"0","Yes")</f>
        <v>0</v>
      </c>
      <c r="Q213" s="127"/>
      <c r="R213" s="124"/>
    </row>
    <row r="214" spans="1:18" ht="15.75" customHeight="1" x14ac:dyDescent="0.25">
      <c r="A214" s="99">
        <v>43259</v>
      </c>
      <c r="B214" s="231" t="s">
        <v>39</v>
      </c>
      <c r="C214" s="119" t="str">
        <f t="shared" ref="C214:C240" si="58">TEXT(A214,"dddd")</f>
        <v>Friday</v>
      </c>
      <c r="D214" s="119" t="str">
        <f t="shared" ref="D214:D241" si="59">IF(OR(C214="Thursday",C214="Tuesday"),"UAT","")&amp;IF(OR(C214="Wednesday",C214="Friday"),"Trunk&amp;UAT3","")</f>
        <v>Trunk&amp;UAT3</v>
      </c>
      <c r="E214" s="230" t="s">
        <v>40</v>
      </c>
      <c r="F21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14" s="119"/>
      <c r="H214" s="122" t="s">
        <v>617</v>
      </c>
      <c r="I214" s="123" t="str">
        <f>IF(OR(Table1[[#This Row],[流]]="UAT_GS",Table1[[#This Row],[流]]="UAT_GC",Table1[[#This Row],[流]]="UAT_EP"),"Release_note","0")&amp;IF(OR(Table1[[#This Row],[流]]="UAT3"),"Notice_of","0")</f>
        <v>0Notice_of</v>
      </c>
      <c r="J214" s="124"/>
      <c r="K214" s="119"/>
      <c r="L214" s="119">
        <v>0</v>
      </c>
      <c r="M214" s="119">
        <v>0</v>
      </c>
      <c r="N214" s="119">
        <v>0</v>
      </c>
      <c r="O214" s="119">
        <v>0</v>
      </c>
      <c r="P214" s="127" t="str">
        <f>IF(OR(Table1[[#This Row],[流]]="FLEET_ENHANCEMENT_GS",Table1[[#This Row],[流]]="UAT3",Table1[[#This Row],[流]]="",Table1[[#This Row],[流]]="0",Table1[[#This Row],[流]]="ICP"),"0","Yes")</f>
        <v>0</v>
      </c>
      <c r="Q214" s="150" t="s">
        <v>620</v>
      </c>
      <c r="R214" s="124"/>
    </row>
    <row r="215" spans="1:18" s="82" customFormat="1" ht="15.75" customHeight="1" x14ac:dyDescent="0.25">
      <c r="A215" s="99">
        <v>43259</v>
      </c>
      <c r="B215" s="231" t="s">
        <v>39</v>
      </c>
      <c r="C215" s="119" t="str">
        <f>TEXT(A215,"dddd")</f>
        <v>Friday</v>
      </c>
      <c r="D215" s="119" t="str">
        <f>IF(OR(C215="Thursday",C215="Tuesday"),"UAT","")&amp;IF(OR(C215="Wednesday",C215="Friday"),"Trunk&amp;UAT3","")</f>
        <v>Trunk&amp;UAT3</v>
      </c>
      <c r="E215" s="145" t="s">
        <v>297</v>
      </c>
      <c r="F21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172.25.12.95</v>
      </c>
      <c r="G215" s="119"/>
      <c r="H215" s="227" t="s">
        <v>622</v>
      </c>
      <c r="I215" s="123" t="str">
        <f>IF(OR(Table1[[#This Row],[流]]="UAT_GS",Table1[[#This Row],[流]]="UAT_GC",Table1[[#This Row],[流]]="UAT_EP"),"Release_note","0")&amp;IF(OR(Table1[[#This Row],[流]]="UAT3"),"Notice_of","0")</f>
        <v>00</v>
      </c>
      <c r="J215" s="124" t="s">
        <v>621</v>
      </c>
      <c r="K215" s="214" t="s">
        <v>508</v>
      </c>
      <c r="L215" s="214" t="s">
        <v>508</v>
      </c>
      <c r="M215" s="214" t="s">
        <v>508</v>
      </c>
      <c r="N215" s="214" t="s">
        <v>508</v>
      </c>
      <c r="O215" s="119">
        <v>0</v>
      </c>
      <c r="P215" s="127" t="str">
        <f>IF(OR(Table1[[#This Row],[流]]="FLEET_ENHANCEMENT_GS",Table1[[#This Row],[流]]="UAT3",Table1[[#This Row],[流]]="",Table1[[#This Row],[流]]="0",Table1[[#This Row],[流]]="ICP"),"0","Yes")</f>
        <v>Yes</v>
      </c>
      <c r="Q215" s="127"/>
      <c r="R215" s="124"/>
    </row>
    <row r="216" spans="1:18" s="82" customFormat="1" ht="15.75" customHeight="1" x14ac:dyDescent="0.25">
      <c r="A216" s="99">
        <v>43260</v>
      </c>
      <c r="B216" s="231" t="s">
        <v>39</v>
      </c>
      <c r="C216" s="119" t="str">
        <f t="shared" ref="C216:C220" si="60">TEXT(A216,"dddd")</f>
        <v>Saturday</v>
      </c>
      <c r="D216" s="119" t="str">
        <f t="shared" ref="D216:D220" si="61">IF(OR(C216="Thursday",C216="Tuesday"),"UAT","")&amp;IF(OR(C216="Wednesday",C216="Friday"),"Trunk&amp;UAT3","")</f>
        <v/>
      </c>
      <c r="E216" s="131" t="s">
        <v>36</v>
      </c>
      <c r="F21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16" s="119" t="s">
        <v>625</v>
      </c>
      <c r="H216" s="124" t="s">
        <v>623</v>
      </c>
      <c r="I216" s="123" t="str">
        <f>IF(OR(Table1[[#This Row],[流]]="UAT_GS",Table1[[#This Row],[流]]="UAT_GC",Table1[[#This Row],[流]]="UAT_EP"),"Release_note","0")&amp;IF(OR(Table1[[#This Row],[流]]="UAT3"),"Notice_of","0")</f>
        <v>Release_note0</v>
      </c>
      <c r="J216" s="124" t="s">
        <v>624</v>
      </c>
      <c r="K216" s="214" t="s">
        <v>508</v>
      </c>
      <c r="L216" s="119">
        <v>0</v>
      </c>
      <c r="M216" s="119">
        <v>0</v>
      </c>
      <c r="N216" s="119">
        <v>0</v>
      </c>
      <c r="O216" s="119">
        <v>0</v>
      </c>
      <c r="P216" s="127" t="str">
        <f>IF(OR(Table1[[#This Row],[流]]="FLEET_ENHANCEMENT_GS",Table1[[#This Row],[流]]="UAT3",Table1[[#This Row],[流]]="",Table1[[#This Row],[流]]="0",Table1[[#This Row],[流]]="ICP"),"0","Yes")</f>
        <v>Yes</v>
      </c>
      <c r="Q216" s="127"/>
      <c r="R216" s="124"/>
    </row>
    <row r="217" spans="1:18" s="82" customFormat="1" ht="15.75" customHeight="1" x14ac:dyDescent="0.25">
      <c r="A217" s="99">
        <v>43260</v>
      </c>
      <c r="B217" s="231" t="s">
        <v>39</v>
      </c>
      <c r="C217" s="119" t="str">
        <f t="shared" ref="C217:C218" si="62">TEXT(A217,"dddd")</f>
        <v>Saturday</v>
      </c>
      <c r="D217" s="119" t="str">
        <f t="shared" ref="D217:D218" si="63">IF(OR(C217="Thursday",C217="Tuesday"),"UAT","")&amp;IF(OR(C217="Wednesday",C217="Friday"),"Trunk&amp;UAT3","")</f>
        <v/>
      </c>
      <c r="E217" s="131" t="s">
        <v>32</v>
      </c>
      <c r="F21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17" s="119" t="s">
        <v>625</v>
      </c>
      <c r="H217" s="124" t="s">
        <v>629</v>
      </c>
      <c r="I217" s="123" t="str">
        <f>IF(OR(Table1[[#This Row],[流]]="UAT_GS",Table1[[#This Row],[流]]="UAT_GC",Table1[[#This Row],[流]]="UAT_EP"),"Release_note","0")&amp;IF(OR(Table1[[#This Row],[流]]="UAT3"),"Notice_of","0")</f>
        <v>Release_note0</v>
      </c>
      <c r="J217" s="124" t="s">
        <v>631</v>
      </c>
      <c r="K217" s="214" t="s">
        <v>508</v>
      </c>
      <c r="L217" s="119"/>
      <c r="M217" s="119"/>
      <c r="N217" s="119"/>
      <c r="O217" s="119"/>
      <c r="P217" s="127" t="str">
        <f>IF(OR(Table1[[#This Row],[流]]="FLEET_ENHANCEMENT_GS",Table1[[#This Row],[流]]="UAT3",Table1[[#This Row],[流]]="",Table1[[#This Row],[流]]="0",Table1[[#This Row],[流]]="ICP"),"0","Yes")</f>
        <v>Yes</v>
      </c>
      <c r="Q217" s="127"/>
      <c r="R217" s="124"/>
    </row>
    <row r="218" spans="1:18" s="82" customFormat="1" ht="15.75" customHeight="1" x14ac:dyDescent="0.25">
      <c r="A218" s="99">
        <v>43260</v>
      </c>
      <c r="B218" s="231" t="s">
        <v>39</v>
      </c>
      <c r="C218" s="119" t="str">
        <f t="shared" si="62"/>
        <v>Saturday</v>
      </c>
      <c r="D218" s="119" t="str">
        <f t="shared" si="63"/>
        <v/>
      </c>
      <c r="E218" s="131" t="s">
        <v>37</v>
      </c>
      <c r="F218"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18" s="119" t="s">
        <v>625</v>
      </c>
      <c r="H218" s="124" t="s">
        <v>630</v>
      </c>
      <c r="I218" s="123" t="str">
        <f>IF(OR(Table1[[#This Row],[流]]="UAT_GS",Table1[[#This Row],[流]]="UAT_GC",Table1[[#This Row],[流]]="UAT_EP"),"Release_note","0")&amp;IF(OR(Table1[[#This Row],[流]]="UAT3"),"Notice_of","0")</f>
        <v>Release_note0</v>
      </c>
      <c r="J218" s="124" t="s">
        <v>632</v>
      </c>
      <c r="K218" s="214" t="s">
        <v>508</v>
      </c>
      <c r="L218" s="119"/>
      <c r="M218" s="119"/>
      <c r="N218" s="119"/>
      <c r="O218" s="119"/>
      <c r="P218" s="127" t="str">
        <f>IF(OR(Table1[[#This Row],[流]]="FLEET_ENHANCEMENT_GS",Table1[[#This Row],[流]]="UAT3",Table1[[#This Row],[流]]="",Table1[[#This Row],[流]]="0",Table1[[#This Row],[流]]="ICP"),"0","Yes")</f>
        <v>Yes</v>
      </c>
      <c r="Q218" s="127"/>
      <c r="R218" s="124"/>
    </row>
    <row r="219" spans="1:18" s="82" customFormat="1" ht="15.75" customHeight="1" x14ac:dyDescent="0.25">
      <c r="A219" s="99">
        <v>43260</v>
      </c>
      <c r="B219" s="231" t="s">
        <v>39</v>
      </c>
      <c r="C219" s="119" t="str">
        <f t="shared" si="60"/>
        <v>Saturday</v>
      </c>
      <c r="D219" s="119" t="str">
        <f t="shared" si="61"/>
        <v/>
      </c>
      <c r="E219" s="148" t="s">
        <v>56</v>
      </c>
      <c r="F219"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19" s="119"/>
      <c r="H219" s="124" t="s">
        <v>627</v>
      </c>
      <c r="I219" s="123" t="str">
        <f>IF(OR(Table1[[#This Row],[流]]="UAT_GS",Table1[[#This Row],[流]]="UAT_GC",Table1[[#This Row],[流]]="UAT_EP"),"Release_note","0")&amp;IF(OR(Table1[[#This Row],[流]]="UAT3"),"Notice_of","0")</f>
        <v>00</v>
      </c>
      <c r="J219" s="83" t="s">
        <v>626</v>
      </c>
      <c r="K219" s="214" t="s">
        <v>508</v>
      </c>
      <c r="L219" s="119">
        <v>0</v>
      </c>
      <c r="M219" s="119">
        <v>0</v>
      </c>
      <c r="N219" s="119">
        <v>0</v>
      </c>
      <c r="O219" s="119">
        <v>0</v>
      </c>
      <c r="P219" s="127" t="str">
        <f>IF(OR(Table1[[#This Row],[流]]="FLEET_ENHANCEMENT_GS",Table1[[#This Row],[流]]="UAT3",Table1[[#This Row],[流]]="",Table1[[#This Row],[流]]="0",Table1[[#This Row],[流]]="ICP"),"0","Yes")</f>
        <v>0</v>
      </c>
      <c r="Q219" s="127"/>
      <c r="R219" s="124"/>
    </row>
    <row r="220" spans="1:18" s="82" customFormat="1" ht="15.75" customHeight="1" x14ac:dyDescent="0.25">
      <c r="A220" s="99">
        <v>43260</v>
      </c>
      <c r="B220" s="231" t="s">
        <v>39</v>
      </c>
      <c r="C220" s="119" t="str">
        <f t="shared" si="60"/>
        <v>Saturday</v>
      </c>
      <c r="D220" s="119" t="str">
        <f t="shared" si="61"/>
        <v/>
      </c>
      <c r="E220" s="230" t="s">
        <v>40</v>
      </c>
      <c r="F220"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20" s="129" t="s">
        <v>628</v>
      </c>
      <c r="H220" s="124" t="s">
        <v>633</v>
      </c>
      <c r="I220" s="123" t="str">
        <f>IF(OR(Table1[[#This Row],[流]]="UAT_GS",Table1[[#This Row],[流]]="UAT_GC",Table1[[#This Row],[流]]="UAT_EP"),"Release_note","0")&amp;IF(OR(Table1[[#This Row],[流]]="UAT3"),"Notice_of","0")</f>
        <v>0Notice_of</v>
      </c>
      <c r="J220" s="124" t="s">
        <v>624</v>
      </c>
      <c r="K220" s="119">
        <v>0</v>
      </c>
      <c r="L220" s="119">
        <v>0</v>
      </c>
      <c r="M220" s="119">
        <v>0</v>
      </c>
      <c r="N220" s="119">
        <v>0</v>
      </c>
      <c r="O220" s="119">
        <v>0</v>
      </c>
      <c r="P220" s="127" t="str">
        <f>IF(OR(Table1[[#This Row],[流]]="FLEET_ENHANCEMENT_GS",Table1[[#This Row],[流]]="UAT3",Table1[[#This Row],[流]]="",Table1[[#This Row],[流]]="0",Table1[[#This Row],[流]]="ICP"),"0","Yes")</f>
        <v>0</v>
      </c>
      <c r="Q220" s="127"/>
      <c r="R220" s="124"/>
    </row>
    <row r="221" spans="1:18" x14ac:dyDescent="0.25">
      <c r="A221" s="100">
        <v>43260</v>
      </c>
      <c r="B221" s="217"/>
      <c r="C221" s="218" t="str">
        <f t="shared" si="58"/>
        <v>Saturday</v>
      </c>
      <c r="D221" s="218" t="str">
        <f t="shared" si="59"/>
        <v/>
      </c>
      <c r="E221" s="218"/>
      <c r="F221"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
      </c>
      <c r="G221" s="218"/>
      <c r="H221" s="219"/>
      <c r="I221" s="220" t="str">
        <f>IF(OR(Table1[[#This Row],[流]]="UAT_GS",Table1[[#This Row],[流]]="UAT_GC",Table1[[#This Row],[流]]="UAT_EP"),"Release_note","0")&amp;IF(OR(Table1[[#This Row],[流]]="UAT3"),"Notice_of","0")</f>
        <v>00</v>
      </c>
      <c r="J221" s="221"/>
      <c r="K221" s="218"/>
      <c r="L221" s="218"/>
      <c r="M221" s="218"/>
      <c r="N221" s="218"/>
      <c r="O221" s="218"/>
      <c r="P221" s="222" t="str">
        <f>IF(OR(Table1[[#This Row],[流]]="FLEET_ENHANCEMENT_GS",Table1[[#This Row],[流]]="UAT3",Table1[[#This Row],[流]]="",Table1[[#This Row],[流]]="0",Table1[[#This Row],[流]]="ICP"),"0","Yes")</f>
        <v>0</v>
      </c>
      <c r="Q221" s="222"/>
      <c r="R221" s="221"/>
    </row>
    <row r="222" spans="1:18" x14ac:dyDescent="0.25">
      <c r="A222" s="100">
        <v>43261</v>
      </c>
      <c r="B222" s="217"/>
      <c r="C222" s="218" t="str">
        <f t="shared" si="58"/>
        <v>Sunday</v>
      </c>
      <c r="D222" s="218" t="str">
        <f t="shared" si="59"/>
        <v/>
      </c>
      <c r="E222" s="218"/>
      <c r="F222"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
      </c>
      <c r="G222" s="168" t="s">
        <v>589</v>
      </c>
      <c r="H222" s="219"/>
      <c r="I222" s="220" t="str">
        <f>IF(OR(Table1[[#This Row],[流]]="UAT_GS",Table1[[#This Row],[流]]="UAT_GC",Table1[[#This Row],[流]]="UAT_EP"),"Release_note","0")&amp;IF(OR(Table1[[#This Row],[流]]="UAT3"),"Notice_of","0")</f>
        <v>00</v>
      </c>
      <c r="J222" s="221"/>
      <c r="K222" s="218"/>
      <c r="L222" s="218"/>
      <c r="M222" s="218"/>
      <c r="N222" s="218"/>
      <c r="O222" s="218"/>
      <c r="P222" s="222" t="str">
        <f>IF(OR(Table1[[#This Row],[流]]="FLEET_ENHANCEMENT_GS",Table1[[#This Row],[流]]="UAT3",Table1[[#This Row],[流]]="",Table1[[#This Row],[流]]="0",Table1[[#This Row],[流]]="ICP"),"0","Yes")</f>
        <v>0</v>
      </c>
      <c r="Q222" s="222"/>
      <c r="R222" s="221"/>
    </row>
    <row r="223" spans="1:18" x14ac:dyDescent="0.25">
      <c r="A223" s="99">
        <v>43262</v>
      </c>
      <c r="B223" s="231" t="s">
        <v>39</v>
      </c>
      <c r="C223" s="119" t="str">
        <f t="shared" si="58"/>
        <v>Monday</v>
      </c>
      <c r="D223" s="119" t="str">
        <f t="shared" si="59"/>
        <v/>
      </c>
      <c r="E223" s="170" t="s">
        <v>20</v>
      </c>
      <c r="F22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Row],[流]]="CommonParty_trunk","ME","")&amp;IF(Table1[[#This Row],[流]]="FLEET_ENHANCEMENT_GC","172.25.12.95","")</f>
        <v>172.25.12.222</v>
      </c>
      <c r="G223" s="119"/>
      <c r="H223" s="122" t="s">
        <v>642</v>
      </c>
      <c r="I223" s="123" t="str">
        <f>IF(OR(Table1[[#This Row],[流]]="UAT_GS",Table1[[#This Row],[流]]="UAT_GC",Table1[[#This Row],[流]]="UAT_EP"),"Release_note","0")&amp;IF(OR(Table1[[#This Row],[流]]="UAT3"),"Notice_of","0")</f>
        <v>00</v>
      </c>
      <c r="J223" s="124" t="s">
        <v>643</v>
      </c>
      <c r="K223" s="214" t="s">
        <v>508</v>
      </c>
      <c r="L223" s="214" t="s">
        <v>508</v>
      </c>
      <c r="M223" s="214" t="s">
        <v>508</v>
      </c>
      <c r="N223" s="214" t="s">
        <v>508</v>
      </c>
      <c r="O223" s="213"/>
      <c r="P223" s="127" t="str">
        <f>IF(OR(Table1[[#This Row],[流]]="FLEET_ENHANCEMENT_GS",Table1[[#This Row],[流]]="UAT3",Table1[[#This Row],[流]]="",Table1[[#This Row],[流]]="0",Table1[[#This Row],[流]]="ICP"),"0","Yes")</f>
        <v>Yes</v>
      </c>
      <c r="Q223" s="127"/>
      <c r="R223" s="124"/>
    </row>
    <row r="224" spans="1:18" s="82" customFormat="1" x14ac:dyDescent="0.25">
      <c r="A224" s="99">
        <v>43262</v>
      </c>
      <c r="B224" s="231" t="s">
        <v>39</v>
      </c>
      <c r="C224" s="119" t="str">
        <f>TEXT(A224,"dddd")</f>
        <v>Monday</v>
      </c>
      <c r="D224" s="119" t="str">
        <f>IF(OR(C224="Thursday",C224="Tuesday"),"UAT","")&amp;IF(OR(C224="Wednesday",C224="Friday"),"Trunk&amp;UAT3","")</f>
        <v/>
      </c>
      <c r="E224" s="145" t="s">
        <v>296</v>
      </c>
      <c r="F22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172.25.12.94</v>
      </c>
      <c r="G224" s="119" t="s">
        <v>640</v>
      </c>
      <c r="H224" s="227" t="s">
        <v>639</v>
      </c>
      <c r="I224" s="123" t="str">
        <f>IF(OR(Table1[[#This Row],[流]]="UAT_GS",Table1[[#This Row],[流]]="UAT_GC",Table1[[#This Row],[流]]="UAT_EP"),"Release_note","0")&amp;IF(OR(Table1[[#This Row],[流]]="UAT3"),"Notice_of","0")</f>
        <v>00</v>
      </c>
      <c r="J224" s="83" t="s">
        <v>641</v>
      </c>
      <c r="K224" s="214" t="s">
        <v>508</v>
      </c>
      <c r="L224" s="214" t="s">
        <v>508</v>
      </c>
      <c r="M224" s="295" t="s">
        <v>644</v>
      </c>
      <c r="N224" s="214" t="s">
        <v>508</v>
      </c>
      <c r="O224" s="119">
        <v>0</v>
      </c>
      <c r="P224" s="127" t="str">
        <f>IF(OR(Table1[[#This Row],[流]]="FLEET_ENHANCEMENT_GS",Table1[[#This Row],[流]]="UAT3",Table1[[#This Row],[流]]="",Table1[[#This Row],[流]]="0",Table1[[#This Row],[流]]="ICP"),"0","Yes")</f>
        <v>0</v>
      </c>
      <c r="Q224" s="127"/>
      <c r="R224" s="124"/>
    </row>
    <row r="225" spans="1:18" s="82" customFormat="1" x14ac:dyDescent="0.25">
      <c r="A225" s="99">
        <v>43263</v>
      </c>
      <c r="B225" s="231" t="s">
        <v>39</v>
      </c>
      <c r="C225" s="119" t="str">
        <f>TEXT(A225,"dddd")</f>
        <v>Tuesday</v>
      </c>
      <c r="D225" s="119" t="str">
        <f>IF(OR(C225="Thursday",C225="Tuesday"),"UAT","")&amp;IF(OR(C225="Wednesday",C225="Friday"),"Trunk&amp;UAT3","")</f>
        <v>UAT</v>
      </c>
      <c r="E225" s="170" t="s">
        <v>20</v>
      </c>
      <c r="F22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172.25.12.222</v>
      </c>
      <c r="G225" s="119"/>
      <c r="H225" s="83" t="s">
        <v>645</v>
      </c>
      <c r="I225" s="123" t="str">
        <f>IF(OR(Table1[[#This Row],[流]]="UAT_GS",Table1[[#This Row],[流]]="UAT_GC",Table1[[#This Row],[流]]="UAT_EP"),"Release_note","0")&amp;IF(OR(Table1[[#This Row],[流]]="UAT3"),"Notice_of","0")</f>
        <v>00</v>
      </c>
      <c r="J225" s="83" t="s">
        <v>646</v>
      </c>
      <c r="K225" s="292" t="s">
        <v>508</v>
      </c>
      <c r="L225" s="292" t="s">
        <v>508</v>
      </c>
      <c r="M225" s="292" t="s">
        <v>508</v>
      </c>
      <c r="N225" s="292" t="s">
        <v>508</v>
      </c>
      <c r="O225" s="213"/>
      <c r="P225" s="127" t="str">
        <f>IF(OR(Table1[[#This Row],[流]]="FLEET_ENHANCEMENT_GS",Table1[[#This Row],[流]]="UAT3",Table1[[#This Row],[流]]="",Table1[[#This Row],[流]]="0",Table1[[#This Row],[流]]="ICP"),"0","Yes")</f>
        <v>Yes</v>
      </c>
      <c r="Q225" s="127"/>
      <c r="R225" s="124"/>
    </row>
    <row r="226" spans="1:18" s="82" customFormat="1" x14ac:dyDescent="0.25">
      <c r="A226" s="99">
        <v>43263</v>
      </c>
      <c r="B226" s="231" t="s">
        <v>39</v>
      </c>
      <c r="C226" s="119" t="str">
        <f t="shared" ref="C226:C232" si="64">TEXT(A226,"dddd")</f>
        <v>Tuesday</v>
      </c>
      <c r="D226" s="119" t="str">
        <f t="shared" ref="D226:D232" si="65">IF(OR(C226="Thursday",C226="Tuesday"),"UAT","")&amp;IF(OR(C226="Wednesday",C226="Friday"),"Trunk&amp;UAT3","")</f>
        <v>UAT</v>
      </c>
      <c r="E226" s="148" t="s">
        <v>56</v>
      </c>
      <c r="F22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26" s="119"/>
      <c r="H226" s="122" t="s">
        <v>649</v>
      </c>
      <c r="I226" s="123" t="str">
        <f>IF(OR(Table1[[#This Row],[流]]="UAT_GS",Table1[[#This Row],[流]]="UAT_GC",Table1[[#This Row],[流]]="UAT_EP"),"Release_note","0")&amp;IF(OR(Table1[[#This Row],[流]]="UAT3"),"Notice_of","0")</f>
        <v>00</v>
      </c>
      <c r="J226" s="124" t="s">
        <v>650</v>
      </c>
      <c r="K226" s="292" t="s">
        <v>508</v>
      </c>
      <c r="L226" s="119">
        <v>0</v>
      </c>
      <c r="M226" s="119">
        <v>0</v>
      </c>
      <c r="N226" s="119">
        <v>0</v>
      </c>
      <c r="O226" s="119">
        <v>0</v>
      </c>
      <c r="P226" s="127" t="str">
        <f>IF(OR(Table1[[#This Row],[流]]="FLEET_ENHANCEMENT_GS",Table1[[#This Row],[流]]="UAT3",Table1[[#This Row],[流]]="",Table1[[#This Row],[流]]="0",Table1[[#This Row],[流]]="ICP"),"0","Yes")</f>
        <v>0</v>
      </c>
      <c r="Q226" s="127"/>
      <c r="R226" s="124"/>
    </row>
    <row r="227" spans="1:18" s="82" customFormat="1" x14ac:dyDescent="0.25">
      <c r="A227" s="99">
        <v>43263</v>
      </c>
      <c r="B227" s="231" t="s">
        <v>39</v>
      </c>
      <c r="C227" s="119" t="str">
        <f t="shared" si="64"/>
        <v>Tuesday</v>
      </c>
      <c r="D227" s="119" t="str">
        <f t="shared" si="65"/>
        <v>UAT</v>
      </c>
      <c r="E227" s="148" t="s">
        <v>294</v>
      </c>
      <c r="F22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27" s="119"/>
      <c r="H227" s="122" t="s">
        <v>654</v>
      </c>
      <c r="I227" s="123" t="str">
        <f>IF(OR(Table1[[#This Row],[流]]="UAT_GS",Table1[[#This Row],[流]]="UAT_GC",Table1[[#This Row],[流]]="UAT_EP"),"Release_note","0")&amp;IF(OR(Table1[[#This Row],[流]]="UAT3"),"Notice_of","0")</f>
        <v>00</v>
      </c>
      <c r="J227" s="124" t="s">
        <v>655</v>
      </c>
      <c r="K227" s="292" t="s">
        <v>508</v>
      </c>
      <c r="L227" s="116">
        <v>0</v>
      </c>
      <c r="M227" s="116">
        <v>0</v>
      </c>
      <c r="N227" s="116">
        <v>0</v>
      </c>
      <c r="O227" s="116">
        <v>0</v>
      </c>
      <c r="P227" s="127" t="str">
        <f>IF(OR(Table1[[#This Row],[流]]="FLEET_ENHANCEMENT_GS",Table1[[#This Row],[流]]="UAT3",Table1[[#This Row],[流]]="",Table1[[#This Row],[流]]="0",Table1[[#This Row],[流]]="ICP"),"0","Yes")</f>
        <v>Yes</v>
      </c>
      <c r="Q227" s="127"/>
      <c r="R227" s="124"/>
    </row>
    <row r="228" spans="1:18" s="114" customFormat="1" x14ac:dyDescent="0.25">
      <c r="A228" s="99">
        <v>43264</v>
      </c>
      <c r="B228" s="231" t="s">
        <v>39</v>
      </c>
      <c r="C228" s="298" t="str">
        <f t="shared" ref="C228:C229" si="66">TEXT(A228,"dddd")</f>
        <v>Wednesday</v>
      </c>
      <c r="D228" s="298" t="str">
        <f t="shared" ref="D228:D229" si="67">IF(OR(C228="Thursday",C228="Tuesday"),"UAT","")&amp;IF(OR(C228="Wednesday",C228="Friday"),"Trunk&amp;UAT3","")</f>
        <v>Trunk&amp;UAT3</v>
      </c>
      <c r="E228" s="131" t="s">
        <v>32</v>
      </c>
      <c r="F22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28" s="298"/>
      <c r="H228" s="299" t="s">
        <v>651</v>
      </c>
      <c r="I228" s="300" t="str">
        <f>IF(OR(Table1[[#This Row],[流]]="UAT_GS",Table1[[#This Row],[流]]="UAT_GC",Table1[[#This Row],[流]]="UAT_EP"),"Release_note","0")&amp;IF(OR(Table1[[#This Row],[流]]="UAT3"),"Notice_of","0")</f>
        <v>Release_note0</v>
      </c>
      <c r="J228" s="83" t="s">
        <v>657</v>
      </c>
      <c r="K228" s="292" t="s">
        <v>508</v>
      </c>
      <c r="L228" s="292" t="s">
        <v>508</v>
      </c>
      <c r="M228" s="292" t="s">
        <v>508</v>
      </c>
      <c r="N228" s="292" t="s">
        <v>508</v>
      </c>
      <c r="O228" s="213"/>
      <c r="P228" s="302" t="str">
        <f>IF(OR(Table1[[#This Row],[流]]="FLEET_ENHANCEMENT_GS",Table1[[#This Row],[流]]="UAT3",Table1[[#This Row],[流]]="",Table1[[#This Row],[流]]="0",Table1[[#This Row],[流]]="ICP"),"0","Yes")</f>
        <v>Yes</v>
      </c>
      <c r="Q228" s="302"/>
      <c r="R228" s="301"/>
    </row>
    <row r="229" spans="1:18" s="114" customFormat="1" x14ac:dyDescent="0.25">
      <c r="A229" s="99">
        <v>43264</v>
      </c>
      <c r="B229" s="231" t="s">
        <v>39</v>
      </c>
      <c r="C229" s="298" t="str">
        <f t="shared" si="66"/>
        <v>Wednesday</v>
      </c>
      <c r="D229" s="298" t="str">
        <f t="shared" si="67"/>
        <v>Trunk&amp;UAT3</v>
      </c>
      <c r="E229" s="131" t="s">
        <v>36</v>
      </c>
      <c r="F22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29" s="298"/>
      <c r="H229" s="299" t="s">
        <v>652</v>
      </c>
      <c r="I229" s="300" t="str">
        <f>IF(OR(Table1[[#This Row],[流]]="UAT_GS",Table1[[#This Row],[流]]="UAT_GC",Table1[[#This Row],[流]]="UAT_EP"),"Release_note","0")&amp;IF(OR(Table1[[#This Row],[流]]="UAT3"),"Notice_of","0")</f>
        <v>Release_note0</v>
      </c>
      <c r="J229" s="114" t="s">
        <v>660</v>
      </c>
      <c r="K229" s="292" t="s">
        <v>508</v>
      </c>
      <c r="L229" s="292" t="s">
        <v>508</v>
      </c>
      <c r="M229" s="292" t="s">
        <v>508</v>
      </c>
      <c r="N229" s="292" t="s">
        <v>508</v>
      </c>
      <c r="O229" s="213"/>
      <c r="P229" s="302" t="str">
        <f>IF(OR(Table1[[#This Row],[流]]="FLEET_ENHANCEMENT_GS",Table1[[#This Row],[流]]="UAT3",Table1[[#This Row],[流]]="",Table1[[#This Row],[流]]="0",Table1[[#This Row],[流]]="ICP"),"0","Yes")</f>
        <v>Yes</v>
      </c>
      <c r="Q229" s="302"/>
      <c r="R229" s="301"/>
    </row>
    <row r="230" spans="1:18" s="114" customFormat="1" x14ac:dyDescent="0.25">
      <c r="A230" s="99">
        <v>43264</v>
      </c>
      <c r="B230" s="231" t="s">
        <v>39</v>
      </c>
      <c r="C230" s="298" t="str">
        <f>TEXT(A230,"dddd")</f>
        <v>Wednesday</v>
      </c>
      <c r="D230" s="298" t="str">
        <f>IF(OR(C230="Thursday",C230="Tuesday"),"UAT","")&amp;IF(OR(C230="Wednesday",C230="Friday"),"Trunk&amp;UAT3","")</f>
        <v>Trunk&amp;UAT3</v>
      </c>
      <c r="E230" s="131" t="s">
        <v>37</v>
      </c>
      <c r="F230"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0" s="298"/>
      <c r="H230" s="299" t="s">
        <v>653</v>
      </c>
      <c r="I230" s="300" t="str">
        <f>IF(OR(Table1[[#This Row],[流]]="UAT_GS",Table1[[#This Row],[流]]="UAT_GC",Table1[[#This Row],[流]]="UAT_EP"),"Release_note","0")&amp;IF(OR(Table1[[#This Row],[流]]="UAT3"),"Notice_of","0")</f>
        <v>Release_note0</v>
      </c>
      <c r="J230" s="83" t="s">
        <v>656</v>
      </c>
      <c r="K230" s="292" t="s">
        <v>508</v>
      </c>
      <c r="L230" s="292" t="s">
        <v>508</v>
      </c>
      <c r="M230" s="292" t="s">
        <v>508</v>
      </c>
      <c r="N230" s="292" t="s">
        <v>508</v>
      </c>
      <c r="O230" s="213"/>
      <c r="P230" s="302" t="str">
        <f>IF(OR(Table1[[#This Row],[流]]="FLEET_ENHANCEMENT_GS",Table1[[#This Row],[流]]="UAT3",Table1[[#This Row],[流]]="",Table1[[#This Row],[流]]="0",Table1[[#This Row],[流]]="ICP"),"0","Yes")</f>
        <v>Yes</v>
      </c>
      <c r="Q230" s="302"/>
      <c r="R230" s="301"/>
    </row>
    <row r="231" spans="1:18" s="114" customFormat="1" x14ac:dyDescent="0.25">
      <c r="A231" s="99">
        <v>43264</v>
      </c>
      <c r="B231" s="231" t="s">
        <v>39</v>
      </c>
      <c r="C231" s="298" t="str">
        <f>TEXT(A231,"dddd")</f>
        <v>Wednesday</v>
      </c>
      <c r="D231" s="298" t="str">
        <f>IF(OR(C231="Thursday",C231="Tuesday"),"UAT","")&amp;IF(OR(C231="Wednesday",C231="Friday"),"Trunk&amp;UAT3","")</f>
        <v>Trunk&amp;UAT3</v>
      </c>
      <c r="E231" s="230" t="s">
        <v>40</v>
      </c>
      <c r="F231"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31" s="298"/>
      <c r="H231" s="299" t="s">
        <v>668</v>
      </c>
      <c r="I231" s="300" t="str">
        <f>IF(OR(Table1[[#This Row],[流]]="UAT_GS",Table1[[#This Row],[流]]="UAT_GC",Table1[[#This Row],[流]]="UAT_EP"),"Release_note","0")&amp;IF(OR(Table1[[#This Row],[流]]="UAT3"),"Notice_of","0")</f>
        <v>0Notice_of</v>
      </c>
      <c r="J231" s="301">
        <v>0</v>
      </c>
      <c r="K231" s="301">
        <v>0</v>
      </c>
      <c r="L231" s="301">
        <v>0</v>
      </c>
      <c r="M231" s="301">
        <v>0</v>
      </c>
      <c r="N231" s="301">
        <v>0</v>
      </c>
      <c r="O231" s="305"/>
      <c r="P231" s="302" t="str">
        <f>IF(OR(Table1[[#This Row],[流]]="FLEET_ENHANCEMENT_GS",Table1[[#This Row],[流]]="UAT3",Table1[[#This Row],[流]]="",Table1[[#This Row],[流]]="0",Table1[[#This Row],[流]]="ICP"),"0","Yes")</f>
        <v>0</v>
      </c>
      <c r="Q231" s="302"/>
      <c r="R231" s="301"/>
    </row>
    <row r="232" spans="1:18" s="82" customFormat="1" x14ac:dyDescent="0.25">
      <c r="A232" s="99">
        <v>43264</v>
      </c>
      <c r="B232" s="231" t="s">
        <v>39</v>
      </c>
      <c r="C232" s="119" t="str">
        <f t="shared" si="64"/>
        <v>Wednesday</v>
      </c>
      <c r="D232" s="119" t="str">
        <f t="shared" si="65"/>
        <v>Trunk&amp;UAT3</v>
      </c>
      <c r="E232" s="170" t="s">
        <v>20</v>
      </c>
      <c r="F232"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172.25.12.222</v>
      </c>
      <c r="G232" s="119"/>
      <c r="H232" s="122" t="s">
        <v>658</v>
      </c>
      <c r="I232" s="123" t="str">
        <f>IF(OR(Table1[[#This Row],[流]]="UAT_GS",Table1[[#This Row],[流]]="UAT_GC",Table1[[#This Row],[流]]="UAT_EP"),"Release_note","0")&amp;IF(OR(Table1[[#This Row],[流]]="UAT3"),"Notice_of","0")</f>
        <v>00</v>
      </c>
      <c r="J232" s="83" t="s">
        <v>659</v>
      </c>
      <c r="K232" s="292" t="s">
        <v>508</v>
      </c>
      <c r="L232" s="292" t="s">
        <v>508</v>
      </c>
      <c r="M232" s="292" t="s">
        <v>508</v>
      </c>
      <c r="N232" s="292" t="s">
        <v>508</v>
      </c>
      <c r="O232" s="213" t="s">
        <v>508</v>
      </c>
      <c r="P232" s="127" t="str">
        <f>IF(OR(Table1[[#This Row],[流]]="FLEET_ENHANCEMENT_GS",Table1[[#This Row],[流]]="UAT3",Table1[[#This Row],[流]]="",Table1[[#This Row],[流]]="0",Table1[[#This Row],[流]]="ICP"),"0","Yes")</f>
        <v>Yes</v>
      </c>
      <c r="Q232" s="127"/>
      <c r="R232" s="124"/>
    </row>
    <row r="233" spans="1:18" x14ac:dyDescent="0.25">
      <c r="A233" s="99">
        <v>43264</v>
      </c>
      <c r="B233" s="231" t="s">
        <v>39</v>
      </c>
      <c r="C233" s="119" t="str">
        <f t="shared" si="58"/>
        <v>Wednesday</v>
      </c>
      <c r="D233" s="119" t="str">
        <f t="shared" si="59"/>
        <v>Trunk&amp;UAT3</v>
      </c>
      <c r="E233" s="145" t="s">
        <v>297</v>
      </c>
      <c r="F23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172.25.12.95</v>
      </c>
      <c r="G233" s="119"/>
      <c r="H233" s="227" t="s">
        <v>662</v>
      </c>
      <c r="I233" s="123" t="str">
        <f>IF(OR(Table1[[#This Row],[流]]="UAT_GS",Table1[[#This Row],[流]]="UAT_GC",Table1[[#This Row],[流]]="UAT_EP"),"Release_note","0")&amp;IF(OR(Table1[[#This Row],[流]]="UAT3"),"Notice_of","0")</f>
        <v>00</v>
      </c>
      <c r="J233" s="83" t="s">
        <v>663</v>
      </c>
      <c r="K233" s="292" t="s">
        <v>508</v>
      </c>
      <c r="L233" s="292" t="s">
        <v>508</v>
      </c>
      <c r="M233" s="292" t="s">
        <v>508</v>
      </c>
      <c r="N233" s="292" t="s">
        <v>508</v>
      </c>
      <c r="O233" s="119">
        <v>0</v>
      </c>
      <c r="P233" s="127" t="str">
        <f>IF(OR(Table1[[#This Row],[流]]="FLEET_ENHANCEMENT_GS",Table1[[#This Row],[流]]="UAT3",Table1[[#This Row],[流]]="",Table1[[#This Row],[流]]="0",Table1[[#This Row],[流]]="ICP"),"0","Yes")</f>
        <v>Yes</v>
      </c>
      <c r="Q233" s="127"/>
      <c r="R233" s="124"/>
    </row>
    <row r="234" spans="1:18" x14ac:dyDescent="0.25">
      <c r="A234" s="99">
        <v>43265</v>
      </c>
      <c r="B234" s="231" t="s">
        <v>39</v>
      </c>
      <c r="C234" s="119" t="str">
        <f t="shared" si="58"/>
        <v>Thursday</v>
      </c>
      <c r="D234" s="119" t="str">
        <f t="shared" si="59"/>
        <v>UAT</v>
      </c>
      <c r="E234" s="145" t="s">
        <v>297</v>
      </c>
      <c r="F23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172.25.12.95</v>
      </c>
      <c r="G234" s="119"/>
      <c r="H234" s="227" t="s">
        <v>664</v>
      </c>
      <c r="I234" s="123" t="str">
        <f>IF(OR(Table1[[#This Row],[流]]="UAT_GS",Table1[[#This Row],[流]]="UAT_GC",Table1[[#This Row],[流]]="UAT_EP"),"Release_note","0")&amp;IF(OR(Table1[[#This Row],[流]]="UAT3"),"Notice_of","0")</f>
        <v>00</v>
      </c>
      <c r="J234" s="124">
        <v>1</v>
      </c>
      <c r="K234" s="119">
        <v>1</v>
      </c>
      <c r="L234" s="119">
        <v>1</v>
      </c>
      <c r="M234" s="119">
        <v>1</v>
      </c>
      <c r="N234" s="119">
        <v>1</v>
      </c>
      <c r="O234" s="119">
        <v>0</v>
      </c>
      <c r="P234" s="127" t="str">
        <f>IF(OR(Table1[[#This Row],[流]]="FLEET_ENHANCEMENT_GS",Table1[[#This Row],[流]]="UAT3",Table1[[#This Row],[流]]="",Table1[[#This Row],[流]]="0",Table1[[#This Row],[流]]="ICP"),"0","Yes")</f>
        <v>Yes</v>
      </c>
      <c r="Q234" s="127"/>
      <c r="R234" s="124"/>
    </row>
    <row r="235" spans="1:18" s="114" customFormat="1" x14ac:dyDescent="0.25">
      <c r="A235" s="99">
        <v>43266</v>
      </c>
      <c r="B235" s="231" t="s">
        <v>39</v>
      </c>
      <c r="C235" s="298" t="str">
        <f t="shared" ref="C235:C237" si="68">TEXT(A235,"dddd")</f>
        <v>Friday</v>
      </c>
      <c r="D235" s="298" t="str">
        <f t="shared" ref="D235:D237" si="69">IF(OR(C235="Thursday",C235="Tuesday"),"UAT","")&amp;IF(OR(C235="Wednesday",C235="Friday"),"Trunk&amp;UAT3","")</f>
        <v>Trunk&amp;UAT3</v>
      </c>
      <c r="E235" s="148" t="s">
        <v>56</v>
      </c>
      <c r="F235"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Chenlin An</v>
      </c>
      <c r="G235" s="298"/>
      <c r="H235" s="299" t="s">
        <v>673</v>
      </c>
      <c r="I235" s="307" t="str">
        <f>IF(OR(Table1[[#This Row],[流]]="UAT_GS",Table1[[#This Row],[流]]="UAT_GC",Table1[[#This Row],[流]]="UAT_EP"),"Release_note","0")&amp;IF(OR(Table1[[#This Row],[流]]="UAT3"),"Notice_of","0")</f>
        <v>00</v>
      </c>
      <c r="J235" s="83" t="s">
        <v>672</v>
      </c>
      <c r="K235" s="292" t="s">
        <v>508</v>
      </c>
      <c r="L235" s="298" t="s">
        <v>135</v>
      </c>
      <c r="M235" s="298" t="s">
        <v>229</v>
      </c>
      <c r="N235" s="305" t="s">
        <v>556</v>
      </c>
      <c r="O235" s="298">
        <v>0</v>
      </c>
      <c r="P235" s="302" t="str">
        <f>IF(OR(Table1[[#This Row],[流]]="FLEET_ENHANCEMENT_GS",Table1[[#This Row],[流]]="UAT3",Table1[[#This Row],[流]]="",Table1[[#This Row],[流]]="0",Table1[[#This Row],[流]]="ICP"),"0","Yes")</f>
        <v>0</v>
      </c>
      <c r="Q235" s="302"/>
      <c r="R235" s="301"/>
    </row>
    <row r="236" spans="1:18" s="114" customFormat="1" x14ac:dyDescent="0.25">
      <c r="A236" s="99">
        <v>43266</v>
      </c>
      <c r="B236" s="231" t="s">
        <v>39</v>
      </c>
      <c r="C236" s="298" t="str">
        <f t="shared" si="68"/>
        <v>Friday</v>
      </c>
      <c r="D236" s="298" t="str">
        <f t="shared" si="69"/>
        <v>Trunk&amp;UAT3</v>
      </c>
      <c r="E236" s="131" t="s">
        <v>32</v>
      </c>
      <c r="F236"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36" s="298"/>
      <c r="H236" s="299" t="s">
        <v>669</v>
      </c>
      <c r="I236" s="307" t="str">
        <f>IF(OR(Table1[[#This Row],[流]]="UAT_GS",Table1[[#This Row],[流]]="UAT_GC",Table1[[#This Row],[流]]="UAT_EP"),"Release_note","0")&amp;IF(OR(Table1[[#This Row],[流]]="UAT3"),"Notice_of","0")</f>
        <v>Release_note0</v>
      </c>
      <c r="J236" s="301"/>
      <c r="K236" s="306"/>
      <c r="L236" s="298"/>
      <c r="M236" s="298"/>
      <c r="N236" s="298"/>
      <c r="O236" s="298"/>
      <c r="P236" s="302" t="str">
        <f>IF(OR(Table1[[#This Row],[流]]="FLEET_ENHANCEMENT_GS",Table1[[#This Row],[流]]="UAT3",Table1[[#This Row],[流]]="",Table1[[#This Row],[流]]="0",Table1[[#This Row],[流]]="ICP"),"0","Yes")</f>
        <v>Yes</v>
      </c>
      <c r="Q236" s="302"/>
      <c r="R236" s="301"/>
    </row>
    <row r="237" spans="1:18" s="114" customFormat="1" x14ac:dyDescent="0.25">
      <c r="A237" s="99">
        <v>43266</v>
      </c>
      <c r="B237" s="231" t="s">
        <v>39</v>
      </c>
      <c r="C237" s="298" t="str">
        <f t="shared" si="68"/>
        <v>Friday</v>
      </c>
      <c r="D237" s="298" t="str">
        <f t="shared" si="69"/>
        <v>Trunk&amp;UAT3</v>
      </c>
      <c r="E237" s="131" t="s">
        <v>36</v>
      </c>
      <c r="F237"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37" s="298"/>
      <c r="H237" s="299" t="s">
        <v>670</v>
      </c>
      <c r="I237" s="307" t="str">
        <f>IF(OR(Table1[[#This Row],[流]]="UAT_GS",Table1[[#This Row],[流]]="UAT_GC",Table1[[#This Row],[流]]="UAT_EP"),"Release_note","0")&amp;IF(OR(Table1[[#This Row],[流]]="UAT3"),"Notice_of","0")</f>
        <v>Release_note0</v>
      </c>
      <c r="J237" s="301"/>
      <c r="K237" s="306"/>
      <c r="L237" s="298"/>
      <c r="M237" s="298"/>
      <c r="N237" s="298"/>
      <c r="O237" s="298"/>
      <c r="P237" s="302" t="str">
        <f>IF(OR(Table1[[#This Row],[流]]="FLEET_ENHANCEMENT_GS",Table1[[#This Row],[流]]="UAT3",Table1[[#This Row],[流]]="",Table1[[#This Row],[流]]="0",Table1[[#This Row],[流]]="ICP"),"0","Yes")</f>
        <v>Yes</v>
      </c>
      <c r="Q237" s="302"/>
      <c r="R237" s="301"/>
    </row>
    <row r="238" spans="1:18" s="114" customFormat="1" x14ac:dyDescent="0.25">
      <c r="A238" s="99">
        <v>43266</v>
      </c>
      <c r="B238" s="231" t="s">
        <v>39</v>
      </c>
      <c r="C238" s="298" t="str">
        <f t="shared" ref="C238:C239" si="70">TEXT(A238,"dddd")</f>
        <v>Friday</v>
      </c>
      <c r="D238" s="298" t="str">
        <f t="shared" ref="D238:D239" si="71">IF(OR(C238="Thursday",C238="Tuesday"),"UAT","")&amp;IF(OR(C238="Wednesday",C238="Friday"),"Trunk&amp;UAT3","")</f>
        <v>Trunk&amp;UAT3</v>
      </c>
      <c r="E238" s="131" t="s">
        <v>37</v>
      </c>
      <c r="F23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38" s="298"/>
      <c r="H238" s="299" t="s">
        <v>671</v>
      </c>
      <c r="I238" s="300" t="str">
        <f>IF(OR(Table1[[#This Row],[流]]="UAT_GS",Table1[[#This Row],[流]]="UAT_GC",Table1[[#This Row],[流]]="UAT_EP"),"Release_note","0")&amp;IF(OR(Table1[[#This Row],[流]]="UAT3"),"Notice_of","0")</f>
        <v>Release_note0</v>
      </c>
      <c r="J238" s="301"/>
      <c r="K238" s="298"/>
      <c r="L238" s="298"/>
      <c r="M238" s="298"/>
      <c r="N238" s="298"/>
      <c r="O238" s="298"/>
      <c r="P238" s="302" t="str">
        <f>IF(OR(Table1[[#This Row],[流]]="FLEET_ENHANCEMENT_GS",Table1[[#This Row],[流]]="UAT3",Table1[[#This Row],[流]]="",Table1[[#This Row],[流]]="0",Table1[[#This Row],[流]]="ICP"),"0","Yes")</f>
        <v>Yes</v>
      </c>
      <c r="Q238" s="302"/>
      <c r="R238" s="301"/>
    </row>
    <row r="239" spans="1:18" s="114" customFormat="1" x14ac:dyDescent="0.25">
      <c r="A239" s="99">
        <v>43266</v>
      </c>
      <c r="B239" s="231" t="s">
        <v>39</v>
      </c>
      <c r="C239" s="298" t="str">
        <f t="shared" si="70"/>
        <v>Friday</v>
      </c>
      <c r="D239" s="298" t="str">
        <f t="shared" si="71"/>
        <v>Trunk&amp;UAT3</v>
      </c>
      <c r="E239" s="148" t="s">
        <v>294</v>
      </c>
      <c r="F23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39" s="298"/>
      <c r="H239" s="299"/>
      <c r="I239" s="300" t="str">
        <f>IF(OR(Table1[[#This Row],[流]]="UAT_GS",Table1[[#This Row],[流]]="UAT_GC",Table1[[#This Row],[流]]="UAT_EP"),"Release_note","0")&amp;IF(OR(Table1[[#This Row],[流]]="UAT3"),"Notice_of","0")</f>
        <v>00</v>
      </c>
      <c r="J239" s="301"/>
      <c r="K239" s="298"/>
      <c r="L239" s="298"/>
      <c r="M239" s="298"/>
      <c r="N239" s="298"/>
      <c r="O239" s="298"/>
      <c r="P239" s="302" t="str">
        <f>IF(OR(Table1[[#This Row],[流]]="FLEET_ENHANCEMENT_GS",Table1[[#This Row],[流]]="UAT3",Table1[[#This Row],[流]]="",Table1[[#This Row],[流]]="0",Table1[[#This Row],[流]]="ICP"),"0","Yes")</f>
        <v>Yes</v>
      </c>
      <c r="Q239" s="302"/>
      <c r="R239" s="301"/>
    </row>
    <row r="240" spans="1:18" x14ac:dyDescent="0.25">
      <c r="A240" s="100">
        <v>43267</v>
      </c>
      <c r="B240" s="217"/>
      <c r="C240" s="218" t="str">
        <f t="shared" si="58"/>
        <v>Saturday</v>
      </c>
      <c r="D240" s="218" t="str">
        <f t="shared" si="59"/>
        <v/>
      </c>
      <c r="E240" s="218"/>
      <c r="F240"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0" s="218"/>
      <c r="H240" s="219"/>
      <c r="I240" s="220" t="str">
        <f>IF(OR(Table1[[#This Row],[流]]="UAT_GS",Table1[[#This Row],[流]]="UAT_GC",Table1[[#This Row],[流]]="UAT_EP"),"Release_note","0")&amp;IF(OR(Table1[[#This Row],[流]]="UAT3"),"Notice_of","0")</f>
        <v>00</v>
      </c>
      <c r="J240" s="221"/>
      <c r="K240" s="218"/>
      <c r="L240" s="218"/>
      <c r="M240" s="218"/>
      <c r="N240" s="218"/>
      <c r="O240" s="218"/>
      <c r="P240" s="222" t="str">
        <f>IF(OR(Table1[[#This Row],[流]]="FLEET_ENHANCEMENT_GS",Table1[[#This Row],[流]]="UAT3",Table1[[#This Row],[流]]="",Table1[[#This Row],[流]]="0",Table1[[#This Row],[流]]="ICP"),"0","Yes")</f>
        <v>0</v>
      </c>
      <c r="Q240" s="222"/>
      <c r="R240" s="221"/>
    </row>
    <row r="241" spans="1:18" x14ac:dyDescent="0.25">
      <c r="A241" s="100">
        <v>43268</v>
      </c>
      <c r="B241" s="217"/>
      <c r="C241" s="242" t="str">
        <f>TEXT(A241,"dddd")</f>
        <v>Sunday</v>
      </c>
      <c r="D241" s="242" t="str">
        <f t="shared" si="59"/>
        <v/>
      </c>
      <c r="E241" s="242"/>
      <c r="F241"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1" s="168" t="s">
        <v>590</v>
      </c>
      <c r="H241" s="245"/>
      <c r="I241" s="246" t="str">
        <f>IF(OR(Table1[[#This Row],[流]]="UAT_GS",Table1[[#This Row],[流]]="UAT_GC",Table1[[#This Row],[流]]="UAT_EP"),"Release_note","0")&amp;IF(OR(Table1[[#This Row],[流]]="UAT3"),"Notice_of","0")</f>
        <v>00</v>
      </c>
      <c r="J241" s="247"/>
      <c r="K241" s="242"/>
      <c r="L241" s="242"/>
      <c r="M241" s="242"/>
      <c r="N241" s="242"/>
      <c r="O241" s="242"/>
      <c r="P241" s="248" t="str">
        <f>IF(OR(Table1[[#This Row],[流]]="FLEET_ENHANCEMENT_GS",Table1[[#This Row],[流]]="UAT3",Table1[[#This Row],[流]]="",Table1[[#This Row],[流]]="0",Table1[[#This Row],[流]]="ICP"),"0","Yes")</f>
        <v>0</v>
      </c>
      <c r="Q241" s="248"/>
      <c r="R241" s="247"/>
    </row>
    <row r="242" spans="1:18" x14ac:dyDescent="0.25">
      <c r="A242" s="109">
        <v>43269</v>
      </c>
      <c r="B242" s="217"/>
      <c r="C242" s="243" t="str">
        <f t="shared" ref="C242:C253" si="72">TEXT(A242,"dddd")</f>
        <v>Monday</v>
      </c>
      <c r="D242" s="218" t="str">
        <f t="shared" ref="D242:D253" si="73">IF(OR(C242="Thursday",C242="Tuesday"),"UAT","")&amp;IF(OR(C242="Wednesday",C242="Friday"),"Trunk&amp;UAT3","")</f>
        <v/>
      </c>
      <c r="E242" s="218"/>
      <c r="F242" s="21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2" s="218"/>
      <c r="H242" s="219"/>
      <c r="I242" s="220" t="str">
        <f>IF(OR(Table1[[#This Row],[流]]="UAT_GS",Table1[[#This Row],[流]]="UAT_GC",Table1[[#This Row],[流]]="UAT_EP"),"Release_note","0")&amp;IF(OR(Table1[[#This Row],[流]]="UAT3"),"Notice_of","0")</f>
        <v>00</v>
      </c>
      <c r="J242" s="221"/>
      <c r="K242" s="218"/>
      <c r="L242" s="218"/>
      <c r="M242" s="218"/>
      <c r="N242" s="218"/>
      <c r="O242" s="218"/>
      <c r="P242" s="222" t="str">
        <f>IF(OR(Table1[[#This Row],[流]]="FLEET_ENHANCEMENT_GS",Table1[[#This Row],[流]]="UAT3",Table1[[#This Row],[流]]="",Table1[[#This Row],[流]]="0",Table1[[#This Row],[流]]="ICP"),"0","Yes")</f>
        <v>0</v>
      </c>
      <c r="Q242" s="222"/>
      <c r="R242" s="221"/>
    </row>
    <row r="243" spans="1:18" x14ac:dyDescent="0.25">
      <c r="A243" s="87">
        <v>43270</v>
      </c>
      <c r="B243" s="190"/>
      <c r="C243" s="214" t="str">
        <f t="shared" si="72"/>
        <v>Tuesday</v>
      </c>
      <c r="D243" s="119" t="str">
        <f t="shared" si="73"/>
        <v>UAT</v>
      </c>
      <c r="E243" s="119"/>
      <c r="F24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3" s="168" t="s">
        <v>124</v>
      </c>
      <c r="H243" s="122"/>
      <c r="I243" s="123" t="str">
        <f>IF(OR(Table1[[#This Row],[流]]="UAT_GS",Table1[[#This Row],[流]]="UAT_GC",Table1[[#This Row],[流]]="UAT_EP"),"Release_note","0")&amp;IF(OR(Table1[[#This Row],[流]]="UAT3"),"Notice_of","0")</f>
        <v>00</v>
      </c>
      <c r="J243" s="124"/>
      <c r="K243" s="119"/>
      <c r="L243" s="119"/>
      <c r="M243" s="119"/>
      <c r="N243" s="119"/>
      <c r="O243" s="119"/>
      <c r="P243" s="127" t="str">
        <f>IF(OR(Table1[[#This Row],[流]]="FLEET_ENHANCEMENT_GS",Table1[[#This Row],[流]]="UAT3",Table1[[#This Row],[流]]="",Table1[[#This Row],[流]]="0",Table1[[#This Row],[流]]="ICP"),"0","Yes")</f>
        <v>0</v>
      </c>
      <c r="Q243" s="127"/>
      <c r="R243" s="124"/>
    </row>
    <row r="244" spans="1:18" x14ac:dyDescent="0.25">
      <c r="A244" s="87">
        <v>43271</v>
      </c>
      <c r="B244" s="190"/>
      <c r="C244" s="214" t="str">
        <f>TEXT(A244,"dddd")</f>
        <v>Wednesday</v>
      </c>
      <c r="D244" s="119" t="str">
        <f t="shared" si="73"/>
        <v>Trunk&amp;UAT3</v>
      </c>
      <c r="E244" s="119"/>
      <c r="F24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4" s="119"/>
      <c r="H244" s="122"/>
      <c r="I244" s="123" t="str">
        <f>IF(OR(Table1[[#This Row],[流]]="UAT_GS",Table1[[#This Row],[流]]="UAT_GC",Table1[[#This Row],[流]]="UAT_EP"),"Release_note","0")&amp;IF(OR(Table1[[#This Row],[流]]="UAT3"),"Notice_of","0")</f>
        <v>00</v>
      </c>
      <c r="J244" s="124"/>
      <c r="K244" s="119"/>
      <c r="L244" s="119"/>
      <c r="M244" s="119"/>
      <c r="N244" s="119"/>
      <c r="O244" s="119"/>
      <c r="P244" s="127" t="str">
        <f>IF(OR(Table1[[#This Row],[流]]="FLEET_ENHANCEMENT_GS",Table1[[#This Row],[流]]="UAT3",Table1[[#This Row],[流]]="",Table1[[#This Row],[流]]="0",Table1[[#This Row],[流]]="ICP"),"0","Yes")</f>
        <v>0</v>
      </c>
      <c r="Q244" s="127"/>
      <c r="R244" s="124"/>
    </row>
    <row r="245" spans="1:18" x14ac:dyDescent="0.25">
      <c r="A245" s="87">
        <v>43272</v>
      </c>
      <c r="B245" s="190"/>
      <c r="C245" s="214" t="str">
        <f t="shared" si="72"/>
        <v>Thursday</v>
      </c>
      <c r="D245" s="119" t="str">
        <f t="shared" si="73"/>
        <v>UAT</v>
      </c>
      <c r="E245" s="119"/>
      <c r="F24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5" s="168" t="s">
        <v>134</v>
      </c>
      <c r="H245" s="122"/>
      <c r="I245" s="310" t="str">
        <f>IF(OR(Table1[[#This Row],[流]]="UAT_GS",Table1[[#This Row],[流]]="UAT_GC",Table1[[#This Row],[流]]="UAT_EP"),"Release_note","0")&amp;IF(OR(Table1[[#This Row],[流]]="UAT3"),"Notice_of","0")</f>
        <v>00</v>
      </c>
      <c r="J245" s="124"/>
      <c r="K245" s="119"/>
      <c r="L245" s="119"/>
      <c r="M245" s="119"/>
      <c r="N245" s="119"/>
      <c r="O245" s="119"/>
      <c r="P245" s="127" t="str">
        <f>IF(OR(Table1[[#This Row],[流]]="FLEET_ENHANCEMENT_GS",Table1[[#This Row],[流]]="UAT3",Table1[[#This Row],[流]]="",Table1[[#This Row],[流]]="0",Table1[[#This Row],[流]]="ICP"),"0","Yes")</f>
        <v>0</v>
      </c>
      <c r="Q245" s="127"/>
      <c r="R245" s="124"/>
    </row>
    <row r="246" spans="1:18" x14ac:dyDescent="0.25">
      <c r="A246" s="86">
        <v>43273</v>
      </c>
      <c r="B246" s="231" t="s">
        <v>39</v>
      </c>
      <c r="C246" s="214" t="str">
        <f t="shared" si="72"/>
        <v>Friday</v>
      </c>
      <c r="D246" s="119" t="str">
        <f t="shared" si="73"/>
        <v>Trunk&amp;UAT3</v>
      </c>
      <c r="E246" s="120" t="s">
        <v>474</v>
      </c>
      <c r="F24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46" s="119"/>
      <c r="H246" s="122"/>
      <c r="I246" s="310" t="str">
        <f>IF(OR(Table1[[#This Row],[流]]="UAT_GS",Table1[[#This Row],[流]]="UAT_GC",Table1[[#This Row],[流]]="UAT_EP"),"Release_note","0")&amp;IF(OR(Table1[[#This Row],[流]]="UAT3"),"Notice_of","0")</f>
        <v>00</v>
      </c>
      <c r="J246" s="124"/>
      <c r="K246" s="119"/>
      <c r="L246" s="119"/>
      <c r="M246" s="119"/>
      <c r="N246" s="119"/>
      <c r="O246" s="119"/>
      <c r="P246" s="127" t="str">
        <f>IF(OR(Table1[[#This Row],[流]]="FLEET_ENHANCEMENT_GS",Table1[[#This Row],[流]]="UAT3",Table1[[#This Row],[流]]="",Table1[[#This Row],[流]]="0",Table1[[#This Row],[流]]="ICP"),"0","Yes")</f>
        <v>Yes</v>
      </c>
      <c r="Q246" s="127"/>
      <c r="R246" s="124"/>
    </row>
    <row r="247" spans="1:18" s="309" customFormat="1" x14ac:dyDescent="0.25">
      <c r="A247" s="86">
        <v>43273</v>
      </c>
      <c r="B247" s="231" t="s">
        <v>39</v>
      </c>
      <c r="C247" s="298" t="str">
        <f>TEXT(A247,"dddd")</f>
        <v>Friday</v>
      </c>
      <c r="D247" s="298" t="str">
        <f>IF(OR(C247="Thursday",C247="Tuesday"),"UAT","")&amp;IF(OR(C247="Wednesday",C247="Friday"),"Trunk&amp;UAT3","")</f>
        <v>Trunk&amp;UAT3</v>
      </c>
      <c r="E247" s="120" t="s">
        <v>522</v>
      </c>
      <c r="F247"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
      </c>
      <c r="G247" s="298"/>
      <c r="H247" s="120" t="s">
        <v>522</v>
      </c>
      <c r="I247" s="307" t="str">
        <f>IF(OR(Table1[[#This Row],[流]]="UAT_GS",Table1[[#This Row],[流]]="UAT_GC",Table1[[#This Row],[流]]="UAT_EP"),"Release_note","0")&amp;IF(OR(Table1[[#This Row],[流]]="UAT3"),"Notice_of","0")</f>
        <v>00</v>
      </c>
      <c r="J247" s="301"/>
      <c r="K247" s="298"/>
      <c r="L247" s="298"/>
      <c r="M247" s="298"/>
      <c r="N247" s="298"/>
      <c r="O247" s="298"/>
      <c r="P247" s="302" t="str">
        <f>IF(OR(Table1[[#This Row],[流]]="FLEET_ENHANCEMENT_GS",Table1[[#This Row],[流]]="UAT3",Table1[[#This Row],[流]]="",Table1[[#This Row],[流]]="0",Table1[[#This Row],[流]]="ICP"),"0","Yes")</f>
        <v>Yes</v>
      </c>
      <c r="Q247" s="302"/>
      <c r="R247" s="301"/>
    </row>
    <row r="248" spans="1:18" s="309" customFormat="1" x14ac:dyDescent="0.25">
      <c r="A248" s="86">
        <v>43273</v>
      </c>
      <c r="B248" s="231" t="s">
        <v>39</v>
      </c>
      <c r="C248" s="298" t="str">
        <f t="shared" ref="C248:C250" si="74">TEXT(A248,"dddd")</f>
        <v>Friday</v>
      </c>
      <c r="D248" s="298" t="str">
        <f t="shared" ref="D248:D250" si="75">IF(OR(C248="Thursday",C248="Tuesday"),"UAT","")&amp;IF(OR(C248="Wednesday",C248="Friday"),"Trunk&amp;UAT3","")</f>
        <v>Trunk&amp;UAT3</v>
      </c>
      <c r="E248" s="131" t="s">
        <v>32</v>
      </c>
      <c r="F248"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172.25.15.202</v>
      </c>
      <c r="G248" s="298"/>
      <c r="H248" s="120" t="s">
        <v>522</v>
      </c>
      <c r="I248" s="307" t="str">
        <f>IF(OR(Table1[[#This Row],[流]]="UAT_GS",Table1[[#This Row],[流]]="UAT_GC",Table1[[#This Row],[流]]="UAT_EP"),"Release_note","0")&amp;IF(OR(Table1[[#This Row],[流]]="UAT3"),"Notice_of","0")</f>
        <v>Release_note0</v>
      </c>
      <c r="J248" s="301"/>
      <c r="K248" s="298"/>
      <c r="L248" s="298"/>
      <c r="M248" s="298"/>
      <c r="N248" s="298"/>
      <c r="O248" s="298"/>
      <c r="P248" s="302" t="str">
        <f>IF(OR(Table1[[#This Row],[流]]="FLEET_ENHANCEMENT_GS",Table1[[#This Row],[流]]="UAT3",Table1[[#This Row],[流]]="",Table1[[#This Row],[流]]="0",Table1[[#This Row],[流]]="ICP"),"0","Yes")</f>
        <v>Yes</v>
      </c>
      <c r="Q248" s="302"/>
      <c r="R248" s="301"/>
    </row>
    <row r="249" spans="1:18" s="309" customFormat="1" x14ac:dyDescent="0.25">
      <c r="A249" s="86">
        <v>43273</v>
      </c>
      <c r="B249" s="231" t="s">
        <v>39</v>
      </c>
      <c r="C249" s="298" t="str">
        <f t="shared" si="74"/>
        <v>Friday</v>
      </c>
      <c r="D249" s="298" t="str">
        <f t="shared" si="75"/>
        <v>Trunk&amp;UAT3</v>
      </c>
      <c r="E249" s="131" t="s">
        <v>36</v>
      </c>
      <c r="F249"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172.25.15.208</v>
      </c>
      <c r="G249" s="298"/>
      <c r="H249" s="120" t="s">
        <v>522</v>
      </c>
      <c r="I249" s="307" t="str">
        <f>IF(OR(Table1[[#This Row],[流]]="UAT_GS",Table1[[#This Row],[流]]="UAT_GC",Table1[[#This Row],[流]]="UAT_EP"),"Release_note","0")&amp;IF(OR(Table1[[#This Row],[流]]="UAT3"),"Notice_of","0")</f>
        <v>Release_note0</v>
      </c>
      <c r="J249" s="301"/>
      <c r="K249" s="298"/>
      <c r="L249" s="298"/>
      <c r="M249" s="298"/>
      <c r="N249" s="298"/>
      <c r="O249" s="298"/>
      <c r="P249" s="302" t="str">
        <f>IF(OR(Table1[[#This Row],[流]]="FLEET_ENHANCEMENT_GS",Table1[[#This Row],[流]]="UAT3",Table1[[#This Row],[流]]="",Table1[[#This Row],[流]]="0",Table1[[#This Row],[流]]="ICP"),"0","Yes")</f>
        <v>Yes</v>
      </c>
      <c r="Q249" s="302"/>
      <c r="R249" s="301"/>
    </row>
    <row r="250" spans="1:18" s="309" customFormat="1" x14ac:dyDescent="0.25">
      <c r="A250" s="86">
        <v>43273</v>
      </c>
      <c r="B250" s="231" t="s">
        <v>39</v>
      </c>
      <c r="C250" s="298" t="str">
        <f t="shared" si="74"/>
        <v>Friday</v>
      </c>
      <c r="D250" s="298" t="str">
        <f t="shared" si="75"/>
        <v>Trunk&amp;UAT3</v>
      </c>
      <c r="E250" s="131" t="s">
        <v>37</v>
      </c>
      <c r="F250"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172.25.15.207</v>
      </c>
      <c r="G250" s="298"/>
      <c r="H250" s="120" t="s">
        <v>522</v>
      </c>
      <c r="I250" s="307" t="str">
        <f>IF(OR(Table1[[#This Row],[流]]="UAT_GS",Table1[[#This Row],[流]]="UAT_GC",Table1[[#This Row],[流]]="UAT_EP"),"Release_note","0")&amp;IF(OR(Table1[[#This Row],[流]]="UAT3"),"Notice_of","0")</f>
        <v>Release_note0</v>
      </c>
      <c r="J250" s="301"/>
      <c r="K250" s="298"/>
      <c r="L250" s="298"/>
      <c r="M250" s="298"/>
      <c r="N250" s="298"/>
      <c r="O250" s="298"/>
      <c r="P250" s="302" t="str">
        <f>IF(OR(Table1[[#This Row],[流]]="FLEET_ENHANCEMENT_GS",Table1[[#This Row],[流]]="UAT3",Table1[[#This Row],[流]]="",Table1[[#This Row],[流]]="0",Table1[[#This Row],[流]]="ICP"),"0","Yes")</f>
        <v>Yes</v>
      </c>
      <c r="Q250" s="302"/>
      <c r="R250" s="301"/>
    </row>
    <row r="251" spans="1:18" s="309" customFormat="1" x14ac:dyDescent="0.25">
      <c r="A251" s="86">
        <v>43273</v>
      </c>
      <c r="B251" s="231" t="s">
        <v>39</v>
      </c>
      <c r="C251" s="298" t="str">
        <f>TEXT(A251,"dddd")</f>
        <v>Friday</v>
      </c>
      <c r="D251" s="298" t="str">
        <f>IF(OR(C251="Thursday",C251="Tuesday"),"UAT","")&amp;IF(OR(C251="Wednesday",C251="Friday"),"Trunk&amp;UAT3","")</f>
        <v>Trunk&amp;UAT3</v>
      </c>
      <c r="E251" s="230" t="s">
        <v>40</v>
      </c>
      <c r="F251" s="299"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f>
        <v>UAT3</v>
      </c>
      <c r="G251" s="298"/>
      <c r="H251" s="120" t="s">
        <v>522</v>
      </c>
      <c r="I251" s="307" t="str">
        <f>IF(OR(Table1[[#This Row],[流]]="UAT_GS",Table1[[#This Row],[流]]="UAT_GC",Table1[[#This Row],[流]]="UAT_EP"),"Release_note","0")&amp;IF(OR(Table1[[#This Row],[流]]="UAT3"),"Notice_of","0")</f>
        <v>0Notice_of</v>
      </c>
      <c r="J251" s="301"/>
      <c r="K251" s="298"/>
      <c r="L251" s="298"/>
      <c r="M251" s="298"/>
      <c r="N251" s="298"/>
      <c r="O251" s="298"/>
      <c r="P251" s="302" t="str">
        <f>IF(OR(Table1[[#This Row],[流]]="FLEET_ENHANCEMENT_GS",Table1[[#This Row],[流]]="UAT3",Table1[[#This Row],[流]]="",Table1[[#This Row],[流]]="0",Table1[[#This Row],[流]]="ICP"),"0","Yes")</f>
        <v>0</v>
      </c>
      <c r="Q251" s="302"/>
      <c r="R251" s="301"/>
    </row>
    <row r="252" spans="1:18" x14ac:dyDescent="0.25">
      <c r="A252" s="109">
        <v>43274</v>
      </c>
      <c r="B252" s="217"/>
      <c r="C252" s="243" t="str">
        <f t="shared" si="72"/>
        <v>Saturday</v>
      </c>
      <c r="D252" s="218" t="str">
        <f t="shared" si="73"/>
        <v/>
      </c>
      <c r="E252" s="218"/>
      <c r="F252" s="218"/>
      <c r="G252" s="218"/>
      <c r="H252" s="219"/>
      <c r="I252" s="220" t="str">
        <f>IF(OR(Table1[[#This Row],[流]]="UAT_GS",Table1[[#This Row],[流]]="UAT_GC",Table1[[#This Row],[流]]="UAT_EP"),"Release_note","0")&amp;IF(OR(Table1[[#This Row],[流]]="UAT3"),"Notice_of","0")</f>
        <v>00</v>
      </c>
      <c r="J252" s="221"/>
      <c r="K252" s="218"/>
      <c r="L252" s="218"/>
      <c r="M252" s="218"/>
      <c r="N252" s="218"/>
      <c r="O252" s="218"/>
      <c r="P252" s="222" t="str">
        <f>IF(OR(Table1[[#This Row],[流]]="FLEET_ENHANCEMENT_GS",Table1[[#This Row],[流]]="UAT3",Table1[[#This Row],[流]]="",Table1[[#This Row],[流]]="0",Table1[[#This Row],[流]]="ICP"),"0","Yes")</f>
        <v>0</v>
      </c>
      <c r="Q252" s="222"/>
      <c r="R252" s="221"/>
    </row>
    <row r="253" spans="1:18" x14ac:dyDescent="0.25">
      <c r="A253" s="109">
        <v>43275</v>
      </c>
      <c r="B253" s="217"/>
      <c r="C253" s="249" t="str">
        <f t="shared" si="72"/>
        <v>Sunday</v>
      </c>
      <c r="D253" s="242" t="str">
        <f t="shared" si="73"/>
        <v/>
      </c>
      <c r="E253" s="242"/>
      <c r="F253" s="242"/>
      <c r="G253" s="242"/>
      <c r="H253" s="245"/>
      <c r="I253" s="246" t="str">
        <f>IF(OR(Table1[[#This Row],[流]]="UAT_GS",Table1[[#This Row],[流]]="UAT_GC",Table1[[#This Row],[流]]="UAT_EP"),"Release_note","0")&amp;IF(OR(Table1[[#This Row],[流]]="UAT3"),"Notice_of","0")</f>
        <v>00</v>
      </c>
      <c r="J253" s="247"/>
      <c r="K253" s="242"/>
      <c r="L253" s="242"/>
      <c r="M253" s="242"/>
      <c r="N253" s="242"/>
      <c r="O253" s="242"/>
      <c r="P253" s="248" t="str">
        <f>IF(OR(Table1[[#This Row],[流]]="FLEET_ENHANCEMENT_GS",Table1[[#This Row],[流]]="UAT3",Table1[[#This Row],[流]]="",Table1[[#This Row],[流]]="0",Table1[[#This Row],[流]]="ICP"),"0","Yes")</f>
        <v>0</v>
      </c>
      <c r="Q253" s="248"/>
      <c r="R253" s="247"/>
    </row>
    <row r="254" spans="1:18" x14ac:dyDescent="0.25">
      <c r="A254" s="87">
        <v>43276</v>
      </c>
      <c r="B254" s="190"/>
      <c r="C254" s="214" t="str">
        <f t="shared" ref="C254:C264" si="76">TEXT(A254,"dddd")</f>
        <v>Monday</v>
      </c>
      <c r="D254" s="119" t="str">
        <f t="shared" ref="D254:D264" si="77">IF(OR(C254="Thursday",C254="Tuesday"),"UAT","")&amp;IF(OR(C254="Wednesday",C254="Friday"),"Trunk&amp;UAT3","")</f>
        <v/>
      </c>
      <c r="E254" s="119"/>
      <c r="F25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4" s="119"/>
      <c r="H254" s="122"/>
      <c r="I254" s="123" t="str">
        <f>IF(OR(Table1[[#This Row],[流]]="UAT_GS",Table1[[#This Row],[流]]="UAT_GC",Table1[[#This Row],[流]]="UAT_EP"),"Release_note","0")&amp;IF(OR(Table1[[#This Row],[流]]="UAT3"),"Notice_of","0")</f>
        <v>00</v>
      </c>
      <c r="J254" s="124"/>
      <c r="K254" s="119"/>
      <c r="L254" s="119"/>
      <c r="M254" s="119"/>
      <c r="N254" s="119"/>
      <c r="O254" s="119"/>
      <c r="P254" s="127" t="str">
        <f>IF(OR(Table1[[#This Row],[流]]="FLEET_ENHANCEMENT_GS",Table1[[#This Row],[流]]="UAT3",Table1[[#This Row],[流]]="",Table1[[#This Row],[流]]="0",Table1[[#This Row],[流]]="ICP"),"0","Yes")</f>
        <v>0</v>
      </c>
      <c r="Q254" s="127"/>
      <c r="R254" s="124"/>
    </row>
    <row r="255" spans="1:18" x14ac:dyDescent="0.25">
      <c r="A255" s="87">
        <v>43277</v>
      </c>
      <c r="B255" s="190"/>
      <c r="C255" s="214" t="str">
        <f t="shared" si="76"/>
        <v>Tuesday</v>
      </c>
      <c r="D255" s="119" t="str">
        <f t="shared" si="77"/>
        <v>UAT</v>
      </c>
      <c r="E255" s="119"/>
      <c r="F255"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5" s="119"/>
      <c r="H255" s="122"/>
      <c r="I255" s="123" t="str">
        <f>IF(OR(Table1[[#This Row],[流]]="UAT_GS",Table1[[#This Row],[流]]="UAT_GC",Table1[[#This Row],[流]]="UAT_EP"),"Release_note","0")&amp;IF(OR(Table1[[#This Row],[流]]="UAT3"),"Notice_of","0")</f>
        <v>00</v>
      </c>
      <c r="J255" s="124"/>
      <c r="K255" s="119"/>
      <c r="L255" s="119"/>
      <c r="M255" s="119"/>
      <c r="N255" s="119"/>
      <c r="O255" s="119"/>
      <c r="P255" s="127" t="str">
        <f>IF(OR(Table1[[#This Row],[流]]="FLEET_ENHANCEMENT_GS",Table1[[#This Row],[流]]="UAT3",Table1[[#This Row],[流]]="",Table1[[#This Row],[流]]="0",Table1[[#This Row],[流]]="ICP"),"0","Yes")</f>
        <v>0</v>
      </c>
      <c r="Q255" s="127"/>
      <c r="R255" s="124"/>
    </row>
    <row r="256" spans="1:18" x14ac:dyDescent="0.25">
      <c r="A256" s="87">
        <v>43278</v>
      </c>
      <c r="B256" s="190"/>
      <c r="C256" s="214" t="str">
        <f t="shared" si="76"/>
        <v>Wednesday</v>
      </c>
      <c r="D256" s="119" t="str">
        <f t="shared" si="77"/>
        <v>Trunk&amp;UAT3</v>
      </c>
      <c r="E256" s="119"/>
      <c r="F256"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6" s="119"/>
      <c r="H256" s="122"/>
      <c r="I256" s="123" t="str">
        <f>IF(OR(Table1[[#This Row],[流]]="UAT_GS",Table1[[#This Row],[流]]="UAT_GC",Table1[[#This Row],[流]]="UAT_EP"),"Release_note","0")&amp;IF(OR(Table1[[#This Row],[流]]="UAT3"),"Notice_of","0")</f>
        <v>00</v>
      </c>
      <c r="J256" s="124"/>
      <c r="K256" s="119"/>
      <c r="L256" s="119"/>
      <c r="M256" s="119"/>
      <c r="N256" s="119"/>
      <c r="O256" s="119"/>
      <c r="P256" s="127" t="str">
        <f>IF(OR(Table1[[#This Row],[流]]="FLEET_ENHANCEMENT_GS",Table1[[#This Row],[流]]="UAT3",Table1[[#This Row],[流]]="",Table1[[#This Row],[流]]="0",Table1[[#This Row],[流]]="ICP"),"0","Yes")</f>
        <v>0</v>
      </c>
      <c r="Q256" s="127"/>
      <c r="R256" s="124"/>
    </row>
    <row r="257" spans="1:18" x14ac:dyDescent="0.25">
      <c r="A257" s="87">
        <v>43279</v>
      </c>
      <c r="B257" s="190"/>
      <c r="C257" s="214" t="str">
        <f t="shared" si="76"/>
        <v>Thursday</v>
      </c>
      <c r="D257" s="119" t="str">
        <f t="shared" si="77"/>
        <v>UAT</v>
      </c>
      <c r="E257" s="119"/>
      <c r="F257"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7" s="119"/>
      <c r="H257" s="122"/>
      <c r="I257" s="123" t="str">
        <f>IF(OR(Table1[[#This Row],[流]]="UAT_GS",Table1[[#This Row],[流]]="UAT_GC",Table1[[#This Row],[流]]="UAT_EP"),"Release_note","0")&amp;IF(OR(Table1[[#This Row],[流]]="UAT3"),"Notice_of","0")</f>
        <v>00</v>
      </c>
      <c r="J257" s="124"/>
      <c r="K257" s="119"/>
      <c r="L257" s="119"/>
      <c r="M257" s="119"/>
      <c r="N257" s="119"/>
      <c r="O257" s="119"/>
      <c r="P257" s="127" t="str">
        <f>IF(OR(Table1[[#This Row],[流]]="FLEET_ENHANCEMENT_GS",Table1[[#This Row],[流]]="UAT3",Table1[[#This Row],[流]]="",Table1[[#This Row],[流]]="0",Table1[[#This Row],[流]]="ICP"),"0","Yes")</f>
        <v>0</v>
      </c>
      <c r="Q257" s="127"/>
      <c r="R257" s="124"/>
    </row>
    <row r="258" spans="1:18" x14ac:dyDescent="0.25">
      <c r="A258" s="87">
        <v>43280</v>
      </c>
      <c r="B258" s="190"/>
      <c r="C258" s="214" t="str">
        <f t="shared" si="76"/>
        <v>Friday</v>
      </c>
      <c r="D258" s="119" t="str">
        <f t="shared" si="77"/>
        <v>Trunk&amp;UAT3</v>
      </c>
      <c r="E258" s="119"/>
      <c r="F258"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8" s="119"/>
      <c r="H258" s="122"/>
      <c r="I258" s="123" t="str">
        <f>IF(OR(Table1[[#This Row],[流]]="UAT_GS",Table1[[#This Row],[流]]="UAT_GC",Table1[[#This Row],[流]]="UAT_EP"),"Release_note","0")&amp;IF(OR(Table1[[#This Row],[流]]="UAT3"),"Notice_of","0")</f>
        <v>00</v>
      </c>
      <c r="J258" s="124"/>
      <c r="K258" s="119"/>
      <c r="L258" s="119"/>
      <c r="M258" s="119"/>
      <c r="N258" s="119"/>
      <c r="O258" s="119"/>
      <c r="P258" s="127" t="str">
        <f>IF(OR(Table1[[#This Row],[流]]="FLEET_ENHANCEMENT_GS",Table1[[#This Row],[流]]="UAT3",Table1[[#This Row],[流]]="",Table1[[#This Row],[流]]="0",Table1[[#This Row],[流]]="ICP"),"0","Yes")</f>
        <v>0</v>
      </c>
      <c r="Q258" s="127"/>
      <c r="R258" s="124"/>
    </row>
    <row r="259" spans="1:18" x14ac:dyDescent="0.25">
      <c r="A259" s="87">
        <v>43281</v>
      </c>
      <c r="B259" s="190"/>
      <c r="C259" s="214" t="str">
        <f t="shared" si="76"/>
        <v>Saturday</v>
      </c>
      <c r="D259" s="119" t="str">
        <f t="shared" si="77"/>
        <v/>
      </c>
      <c r="E259" s="119"/>
      <c r="F259"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59" s="119"/>
      <c r="H259" s="122"/>
      <c r="I259" s="123" t="str">
        <f>IF(OR(Table1[[#This Row],[流]]="UAT_GS",Table1[[#This Row],[流]]="UAT_GC",Table1[[#This Row],[流]]="UAT_EP"),"Release_note","0")&amp;IF(OR(Table1[[#This Row],[流]]="UAT3"),"Notice_of","0")</f>
        <v>00</v>
      </c>
      <c r="J259" s="124"/>
      <c r="K259" s="119"/>
      <c r="L259" s="119"/>
      <c r="M259" s="119"/>
      <c r="N259" s="119"/>
      <c r="O259" s="119"/>
      <c r="P259" s="127" t="str">
        <f>IF(OR(Table1[[#This Row],[流]]="FLEET_ENHANCEMENT_GS",Table1[[#This Row],[流]]="UAT3",Table1[[#This Row],[流]]="",Table1[[#This Row],[流]]="0",Table1[[#This Row],[流]]="ICP"),"0","Yes")</f>
        <v>0</v>
      </c>
      <c r="Q259" s="127"/>
      <c r="R259" s="124"/>
    </row>
    <row r="260" spans="1:18" s="82" customFormat="1" x14ac:dyDescent="0.25">
      <c r="A260" s="98"/>
      <c r="B260" s="250"/>
      <c r="C260" s="177"/>
      <c r="D260" s="178"/>
      <c r="E260" s="178"/>
      <c r="F260" s="178"/>
      <c r="G260" s="178"/>
      <c r="H260" s="176"/>
      <c r="I260" s="176"/>
      <c r="J260" s="179"/>
      <c r="K260" s="178"/>
      <c r="L260" s="178"/>
      <c r="M260" s="178"/>
      <c r="N260" s="178"/>
      <c r="O260" s="178"/>
      <c r="P260" s="176"/>
      <c r="Q260" s="180"/>
      <c r="R260" s="180"/>
    </row>
    <row r="261" spans="1:18" x14ac:dyDescent="0.25">
      <c r="A261" s="87">
        <v>43282</v>
      </c>
      <c r="B261" s="190"/>
      <c r="C261" s="214" t="str">
        <f t="shared" si="76"/>
        <v>Sunday</v>
      </c>
      <c r="D261" s="119" t="str">
        <f t="shared" si="77"/>
        <v/>
      </c>
      <c r="E261" s="119"/>
      <c r="F261"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1" s="119"/>
      <c r="H261" s="122"/>
      <c r="I261" s="123" t="str">
        <f>IF(OR(Table1[[#This Row],[流]]="UAT_GS",Table1[[#This Row],[流]]="UAT_GC",Table1[[#This Row],[流]]="UAT_EP"),"Release_note","0")&amp;IF(OR(Table1[[#This Row],[流]]="UAT3"),"Notice_of","0")</f>
        <v>00</v>
      </c>
      <c r="J261" s="124"/>
      <c r="K261" s="119"/>
      <c r="L261" s="119"/>
      <c r="M261" s="119"/>
      <c r="N261" s="119"/>
      <c r="O261" s="119"/>
      <c r="P261" s="127" t="str">
        <f>IF(OR(Table1[[#This Row],[流]]="FLEET_ENHANCEMENT_GS",Table1[[#This Row],[流]]="UAT3",Table1[[#This Row],[流]]="",Table1[[#This Row],[流]]="0",Table1[[#This Row],[流]]="ICP"),"0","Yes")</f>
        <v>0</v>
      </c>
      <c r="Q261" s="127"/>
      <c r="R261" s="124"/>
    </row>
    <row r="262" spans="1:18" x14ac:dyDescent="0.25">
      <c r="A262" s="87">
        <v>43283</v>
      </c>
      <c r="B262" s="190"/>
      <c r="C262" s="214" t="str">
        <f t="shared" si="76"/>
        <v>Monday</v>
      </c>
      <c r="D262" s="119" t="str">
        <f t="shared" si="77"/>
        <v/>
      </c>
      <c r="E262" s="119"/>
      <c r="F262"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2" s="119"/>
      <c r="H262" s="122"/>
      <c r="I262" s="123" t="str">
        <f>IF(OR(Table1[[#This Row],[流]]="UAT_GS",Table1[[#This Row],[流]]="UAT_GC",Table1[[#This Row],[流]]="UAT_EP"),"Release_note","0")&amp;IF(OR(Table1[[#This Row],[流]]="UAT3"),"Notice_of","0")</f>
        <v>00</v>
      </c>
      <c r="J262" s="124"/>
      <c r="K262" s="119"/>
      <c r="L262" s="119"/>
      <c r="M262" s="119"/>
      <c r="N262" s="119"/>
      <c r="O262" s="119"/>
      <c r="P262" s="127" t="str">
        <f>IF(OR(Table1[[#This Row],[流]]="FLEET_ENHANCEMENT_GS",Table1[[#This Row],[流]]="UAT3",Table1[[#This Row],[流]]="",Table1[[#This Row],[流]]="0",Table1[[#This Row],[流]]="ICP"),"0","Yes")</f>
        <v>0</v>
      </c>
      <c r="Q262" s="127"/>
      <c r="R262" s="124"/>
    </row>
    <row r="263" spans="1:18" x14ac:dyDescent="0.25">
      <c r="A263" s="87">
        <v>43284</v>
      </c>
      <c r="B263" s="190"/>
      <c r="C263" s="214" t="str">
        <f t="shared" si="76"/>
        <v>Tuesday</v>
      </c>
      <c r="D263" s="119" t="str">
        <f t="shared" si="77"/>
        <v>UAT</v>
      </c>
      <c r="E263" s="119"/>
      <c r="F263"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3" s="119"/>
      <c r="H263" s="122"/>
      <c r="I263" s="123" t="str">
        <f>IF(OR(Table1[[#This Row],[流]]="UAT_GS",Table1[[#This Row],[流]]="UAT_GC",Table1[[#This Row],[流]]="UAT_EP"),"Release_note","0")&amp;IF(OR(Table1[[#This Row],[流]]="UAT3"),"Notice_of","0")</f>
        <v>00</v>
      </c>
      <c r="J263" s="124"/>
      <c r="K263" s="119"/>
      <c r="L263" s="119"/>
      <c r="M263" s="119"/>
      <c r="N263" s="119"/>
      <c r="O263" s="119"/>
      <c r="P263" s="127" t="str">
        <f>IF(OR(Table1[[#This Row],[流]]="FLEET_ENHANCEMENT_GS",Table1[[#This Row],[流]]="UAT3",Table1[[#This Row],[流]]="",Table1[[#This Row],[流]]="0",Table1[[#This Row],[流]]="ICP"),"0","Yes")</f>
        <v>0</v>
      </c>
      <c r="Q263" s="127"/>
      <c r="R263" s="124"/>
    </row>
    <row r="264" spans="1:18" x14ac:dyDescent="0.25">
      <c r="A264" s="87">
        <v>43285</v>
      </c>
      <c r="B264" s="190"/>
      <c r="C264" s="251" t="str">
        <f t="shared" si="76"/>
        <v>Wednesday</v>
      </c>
      <c r="D264" s="160" t="str">
        <f t="shared" si="77"/>
        <v>Trunk&amp;UAT3</v>
      </c>
      <c r="E264" s="160"/>
      <c r="F264" s="122" t="str">
        <f>IF(Table1[[#This Row],[流]]="Trunk_GS","172.25.12.222","")&amp;IF(Table1[[#This Row],[流]]="UAT_GS","172.25.15.202","")&amp;IF(Table1[[#This Row],[流]]="UAT_GC","172.25.15.208","")&amp;IF(Table1[[#This Row],[流]]="UAT_EP","172.25.15.207","")&amp;IF(Table1[[#This Row],[流]]="Trunk_GC","172.25.12.223","")&amp;IF(Table1[[#This Row],[流]]="UAT3","UAT3","")&amp;IF(Table1[[#This Row],[流]]="ICP","Chenlin An","")&amp;IF(Table1[[#This Row],[流]]="0","0","")&amp;IF(Table1[[#This Row],[流]]="MP","172.25.15.209","")&amp;IF(Table1[[#This Row],[流]]="Tech_Refresh_GS","172.25.10.90","")&amp;IF(Table1[[#This Row],[流]]="Tech_Refresh_GC","172.25.10.91","")&amp;IF(Table1[[#This Row],[流]]="Tech_Refresh_EP","172.25.10.92","")&amp;IF(Table1[[#This Row],[流]]="Trunk_EP","172.25.12.224","")&amp;IF(Table1[[#This Row],[流]]="Tech_Refresh_CP","ME","")&amp;IF(Table1[[#This Row],[流]]="SP2","Chloe","")&amp;IF(Table1[[#This Row],[流]]="FLEET_ENHANCEMENT_GS","172.25.12.94","")&amp;IF(Table1[[#This Row],[流]]="FLEET_ENHANCEMENT_GC","172.25.12.95","")&amp;IF(Table1[[#This Row],[流]]="FLEET_ENHANCEMENT_EP","172.25.12.98","")</f>
        <v/>
      </c>
      <c r="G264" s="160"/>
      <c r="H264" s="224"/>
      <c r="I264" s="225" t="str">
        <f>IF(OR(Table1[[#This Row],[流]]="UAT_GS",Table1[[#This Row],[流]]="UAT_GC",Table1[[#This Row],[流]]="UAT_EP"),"Release_note","0")&amp;IF(OR(Table1[[#This Row],[流]]="UAT3"),"Notice_of","0")</f>
        <v>00</v>
      </c>
      <c r="J264" s="161"/>
      <c r="K264" s="160"/>
      <c r="L264" s="160"/>
      <c r="M264" s="160"/>
      <c r="N264" s="160"/>
      <c r="O264" s="160"/>
      <c r="P264" s="226" t="str">
        <f>IF(OR(Table1[[#This Row],[流]]="FLEET_ENHANCEMENT_GS",Table1[[#This Row],[流]]="UAT3",Table1[[#This Row],[流]]="",Table1[[#This Row],[流]]="0",Table1[[#This Row],[流]]="ICP"),"0","Yes")</f>
        <v>0</v>
      </c>
      <c r="Q264" s="226"/>
      <c r="R264" s="161"/>
    </row>
  </sheetData>
  <hyperlinks>
    <hyperlink ref="J146" r:id="rId1"/>
    <hyperlink ref="J129" r:id="rId2"/>
  </hyperlinks>
  <pageMargins left="0.7" right="0.7" top="0.75" bottom="0.75" header="0.3" footer="0.3"/>
  <pageSetup orientation="portrait" r:id="rId3"/>
  <ignoredErrors>
    <ignoredError sqref="P96:P98 F56 F102:F104 F115:F116 F118:F124 F135 F157 F167 F169:F170 F178 F182:F185 F174 F154:F155 F210 F196:F200 F202:F205 F208 F215 F240:F246 F221:F225 F233 F234 F254:F264" calculatedColumn="1"/>
  </ignoredErrors>
  <legacyDrawing r:id="rId4"/>
  <tableParts count="1">
    <tablePart r:id="rId5"/>
  </tableParts>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AV295"/>
  <sheetViews>
    <sheetView showGridLines="0" zoomScale="90" zoomScaleNormal="90" workbookViewId="0">
      <pane xSplit="4" ySplit="222" topLeftCell="E260" activePane="bottomRight" state="frozenSplit"/>
      <selection pane="topRight" activeCell="D1" sqref="D1"/>
      <selection pane="bottomLeft" activeCell="A3" sqref="A3"/>
      <selection pane="bottomRight" activeCell="G265" sqref="G265"/>
    </sheetView>
  </sheetViews>
  <sheetFormatPr defaultRowHeight="15" x14ac:dyDescent="0.25"/>
  <cols>
    <col min="1" max="1" width="3.42578125" style="309" customWidth="1"/>
    <col min="2" max="2" width="2.7109375" style="309" customWidth="1"/>
    <col min="3" max="3" width="1.42578125" style="309" customWidth="1"/>
    <col min="4" max="4" width="10.7109375" style="71" customWidth="1"/>
    <col min="5" max="5" width="10.7109375" style="216" hidden="1" customWidth="1"/>
    <col min="6" max="7" width="11.7109375" style="309" customWidth="1"/>
    <col min="8" max="8" width="24.28515625" style="57" bestFit="1" customWidth="1"/>
    <col min="9" max="9" width="13.140625" style="309" customWidth="1"/>
    <col min="10" max="10" width="11.140625" style="57" customWidth="1"/>
    <col min="11" max="11" width="27.5703125" style="309" customWidth="1"/>
    <col min="12" max="12" width="17.5703125" style="309" hidden="1" customWidth="1"/>
    <col min="13" max="13" width="0" style="57" hidden="1" customWidth="1"/>
    <col min="14" max="14" width="0" style="42" hidden="1" customWidth="1"/>
    <col min="15" max="15" width="11" style="216" hidden="1" customWidth="1"/>
    <col min="16" max="16" width="0" style="57" hidden="1" customWidth="1"/>
    <col min="17" max="17" width="11.42578125" style="57" hidden="1" customWidth="1"/>
    <col min="18" max="18" width="13.5703125" style="309" hidden="1" customWidth="1"/>
    <col min="19" max="19" width="0" style="61" hidden="1" customWidth="1"/>
    <col min="20" max="20" width="9.140625" style="61"/>
    <col min="21" max="16384" width="9.140625" style="309"/>
  </cols>
  <sheetData>
    <row r="3" spans="4:21" x14ac:dyDescent="0.25">
      <c r="D3" s="70" t="s">
        <v>14</v>
      </c>
      <c r="E3" s="45" t="s">
        <v>38</v>
      </c>
      <c r="F3" s="68" t="s">
        <v>15</v>
      </c>
      <c r="G3" s="68" t="s">
        <v>18</v>
      </c>
      <c r="H3" s="68" t="s">
        <v>16</v>
      </c>
      <c r="I3" s="68" t="s">
        <v>29</v>
      </c>
      <c r="J3" s="68" t="s">
        <v>21</v>
      </c>
      <c r="K3" s="68" t="s">
        <v>17</v>
      </c>
      <c r="L3" s="128" t="s">
        <v>43</v>
      </c>
      <c r="M3" s="40" t="s">
        <v>47</v>
      </c>
      <c r="N3" s="68" t="s">
        <v>23</v>
      </c>
      <c r="O3" s="68" t="s">
        <v>24</v>
      </c>
      <c r="P3" s="68" t="s">
        <v>25</v>
      </c>
      <c r="Q3" s="68" t="s">
        <v>26</v>
      </c>
      <c r="R3" s="68" t="s">
        <v>28</v>
      </c>
      <c r="S3" s="68" t="s">
        <v>31</v>
      </c>
      <c r="T3" s="40" t="s">
        <v>277</v>
      </c>
      <c r="U3" s="52" t="s">
        <v>519</v>
      </c>
    </row>
    <row r="4" spans="4:21" hidden="1" x14ac:dyDescent="0.25">
      <c r="D4" s="12">
        <v>43192</v>
      </c>
      <c r="E4" s="118" t="s">
        <v>39</v>
      </c>
      <c r="F4" s="312" t="str">
        <f t="shared" ref="F4:F62" si="0">TEXT(D4,"dddd")</f>
        <v>Monday</v>
      </c>
      <c r="G4" s="312" t="str">
        <f>IF(OR(F4="Thursday",F4="Tuesday"),"UAT","")&amp;IF(OR(F4="Wednesday",F4="Friday"),"Trunk&amp;UAT3","")</f>
        <v/>
      </c>
      <c r="H4" s="120" t="s">
        <v>20</v>
      </c>
      <c r="I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4" s="121" t="s">
        <v>22</v>
      </c>
      <c r="K4" s="122" t="s">
        <v>19</v>
      </c>
      <c r="L4" s="123" t="str">
        <f>IF(OR(Table18911[[#This Row],[流]]="UAT_GS",Table18911[[#This Row],[流]]="UAT_GC",Table18911[[#This Row],[流]]="UAT_EP"),"Release_note","0")&amp;IF(OR(Table18911[[#This Row],[流]]="UAT3"),"Notice_of","0")</f>
        <v>00</v>
      </c>
      <c r="M4" s="124"/>
      <c r="N4" s="312" t="s">
        <v>27</v>
      </c>
      <c r="O4" s="312" t="s">
        <v>27</v>
      </c>
      <c r="P4" s="312" t="s">
        <v>27</v>
      </c>
      <c r="Q4" s="312" t="s">
        <v>27</v>
      </c>
      <c r="R4" s="125" t="s">
        <v>27</v>
      </c>
      <c r="S4" s="126" t="str">
        <f>IF(OR(Table18911[[#This Row],[流]]="FLEET_ENHANCEMENT_GS",Table18911[[#This Row],[流]]="UAT3",Table18911[[#This Row],[流]]="",Table18911[[#This Row],[流]]="0",Table18911[[#This Row],[流]]="ICP"),"0","Yes")</f>
        <v>Yes</v>
      </c>
      <c r="T4" s="127" t="str">
        <f>IF(Table18911[[#This Row],[流]]="Fleet_GS","√","")&amp;IF(Table18911[[#This Row],[流]]="UAT3","","X")</f>
        <v>X</v>
      </c>
      <c r="U4" s="128"/>
    </row>
    <row r="5" spans="4:21" hidden="1" x14ac:dyDescent="0.25">
      <c r="D5" s="12">
        <v>43193</v>
      </c>
      <c r="E5" s="118" t="s">
        <v>39</v>
      </c>
      <c r="F5" s="129" t="str">
        <f t="shared" si="0"/>
        <v>Tuesday</v>
      </c>
      <c r="G5" s="312" t="str">
        <f t="shared" ref="G5:G75" si="1">IF(OR(F5="Thursday",F5="Tuesday"),"UAT","")&amp;IF(OR(F5="Wednesday",F5="Friday"),"Trunk&amp;UAT3","")</f>
        <v>UAT</v>
      </c>
      <c r="H5" s="120" t="s">
        <v>20</v>
      </c>
      <c r="I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 s="312"/>
      <c r="K5" s="122" t="s">
        <v>30</v>
      </c>
      <c r="L5" s="123" t="str">
        <f>IF(OR(Table18911[[#This Row],[流]]="UAT_GS",Table18911[[#This Row],[流]]="UAT_GC",Table18911[[#This Row],[流]]="UAT_EP"),"Release_note","0")&amp;IF(OR(Table18911[[#This Row],[流]]="UAT3"),"Notice_of","0")</f>
        <v>00</v>
      </c>
      <c r="M5" s="124"/>
      <c r="N5" s="312" t="s">
        <v>27</v>
      </c>
      <c r="O5" s="312" t="s">
        <v>27</v>
      </c>
      <c r="P5" s="312" t="s">
        <v>27</v>
      </c>
      <c r="Q5" s="312" t="s">
        <v>27</v>
      </c>
      <c r="R5" s="125" t="s">
        <v>27</v>
      </c>
      <c r="S5" s="126" t="str">
        <f>IF(OR(Table18911[[#This Row],[流]]="FLEET_ENHANCEMENT_GS",Table18911[[#This Row],[流]]="UAT3",Table18911[[#This Row],[流]]="",Table18911[[#This Row],[流]]="0",Table18911[[#This Row],[流]]="ICP"),"0","Yes")</f>
        <v>Yes</v>
      </c>
      <c r="T5" s="127" t="str">
        <f>IF(Table18911[[#This Row],[流]]="Fleet_GS","√","")&amp;IF(Table18911[[#This Row],[流]]="UAT3","","X")</f>
        <v>X</v>
      </c>
      <c r="U5" s="130"/>
    </row>
    <row r="6" spans="4:21" hidden="1" x14ac:dyDescent="0.25">
      <c r="D6" s="12">
        <v>43193</v>
      </c>
      <c r="E6" s="118" t="s">
        <v>39</v>
      </c>
      <c r="F6" s="129" t="str">
        <f t="shared" si="0"/>
        <v>Tuesday</v>
      </c>
      <c r="G6" s="312" t="str">
        <f t="shared" si="1"/>
        <v>UAT</v>
      </c>
      <c r="H6" s="131" t="s">
        <v>32</v>
      </c>
      <c r="I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6" s="312"/>
      <c r="K6" s="122" t="s">
        <v>33</v>
      </c>
      <c r="L6" s="132" t="str">
        <f>IF(OR(Table18911[[#This Row],[流]]="UAT_GS",Table18911[[#This Row],[流]]="UAT_GC",Table18911[[#This Row],[流]]="UAT_EP"),"Release_note","0")&amp;IF(OR(Table18911[[#This Row],[流]]="UAT3"),"Notice_of","0")</f>
        <v>Release_note0</v>
      </c>
      <c r="M6" s="124"/>
      <c r="N6" s="312" t="s">
        <v>27</v>
      </c>
      <c r="O6" s="312" t="s">
        <v>27</v>
      </c>
      <c r="P6" s="312" t="s">
        <v>44</v>
      </c>
      <c r="Q6" s="312" t="s">
        <v>27</v>
      </c>
      <c r="R6" s="133" t="s">
        <v>27</v>
      </c>
      <c r="S6" s="126" t="str">
        <f>IF(OR(Table18911[[#This Row],[流]]="FLEET_ENHANCEMENT_GS",Table18911[[#This Row],[流]]="UAT3",Table18911[[#This Row],[流]]="",Table18911[[#This Row],[流]]="0",Table18911[[#This Row],[流]]="ICP"),"0","Yes")</f>
        <v>Yes</v>
      </c>
      <c r="T6" s="127" t="str">
        <f>IF(Table18911[[#This Row],[流]]="Fleet_GS","√","")&amp;IF(Table18911[[#This Row],[流]]="UAT3","","X")</f>
        <v>X</v>
      </c>
      <c r="U6" s="130"/>
    </row>
    <row r="7" spans="4:21" hidden="1" x14ac:dyDescent="0.25">
      <c r="D7" s="12">
        <v>43193</v>
      </c>
      <c r="E7" s="118" t="s">
        <v>39</v>
      </c>
      <c r="F7" s="129" t="str">
        <f t="shared" si="0"/>
        <v>Tuesday</v>
      </c>
      <c r="G7" s="312" t="str">
        <f t="shared" si="1"/>
        <v>UAT</v>
      </c>
      <c r="H7" s="131" t="s">
        <v>36</v>
      </c>
      <c r="I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7" s="312"/>
      <c r="K7" s="122" t="s">
        <v>41</v>
      </c>
      <c r="L7" s="132" t="str">
        <f>IF(OR(Table18911[[#This Row],[流]]="UAT_GS",Table18911[[#This Row],[流]]="UAT_GC",Table18911[[#This Row],[流]]="UAT_EP"),"Release_note","0")&amp;IF(OR(Table18911[[#This Row],[流]]="UAT3"),"Notice_of","0")</f>
        <v>Release_note0</v>
      </c>
      <c r="M7" s="124"/>
      <c r="N7" s="312" t="s">
        <v>27</v>
      </c>
      <c r="O7" s="312" t="s">
        <v>27</v>
      </c>
      <c r="P7" s="312" t="s">
        <v>27</v>
      </c>
      <c r="Q7" s="312" t="s">
        <v>27</v>
      </c>
      <c r="R7" s="133" t="s">
        <v>27</v>
      </c>
      <c r="S7" s="126" t="str">
        <f>IF(OR(Table18911[[#This Row],[流]]="FLEET_ENHANCEMENT_GS",Table18911[[#This Row],[流]]="UAT3",Table18911[[#This Row],[流]]="",Table18911[[#This Row],[流]]="0",Table18911[[#This Row],[流]]="ICP"),"0","Yes")</f>
        <v>Yes</v>
      </c>
      <c r="T7" s="127" t="str">
        <f>IF(Table18911[[#This Row],[流]]="Fleet_GS","√","")&amp;IF(Table18911[[#This Row],[流]]="UAT3","","X")</f>
        <v>X</v>
      </c>
      <c r="U7" s="130"/>
    </row>
    <row r="8" spans="4:21" hidden="1" x14ac:dyDescent="0.25">
      <c r="D8" s="12">
        <v>43193</v>
      </c>
      <c r="E8" s="118" t="s">
        <v>39</v>
      </c>
      <c r="F8" s="129" t="str">
        <f t="shared" si="0"/>
        <v>Tuesday</v>
      </c>
      <c r="G8" s="312" t="str">
        <f t="shared" si="1"/>
        <v>UAT</v>
      </c>
      <c r="H8" s="131" t="s">
        <v>37</v>
      </c>
      <c r="I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8" s="312"/>
      <c r="K8" s="122" t="s">
        <v>42</v>
      </c>
      <c r="L8" s="132" t="str">
        <f>IF(OR(Table18911[[#This Row],[流]]="UAT_GS",Table18911[[#This Row],[流]]="UAT_GC",Table18911[[#This Row],[流]]="UAT_EP"),"Release_note","0")&amp;IF(OR(Table18911[[#This Row],[流]]="UAT3"),"Notice_of","0")</f>
        <v>Release_note0</v>
      </c>
      <c r="M8" s="124"/>
      <c r="N8" s="312" t="s">
        <v>27</v>
      </c>
      <c r="O8" s="312" t="s">
        <v>27</v>
      </c>
      <c r="P8" s="312" t="s">
        <v>27</v>
      </c>
      <c r="Q8" s="312" t="s">
        <v>27</v>
      </c>
      <c r="R8" s="133" t="s">
        <v>27</v>
      </c>
      <c r="S8" s="126" t="str">
        <f>IF(OR(Table18911[[#This Row],[流]]="FLEET_ENHANCEMENT_GS",Table18911[[#This Row],[流]]="UAT3",Table18911[[#This Row],[流]]="",Table18911[[#This Row],[流]]="0",Table18911[[#This Row],[流]]="ICP"),"0","Yes")</f>
        <v>Yes</v>
      </c>
      <c r="T8" s="127" t="str">
        <f>IF(Table18911[[#This Row],[流]]="Fleet_GS","√","")&amp;IF(Table18911[[#This Row],[流]]="UAT3","","X")</f>
        <v>X</v>
      </c>
      <c r="U8" s="130"/>
    </row>
    <row r="9" spans="4:21" hidden="1" x14ac:dyDescent="0.25">
      <c r="D9" s="12">
        <v>43194</v>
      </c>
      <c r="E9" s="118" t="s">
        <v>39</v>
      </c>
      <c r="F9" s="312" t="str">
        <f t="shared" si="0"/>
        <v>Wednesday</v>
      </c>
      <c r="G9" s="312" t="str">
        <f t="shared" si="1"/>
        <v>Trunk&amp;UAT3</v>
      </c>
      <c r="H9" s="129" t="s">
        <v>40</v>
      </c>
      <c r="I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9" s="312"/>
      <c r="K9" s="122" t="s">
        <v>33</v>
      </c>
      <c r="L9" s="132" t="str">
        <f>IF(OR(Table18911[[#This Row],[流]]="UAT_GS",Table18911[[#This Row],[流]]="UAT_GC",Table18911[[#This Row],[流]]="UAT_EP"),"Release_note","0")&amp;IF(OR(Table18911[[#This Row],[流]]="UAT3"),"Notice_of","0")</f>
        <v>0Notice_of</v>
      </c>
      <c r="M9" s="124"/>
      <c r="N9" s="312"/>
      <c r="O9" s="312">
        <v>0</v>
      </c>
      <c r="P9" s="312">
        <v>0</v>
      </c>
      <c r="Q9" s="312">
        <v>0</v>
      </c>
      <c r="R9" s="312">
        <v>0</v>
      </c>
      <c r="S9" s="126" t="str">
        <f>IF(OR(Table18911[[#This Row],[流]]="FLEET_ENHANCEMENT_GS",Table18911[[#This Row],[流]]="UAT3",Table18911[[#This Row],[流]]="",Table18911[[#This Row],[流]]="0",Table18911[[#This Row],[流]]="ICP"),"0","Yes")</f>
        <v>0</v>
      </c>
      <c r="T9" s="134" t="s">
        <v>27</v>
      </c>
      <c r="U9" s="130"/>
    </row>
    <row r="10" spans="4:21" s="60" customFormat="1" hidden="1" x14ac:dyDescent="0.25">
      <c r="D10" s="395">
        <v>43195</v>
      </c>
      <c r="E10" s="218">
        <v>0</v>
      </c>
      <c r="F10" s="218" t="str">
        <f t="shared" si="0"/>
        <v>Thursday</v>
      </c>
      <c r="G10" s="218" t="str">
        <f t="shared" si="1"/>
        <v>UAT</v>
      </c>
      <c r="H10" s="218">
        <f>IF(Table18911[[#This Row],[Sch_Flag]]=0,0,"")</f>
        <v>0</v>
      </c>
      <c r="I10"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0" s="218">
        <v>0</v>
      </c>
      <c r="K10" s="219"/>
      <c r="L10" s="141" t="str">
        <f>IF(OR(Table18911[[#This Row],[流]]="UAT_GS",Table18911[[#This Row],[流]]="UAT_GC",Table18911[[#This Row],[流]]="UAT_EP"),"Release_note","0")&amp;IF(OR(Table18911[[#This Row],[流]]="UAT3"),"Notice_of","0")</f>
        <v>00</v>
      </c>
      <c r="M10" s="151"/>
      <c r="N10" s="141"/>
      <c r="O10" s="141">
        <v>0</v>
      </c>
      <c r="P10" s="141">
        <v>0</v>
      </c>
      <c r="Q10" s="141">
        <v>0</v>
      </c>
      <c r="R10" s="141">
        <v>0</v>
      </c>
      <c r="S10" s="126" t="str">
        <f>IF(OR(Table18911[[#This Row],[流]]="FLEET_ENHANCEMENT_GS",Table18911[[#This Row],[流]]="UAT3",Table18911[[#This Row],[流]]="",Table18911[[#This Row],[流]]="0",Table18911[[#This Row],[流]]="ICP"),"0","Yes")</f>
        <v>Yes</v>
      </c>
      <c r="T10" s="222" t="str">
        <f>IF(Table18911[[#This Row],[流]]="Fleet_GS","√","")&amp;IF(Table18911[[#This Row],[流]]="UAT3","","X")</f>
        <v>X</v>
      </c>
      <c r="U10" s="223"/>
    </row>
    <row r="11" spans="4:21" s="60" customFormat="1" hidden="1" x14ac:dyDescent="0.25">
      <c r="D11" s="395">
        <v>43196</v>
      </c>
      <c r="E11" s="218">
        <v>0</v>
      </c>
      <c r="F11" s="218" t="str">
        <f t="shared" si="0"/>
        <v>Friday</v>
      </c>
      <c r="G11" s="218" t="str">
        <f t="shared" si="1"/>
        <v>Trunk&amp;UAT3</v>
      </c>
      <c r="H11" s="218">
        <f>IF(Table18911[[#This Row],[Sch_Flag]]=0,0,"")</f>
        <v>0</v>
      </c>
      <c r="I11"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1" s="218">
        <v>0</v>
      </c>
      <c r="K11" s="219"/>
      <c r="L11" s="141" t="str">
        <f>IF(OR(Table18911[[#This Row],[流]]="UAT_GS",Table18911[[#This Row],[流]]="UAT_GC",Table18911[[#This Row],[流]]="UAT_EP"),"Release_note","0")&amp;IF(OR(Table18911[[#This Row],[流]]="UAT3"),"Notice_of","0")</f>
        <v>00</v>
      </c>
      <c r="M11" s="151"/>
      <c r="N11" s="141"/>
      <c r="O11" s="141">
        <v>0</v>
      </c>
      <c r="P11" s="141">
        <v>0</v>
      </c>
      <c r="Q11" s="141">
        <v>0</v>
      </c>
      <c r="R11" s="141">
        <v>0</v>
      </c>
      <c r="S11" s="126" t="str">
        <f>IF(OR(Table18911[[#This Row],[流]]="FLEET_ENHANCEMENT_GS",Table18911[[#This Row],[流]]="UAT3",Table18911[[#This Row],[流]]="",Table18911[[#This Row],[流]]="0",Table18911[[#This Row],[流]]="ICP"),"0","Yes")</f>
        <v>Yes</v>
      </c>
      <c r="T11" s="222" t="str">
        <f>IF(Table18911[[#This Row],[流]]="Fleet_GS","√","")&amp;IF(Table18911[[#This Row],[流]]="UAT3","","X")</f>
        <v>X</v>
      </c>
      <c r="U11" s="223"/>
    </row>
    <row r="12" spans="4:21" hidden="1" x14ac:dyDescent="0.25">
      <c r="D12" s="12">
        <v>43197</v>
      </c>
      <c r="E12" s="118" t="s">
        <v>39</v>
      </c>
      <c r="F12" s="141" t="str">
        <f t="shared" si="0"/>
        <v>Saturday</v>
      </c>
      <c r="G12" s="312" t="str">
        <f t="shared" si="1"/>
        <v/>
      </c>
      <c r="H12" s="131" t="s">
        <v>32</v>
      </c>
      <c r="I1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2" s="121" t="s">
        <v>22</v>
      </c>
      <c r="K12" s="122" t="s">
        <v>45</v>
      </c>
      <c r="L12" s="132" t="str">
        <f>IF(OR(Table18911[[#This Row],[流]]="UAT_GS",Table18911[[#This Row],[流]]="UAT_GC",Table18911[[#This Row],[流]]="UAT_EP"),"Release_note","0")&amp;IF(OR(Table18911[[#This Row],[流]]="UAT3"),"Notice_of","0")</f>
        <v>Release_note0</v>
      </c>
      <c r="M12" s="142" t="s">
        <v>46</v>
      </c>
      <c r="N12" s="312" t="s">
        <v>27</v>
      </c>
      <c r="O12" s="312" t="s">
        <v>27</v>
      </c>
      <c r="P12" s="312" t="s">
        <v>44</v>
      </c>
      <c r="Q12" s="312" t="s">
        <v>27</v>
      </c>
      <c r="R12" s="133" t="s">
        <v>27</v>
      </c>
      <c r="S12" s="126" t="str">
        <f>IF(OR(Table18911[[#This Row],[流]]="FLEET_ENHANCEMENT_GS",Table18911[[#This Row],[流]]="UAT3",Table18911[[#This Row],[流]]="",Table18911[[#This Row],[流]]="0",Table18911[[#This Row],[流]]="ICP"),"0","Yes")</f>
        <v>Yes</v>
      </c>
      <c r="T12" s="127" t="str">
        <f>IF(Table18911[[#This Row],[流]]="Fleet_GS","√","")&amp;IF(Table18911[[#This Row],[流]]="UAT3","","X")</f>
        <v>X</v>
      </c>
      <c r="U12" s="130"/>
    </row>
    <row r="13" spans="4:21" hidden="1" x14ac:dyDescent="0.25">
      <c r="D13" s="12">
        <v>43198</v>
      </c>
      <c r="E13" s="118" t="s">
        <v>39</v>
      </c>
      <c r="F13" s="141" t="str">
        <f t="shared" si="0"/>
        <v>Sunday</v>
      </c>
      <c r="G13" s="312" t="str">
        <f t="shared" si="1"/>
        <v/>
      </c>
      <c r="H13" s="131" t="s">
        <v>37</v>
      </c>
      <c r="I1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 s="121" t="s">
        <v>22</v>
      </c>
      <c r="K13" s="143" t="s">
        <v>50</v>
      </c>
      <c r="L13" s="132" t="str">
        <f>IF(OR(Table18911[[#This Row],[流]]="UAT_GS",Table18911[[#This Row],[流]]="UAT_GC",Table18911[[#This Row],[流]]="UAT_EP"),"Release_note","0")&amp;IF(OR(Table18911[[#This Row],[流]]="UAT3"),"Notice_of","0")</f>
        <v>Release_note0</v>
      </c>
      <c r="M13" s="142" t="s">
        <v>51</v>
      </c>
      <c r="N13" s="141" t="s">
        <v>27</v>
      </c>
      <c r="O13" s="141" t="s">
        <v>27</v>
      </c>
      <c r="P13" s="141" t="s">
        <v>27</v>
      </c>
      <c r="Q13" s="141" t="s">
        <v>27</v>
      </c>
      <c r="R13" s="133" t="s">
        <v>27</v>
      </c>
      <c r="S13" s="126" t="str">
        <f>IF(OR(Table18911[[#This Row],[流]]="FLEET_ENHANCEMENT_GS",Table18911[[#This Row],[流]]="UAT3",Table18911[[#This Row],[流]]="",Table18911[[#This Row],[流]]="0",Table18911[[#This Row],[流]]="ICP"),"0","Yes")</f>
        <v>Yes</v>
      </c>
      <c r="T13" s="144" t="str">
        <f>IF(Table18911[[#This Row],[流]]="Fleet_GS","√","")&amp;IF(Table18911[[#This Row],[流]]="UAT3","","X")</f>
        <v>X</v>
      </c>
      <c r="U13" s="130"/>
    </row>
    <row r="14" spans="4:21" hidden="1" x14ac:dyDescent="0.25">
      <c r="D14" s="12">
        <v>43198</v>
      </c>
      <c r="E14" s="118" t="s">
        <v>39</v>
      </c>
      <c r="F14" s="141" t="str">
        <f t="shared" si="0"/>
        <v>Sunday</v>
      </c>
      <c r="G14" s="312" t="str">
        <f t="shared" si="1"/>
        <v/>
      </c>
      <c r="H14" s="131" t="s">
        <v>36</v>
      </c>
      <c r="I1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4" s="121" t="s">
        <v>22</v>
      </c>
      <c r="K14" s="143" t="s">
        <v>48</v>
      </c>
      <c r="L14" s="132" t="str">
        <f>IF(OR(Table18911[[#This Row],[流]]="UAT_GS",Table18911[[#This Row],[流]]="UAT_GC",Table18911[[#This Row],[流]]="UAT_EP"),"Release_note","0")&amp;IF(OR(Table18911[[#This Row],[流]]="UAT3"),"Notice_of","0")</f>
        <v>Release_note0</v>
      </c>
      <c r="M14" s="142" t="s">
        <v>49</v>
      </c>
      <c r="N14" s="141" t="s">
        <v>27</v>
      </c>
      <c r="O14" s="141" t="s">
        <v>27</v>
      </c>
      <c r="P14" s="141" t="s">
        <v>27</v>
      </c>
      <c r="Q14" s="141" t="s">
        <v>27</v>
      </c>
      <c r="R14" s="133" t="s">
        <v>27</v>
      </c>
      <c r="S14" s="126" t="str">
        <f>IF(OR(Table18911[[#This Row],[流]]="FLEET_ENHANCEMENT_GS",Table18911[[#This Row],[流]]="UAT3",Table18911[[#This Row],[流]]="",Table18911[[#This Row],[流]]="0",Table18911[[#This Row],[流]]="ICP"),"0","Yes")</f>
        <v>Yes</v>
      </c>
      <c r="T14" s="144" t="str">
        <f>IF(Table18911[[#This Row],[流]]="Fleet_GS","√","")&amp;IF(Table18911[[#This Row],[流]]="UAT3","","X")</f>
        <v>X</v>
      </c>
      <c r="U14" s="130"/>
    </row>
    <row r="15" spans="4:21" hidden="1" x14ac:dyDescent="0.25">
      <c r="D15" s="12">
        <v>43198</v>
      </c>
      <c r="E15" s="118" t="s">
        <v>39</v>
      </c>
      <c r="F15" s="141" t="str">
        <f t="shared" si="0"/>
        <v>Sunday</v>
      </c>
      <c r="G15" s="312" t="str">
        <f t="shared" si="1"/>
        <v/>
      </c>
      <c r="H15" s="129" t="s">
        <v>40</v>
      </c>
      <c r="I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5" s="121" t="s">
        <v>22</v>
      </c>
      <c r="K15" s="143" t="s">
        <v>48</v>
      </c>
      <c r="L15" s="132" t="str">
        <f>IF(OR(Table18911[[#This Row],[流]]="UAT_GS",Table18911[[#This Row],[流]]="UAT_GC",Table18911[[#This Row],[流]]="UAT_EP"),"Release_note","0")&amp;IF(OR(Table18911[[#This Row],[流]]="UAT3"),"Notice_of","0")</f>
        <v>0Notice_of</v>
      </c>
      <c r="M15" s="124">
        <v>0</v>
      </c>
      <c r="N15" s="312"/>
      <c r="O15" s="312">
        <v>0</v>
      </c>
      <c r="P15" s="312">
        <v>0</v>
      </c>
      <c r="Q15" s="312">
        <v>0</v>
      </c>
      <c r="R15" s="312">
        <v>0</v>
      </c>
      <c r="S15" s="126" t="str">
        <f>IF(OR(Table18911[[#This Row],[流]]="FLEET_ENHANCEMENT_GS",Table18911[[#This Row],[流]]="UAT3",Table18911[[#This Row],[流]]="",Table18911[[#This Row],[流]]="0",Table18911[[#This Row],[流]]="ICP"),"0","Yes")</f>
        <v>0</v>
      </c>
      <c r="T15" s="144" t="str">
        <f>IF(Table18911[[#This Row],[流]]="Fleet_GS","√","")&amp;IF(Table18911[[#This Row],[流]]="UAT3","","X")</f>
        <v/>
      </c>
      <c r="U15" s="130"/>
    </row>
    <row r="16" spans="4:21" hidden="1" x14ac:dyDescent="0.25">
      <c r="D16" s="12">
        <v>43199</v>
      </c>
      <c r="E16" s="118" t="s">
        <v>39</v>
      </c>
      <c r="F16" s="312" t="str">
        <f t="shared" si="0"/>
        <v>Monday</v>
      </c>
      <c r="G16" s="312" t="str">
        <f>IF(OR(F16="Thursday",F16="Tuesday"),"UAT","")&amp;IF(OR(F16="Wednesday",F16="Friday"),"Trunk&amp;UAT3","")</f>
        <v/>
      </c>
      <c r="H16" s="120" t="s">
        <v>20</v>
      </c>
      <c r="I1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6" s="312"/>
      <c r="K16" s="122" t="s">
        <v>52</v>
      </c>
      <c r="L16" s="123" t="str">
        <f>IF(OR(Table18911[[#This Row],[流]]="UAT_GS",Table18911[[#This Row],[流]]="UAT_GC",Table18911[[#This Row],[流]]="UAT_EP"),"Release_note","0")&amp;IF(OR(Table18911[[#This Row],[流]]="UAT3"),"Notice_of","0")</f>
        <v>00</v>
      </c>
      <c r="M16" s="124" t="s">
        <v>54</v>
      </c>
      <c r="N16" s="141" t="s">
        <v>27</v>
      </c>
      <c r="O16" s="141" t="s">
        <v>27</v>
      </c>
      <c r="P16" s="141" t="s">
        <v>27</v>
      </c>
      <c r="Q16" s="141" t="s">
        <v>27</v>
      </c>
      <c r="R16" s="125" t="s">
        <v>27</v>
      </c>
      <c r="S16" s="126" t="str">
        <f>IF(OR(Table18911[[#This Row],[流]]="FLEET_ENHANCEMENT_GS",Table18911[[#This Row],[流]]="UAT3",Table18911[[#This Row],[流]]="",Table18911[[#This Row],[流]]="0",Table18911[[#This Row],[流]]="ICP"),"0","Yes")</f>
        <v>Yes</v>
      </c>
      <c r="T16" s="127" t="str">
        <f>IF(Table18911[[#This Row],[流]]="Fleet_GS","√","")&amp;IF(Table18911[[#This Row],[流]]="UAT3","","X")</f>
        <v>X</v>
      </c>
      <c r="U16" s="130"/>
    </row>
    <row r="17" spans="4:21" hidden="1" x14ac:dyDescent="0.25">
      <c r="D17" s="12">
        <v>43199</v>
      </c>
      <c r="E17" s="118" t="s">
        <v>39</v>
      </c>
      <c r="F17" s="312" t="str">
        <f t="shared" si="0"/>
        <v>Monday</v>
      </c>
      <c r="G17" s="312" t="str">
        <f>IF(OR(F17="Thursday",F17="Tuesday"),"UAT","")&amp;IF(OR(F17="Wednesday",F17="Friday"),"Trunk&amp;UAT3","")</f>
        <v/>
      </c>
      <c r="H17" s="120" t="s">
        <v>34</v>
      </c>
      <c r="I1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7" s="312"/>
      <c r="K17" s="122" t="s">
        <v>52</v>
      </c>
      <c r="L17" s="123" t="str">
        <f>IF(OR(Table18911[[#This Row],[流]]="UAT_GS",Table18911[[#This Row],[流]]="UAT_GC",Table18911[[#This Row],[流]]="UAT_EP"),"Release_note","0")&amp;IF(OR(Table18911[[#This Row],[流]]="UAT3"),"Notice_of","0")</f>
        <v>00</v>
      </c>
      <c r="M17" s="124" t="s">
        <v>53</v>
      </c>
      <c r="N17" s="141" t="s">
        <v>27</v>
      </c>
      <c r="O17" s="141" t="s">
        <v>27</v>
      </c>
      <c r="P17" s="141" t="s">
        <v>27</v>
      </c>
      <c r="Q17" s="141" t="s">
        <v>27</v>
      </c>
      <c r="R17" s="125" t="s">
        <v>27</v>
      </c>
      <c r="S17" s="126" t="str">
        <f>IF(OR(Table18911[[#This Row],[流]]="FLEET_ENHANCEMENT_GS",Table18911[[#This Row],[流]]="UAT3",Table18911[[#This Row],[流]]="",Table18911[[#This Row],[流]]="0",Table18911[[#This Row],[流]]="ICP"),"0","Yes")</f>
        <v>Yes</v>
      </c>
      <c r="T17" s="127" t="str">
        <f>IF(Table18911[[#This Row],[流]]="Fleet_GS","√","")&amp;IF(Table18911[[#This Row],[流]]="UAT3","","X")</f>
        <v>X</v>
      </c>
      <c r="U17" s="130"/>
    </row>
    <row r="18" spans="4:21" hidden="1" x14ac:dyDescent="0.25">
      <c r="D18" s="12">
        <v>43200</v>
      </c>
      <c r="E18" s="118" t="s">
        <v>39</v>
      </c>
      <c r="F18" s="129" t="str">
        <f t="shared" si="0"/>
        <v>Tuesday</v>
      </c>
      <c r="G18" s="312" t="str">
        <f>IF(OR(F18="Thursday",F18="Tuesday"),"UAT","")&amp;IF(OR(F18="Wednesday",F18="Friday"),"Trunk&amp;UAT3","")</f>
        <v>UAT</v>
      </c>
      <c r="H18" s="145" t="s">
        <v>56</v>
      </c>
      <c r="I1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18" s="121" t="s">
        <v>56</v>
      </c>
      <c r="K18" s="122" t="s">
        <v>57</v>
      </c>
      <c r="L18" s="123" t="str">
        <f>IF(OR(Table18911[[#This Row],[流]]="UAT_GS",Table18911[[#This Row],[流]]="UAT_GC",Table18911[[#This Row],[流]]="UAT_EP"),"Release_note","0")&amp;IF(OR(Table18911[[#This Row],[流]]="UAT3"),"Notice_of","0")</f>
        <v>00</v>
      </c>
      <c r="M18" s="124" t="s">
        <v>58</v>
      </c>
      <c r="N18" s="141" t="s">
        <v>27</v>
      </c>
      <c r="O18" s="141">
        <v>0</v>
      </c>
      <c r="P18" s="141">
        <v>0</v>
      </c>
      <c r="Q18" s="141">
        <v>0</v>
      </c>
      <c r="R18" s="312">
        <v>0</v>
      </c>
      <c r="S18" s="126" t="str">
        <f>IF(OR(Table18911[[#This Row],[流]]="FLEET_ENHANCEMENT_GS",Table18911[[#This Row],[流]]="UAT3",Table18911[[#This Row],[流]]="",Table18911[[#This Row],[流]]="0",Table18911[[#This Row],[流]]="ICP"),"0","Yes")</f>
        <v>0</v>
      </c>
      <c r="T18" s="127" t="str">
        <f>IF(Table18911[[#This Row],[流]]="Fleet_GS","√","")&amp;IF(Table18911[[#This Row],[流]]="UAT3","","X")</f>
        <v>X</v>
      </c>
      <c r="U18" s="130"/>
    </row>
    <row r="19" spans="4:21" hidden="1" x14ac:dyDescent="0.25">
      <c r="D19" s="12">
        <v>43200</v>
      </c>
      <c r="E19" s="118" t="s">
        <v>39</v>
      </c>
      <c r="F19" s="129" t="str">
        <f t="shared" si="0"/>
        <v>Tuesday</v>
      </c>
      <c r="G19" s="312" t="str">
        <f t="shared" si="1"/>
        <v>UAT</v>
      </c>
      <c r="H19" s="131" t="s">
        <v>36</v>
      </c>
      <c r="I1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9" s="312"/>
      <c r="K19" s="122" t="s">
        <v>55</v>
      </c>
      <c r="L19" s="132" t="str">
        <f>IF(OR(Table18911[[#This Row],[流]]="UAT_GS",Table18911[[#This Row],[流]]="UAT_GC",Table18911[[#This Row],[流]]="UAT_EP"),"Release_note","0")&amp;IF(OR(Table18911[[#This Row],[流]]="UAT3"),"Notice_of","0")</f>
        <v>Release_note0</v>
      </c>
      <c r="M19" s="142" t="s">
        <v>60</v>
      </c>
      <c r="N19" s="141" t="s">
        <v>27</v>
      </c>
      <c r="O19" s="141" t="s">
        <v>27</v>
      </c>
      <c r="P19" s="141" t="s">
        <v>27</v>
      </c>
      <c r="Q19" s="141" t="s">
        <v>27</v>
      </c>
      <c r="R19" s="133" t="s">
        <v>27</v>
      </c>
      <c r="S19" s="126" t="str">
        <f>IF(OR(Table18911[[#This Row],[流]]="FLEET_ENHANCEMENT_GS",Table18911[[#This Row],[流]]="UAT3",Table18911[[#This Row],[流]]="",Table18911[[#This Row],[流]]="0",Table18911[[#This Row],[流]]="ICP"),"0","Yes")</f>
        <v>Yes</v>
      </c>
      <c r="T19" s="127" t="str">
        <f>IF(Table18911[[#This Row],[流]]="Fleet_GS","√","")&amp;IF(Table18911[[#This Row],[流]]="UAT3","","X")</f>
        <v>X</v>
      </c>
      <c r="U19" s="130"/>
    </row>
    <row r="20" spans="4:21" hidden="1" x14ac:dyDescent="0.25">
      <c r="D20" s="12">
        <v>43200</v>
      </c>
      <c r="E20" s="118" t="s">
        <v>39</v>
      </c>
      <c r="F20" s="129" t="str">
        <f t="shared" si="0"/>
        <v>Tuesday</v>
      </c>
      <c r="G20" s="312" t="str">
        <f t="shared" si="1"/>
        <v>UAT</v>
      </c>
      <c r="H20" s="131" t="s">
        <v>37</v>
      </c>
      <c r="I2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0" s="312"/>
      <c r="K20" s="122" t="s">
        <v>55</v>
      </c>
      <c r="L20" s="132" t="str">
        <f>IF(OR(Table18911[[#This Row],[流]]="UAT_GS",Table18911[[#This Row],[流]]="UAT_GC",Table18911[[#This Row],[流]]="UAT_EP"),"Release_note","0")&amp;IF(OR(Table18911[[#This Row],[流]]="UAT3"),"Notice_of","0")</f>
        <v>Release_note0</v>
      </c>
      <c r="M20" s="142" t="s">
        <v>59</v>
      </c>
      <c r="N20" s="141" t="s">
        <v>27</v>
      </c>
      <c r="O20" s="141" t="s">
        <v>27</v>
      </c>
      <c r="P20" s="141" t="s">
        <v>27</v>
      </c>
      <c r="Q20" s="141" t="s">
        <v>27</v>
      </c>
      <c r="R20" s="133" t="s">
        <v>27</v>
      </c>
      <c r="S20" s="126" t="str">
        <f>IF(OR(Table18911[[#This Row],[流]]="FLEET_ENHANCEMENT_GS",Table18911[[#This Row],[流]]="UAT3",Table18911[[#This Row],[流]]="",Table18911[[#This Row],[流]]="0",Table18911[[#This Row],[流]]="ICP"),"0","Yes")</f>
        <v>Yes</v>
      </c>
      <c r="T20" s="127" t="str">
        <f>IF(Table18911[[#This Row],[流]]="Fleet_GS","√","")&amp;IF(Table18911[[#This Row],[流]]="UAT3","","X")</f>
        <v>X</v>
      </c>
      <c r="U20" s="130"/>
    </row>
    <row r="21" spans="4:21" hidden="1" x14ac:dyDescent="0.25">
      <c r="D21" s="12">
        <v>43201</v>
      </c>
      <c r="E21" s="118" t="s">
        <v>39</v>
      </c>
      <c r="F21" s="312" t="str">
        <f t="shared" si="0"/>
        <v>Wednesday</v>
      </c>
      <c r="G21" s="312" t="str">
        <f>IF(OR(F21="Thursday",F21="Tuesday"),"UAT","")&amp;IF(OR(F21="Wednesday",F21="Friday"),"Trunk&amp;UAT3","")</f>
        <v>Trunk&amp;UAT3</v>
      </c>
      <c r="H21" s="131" t="s">
        <v>32</v>
      </c>
      <c r="I2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1" s="121" t="s">
        <v>22</v>
      </c>
      <c r="K21" s="122" t="s">
        <v>55</v>
      </c>
      <c r="L21" s="132" t="str">
        <f>IF(OR(Table18911[[#This Row],[流]]="UAT_GS",Table18911[[#This Row],[流]]="UAT_GC",Table18911[[#This Row],[流]]="UAT_EP"),"Release_note","0")&amp;IF(OR(Table18911[[#This Row],[流]]="UAT3"),"Notice_of","0")</f>
        <v>Release_note0</v>
      </c>
      <c r="M21" s="142" t="s">
        <v>62</v>
      </c>
      <c r="N21" s="141" t="s">
        <v>27</v>
      </c>
      <c r="O21" s="141" t="s">
        <v>27</v>
      </c>
      <c r="P21" s="141" t="s">
        <v>44</v>
      </c>
      <c r="Q21" s="312"/>
      <c r="R21" s="133" t="s">
        <v>27</v>
      </c>
      <c r="S21" s="126" t="str">
        <f>IF(OR(Table18911[[#This Row],[流]]="FLEET_ENHANCEMENT_GS",Table18911[[#This Row],[流]]="UAT3",Table18911[[#This Row],[流]]="",Table18911[[#This Row],[流]]="0",Table18911[[#This Row],[流]]="ICP"),"0","Yes")</f>
        <v>Yes</v>
      </c>
      <c r="T21" s="127" t="str">
        <f>IF(Table18911[[#This Row],[流]]="Fleet_GS","√","")&amp;IF(Table18911[[#This Row],[流]]="UAT3","","X")</f>
        <v>X</v>
      </c>
      <c r="U21" s="130"/>
    </row>
    <row r="22" spans="4:21" hidden="1" x14ac:dyDescent="0.25">
      <c r="D22" s="12">
        <v>43201</v>
      </c>
      <c r="E22" s="118" t="s">
        <v>39</v>
      </c>
      <c r="F22" s="312" t="str">
        <f t="shared" si="0"/>
        <v>Wednesday</v>
      </c>
      <c r="G22" s="312" t="str">
        <f t="shared" si="1"/>
        <v>Trunk&amp;UAT3</v>
      </c>
      <c r="H22" s="129" t="s">
        <v>40</v>
      </c>
      <c r="I2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2" s="120" t="s">
        <v>61</v>
      </c>
      <c r="K22" s="122" t="s">
        <v>55</v>
      </c>
      <c r="L22" s="132" t="str">
        <f>IF(OR(Table18911[[#This Row],[流]]="UAT_GS",Table18911[[#This Row],[流]]="UAT_GC",Table18911[[#This Row],[流]]="UAT_EP"),"Release_note","0")&amp;IF(OR(Table18911[[#This Row],[流]]="UAT3"),"Notice_of","0")</f>
        <v>0Notice_of</v>
      </c>
      <c r="M22" s="124">
        <v>0</v>
      </c>
      <c r="N22" s="141" t="s">
        <v>27</v>
      </c>
      <c r="O22" s="312">
        <v>0</v>
      </c>
      <c r="P22" s="312">
        <v>0</v>
      </c>
      <c r="Q22" s="312">
        <v>0</v>
      </c>
      <c r="R22" s="312">
        <v>0</v>
      </c>
      <c r="S22" s="126" t="str">
        <f>IF(OR(Table18911[[#This Row],[流]]="FLEET_ENHANCEMENT_GS",Table18911[[#This Row],[流]]="UAT3",Table18911[[#This Row],[流]]="",Table18911[[#This Row],[流]]="0",Table18911[[#This Row],[流]]="ICP"),"0","Yes")</f>
        <v>0</v>
      </c>
      <c r="T22" s="127" t="str">
        <f>IF(Table18911[[#This Row],[流]]="Fleet_GS","√","")&amp;IF(Table18911[[#This Row],[流]]="UAT3","","X")</f>
        <v/>
      </c>
      <c r="U22" s="130"/>
    </row>
    <row r="23" spans="4:21" hidden="1" x14ac:dyDescent="0.25">
      <c r="D23" s="12">
        <v>43202</v>
      </c>
      <c r="E23" s="118" t="s">
        <v>39</v>
      </c>
      <c r="F23" s="129" t="str">
        <f t="shared" si="0"/>
        <v>Thursday</v>
      </c>
      <c r="G23" s="312" t="str">
        <f>IF(OR(F23="Thursday",F23="Tuesday"),"UAT","")&amp;IF(OR(F23="Wednesday",F23="Friday"),"Trunk&amp;UAT3","")</f>
        <v>UAT</v>
      </c>
      <c r="H23" s="131" t="s">
        <v>32</v>
      </c>
      <c r="I2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 s="312"/>
      <c r="K23" s="146" t="s">
        <v>63</v>
      </c>
      <c r="L23" s="132" t="str">
        <f>IF(OR(Table18911[[#This Row],[流]]="UAT_GS",Table18911[[#This Row],[流]]="UAT_GC",Table18911[[#This Row],[流]]="UAT_EP"),"Release_note","0")&amp;IF(OR(Table18911[[#This Row],[流]]="UAT3"),"Notice_of","0")</f>
        <v>Release_note0</v>
      </c>
      <c r="M23" s="142" t="s">
        <v>120</v>
      </c>
      <c r="N23" s="141" t="s">
        <v>27</v>
      </c>
      <c r="O23" s="312">
        <v>0</v>
      </c>
      <c r="P23" s="141" t="s">
        <v>27</v>
      </c>
      <c r="Q23" s="141" t="s">
        <v>27</v>
      </c>
      <c r="R23" s="133" t="s">
        <v>27</v>
      </c>
      <c r="S23" s="126" t="str">
        <f>IF(OR(Table18911[[#This Row],[流]]="FLEET_ENHANCEMENT_GS",Table18911[[#This Row],[流]]="UAT3",Table18911[[#This Row],[流]]="",Table18911[[#This Row],[流]]="0",Table18911[[#This Row],[流]]="ICP"),"0","Yes")</f>
        <v>Yes</v>
      </c>
      <c r="T23" s="147" t="s">
        <v>123</v>
      </c>
      <c r="U23" s="130"/>
    </row>
    <row r="24" spans="4:21" hidden="1" x14ac:dyDescent="0.25">
      <c r="D24" s="12">
        <v>43202</v>
      </c>
      <c r="E24" s="118" t="s">
        <v>39</v>
      </c>
      <c r="F24" s="129" t="str">
        <f t="shared" si="0"/>
        <v>Thursday</v>
      </c>
      <c r="G24" s="312" t="str">
        <f t="shared" si="1"/>
        <v>UAT</v>
      </c>
      <c r="H24" s="131" t="s">
        <v>36</v>
      </c>
      <c r="I2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4" s="312"/>
      <c r="K24" s="146" t="s">
        <v>121</v>
      </c>
      <c r="L24" s="132" t="str">
        <f>IF(OR(Table18911[[#This Row],[流]]="UAT_GS",Table18911[[#This Row],[流]]="UAT_GC",Table18911[[#This Row],[流]]="UAT_EP"),"Release_note","0")&amp;IF(OR(Table18911[[#This Row],[流]]="UAT3"),"Notice_of","0")</f>
        <v>Release_note0</v>
      </c>
      <c r="M24" s="142" t="s">
        <v>122</v>
      </c>
      <c r="N24" s="141" t="s">
        <v>27</v>
      </c>
      <c r="O24" s="141" t="s">
        <v>27</v>
      </c>
      <c r="P24" s="141" t="s">
        <v>27</v>
      </c>
      <c r="Q24" s="141" t="s">
        <v>27</v>
      </c>
      <c r="R24" s="133" t="s">
        <v>27</v>
      </c>
      <c r="S24" s="126" t="str">
        <f>IF(OR(Table18911[[#This Row],[流]]="FLEET_ENHANCEMENT_GS",Table18911[[#This Row],[流]]="UAT3",Table18911[[#This Row],[流]]="",Table18911[[#This Row],[流]]="0",Table18911[[#This Row],[流]]="ICP"),"0","Yes")</f>
        <v>Yes</v>
      </c>
      <c r="T24" s="127" t="str">
        <f>IF(Table18911[[#This Row],[流]]="Fleet_GS","√","")&amp;IF(Table18911[[#This Row],[流]]="UAT3","","X")</f>
        <v>X</v>
      </c>
      <c r="U24" s="130"/>
    </row>
    <row r="25" spans="4:21" hidden="1" x14ac:dyDescent="0.25">
      <c r="D25" s="12">
        <v>43202</v>
      </c>
      <c r="E25" s="118" t="s">
        <v>39</v>
      </c>
      <c r="F25" s="129" t="str">
        <f t="shared" si="0"/>
        <v>Thursday</v>
      </c>
      <c r="G25" s="312" t="str">
        <f t="shared" si="1"/>
        <v>UAT</v>
      </c>
      <c r="H25" s="131" t="s">
        <v>37</v>
      </c>
      <c r="I2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5" s="312"/>
      <c r="K25" s="146" t="s">
        <v>65</v>
      </c>
      <c r="L25" s="132" t="str">
        <f>IF(OR(Table18911[[#This Row],[流]]="UAT_GS",Table18911[[#This Row],[流]]="UAT_GC",Table18911[[#This Row],[流]]="UAT_EP"),"Release_note","0")&amp;IF(OR(Table18911[[#This Row],[流]]="UAT3"),"Notice_of","0")</f>
        <v>Release_note0</v>
      </c>
      <c r="M25" s="142" t="s">
        <v>118</v>
      </c>
      <c r="N25" s="141" t="s">
        <v>27</v>
      </c>
      <c r="O25" s="141" t="s">
        <v>27</v>
      </c>
      <c r="P25" s="141" t="s">
        <v>27</v>
      </c>
      <c r="Q25" s="141" t="s">
        <v>27</v>
      </c>
      <c r="R25" s="133" t="s">
        <v>27</v>
      </c>
      <c r="S25" s="126" t="str">
        <f>IF(OR(Table18911[[#This Row],[流]]="FLEET_ENHANCEMENT_GS",Table18911[[#This Row],[流]]="UAT3",Table18911[[#This Row],[流]]="",Table18911[[#This Row],[流]]="0",Table18911[[#This Row],[流]]="ICP"),"0","Yes")</f>
        <v>Yes</v>
      </c>
      <c r="T25" s="127" t="str">
        <f>IF(Table18911[[#This Row],[流]]="Fleet_GS","√","")&amp;IF(Table18911[[#This Row],[流]]="UAT3","","X")</f>
        <v>X</v>
      </c>
      <c r="U25" s="130"/>
    </row>
    <row r="26" spans="4:21" hidden="1" x14ac:dyDescent="0.25">
      <c r="D26" s="12">
        <v>43203</v>
      </c>
      <c r="E26" s="118" t="s">
        <v>39</v>
      </c>
      <c r="F26" s="312" t="str">
        <f t="shared" si="0"/>
        <v>Friday</v>
      </c>
      <c r="G26" s="312" t="str">
        <f t="shared" si="1"/>
        <v>Trunk&amp;UAT3</v>
      </c>
      <c r="H26" s="129" t="s">
        <v>40</v>
      </c>
      <c r="I2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6" s="312"/>
      <c r="K26" s="122" t="s">
        <v>63</v>
      </c>
      <c r="L26" s="132" t="str">
        <f>IF(OR(Table18911[[#This Row],[流]]="UAT_GS",Table18911[[#This Row],[流]]="UAT_GC",Table18911[[#This Row],[流]]="UAT_EP"),"Release_note","0")&amp;IF(OR(Table18911[[#This Row],[流]]="UAT3"),"Notice_of","0")</f>
        <v>0Notice_of</v>
      </c>
      <c r="M26" s="124">
        <v>0</v>
      </c>
      <c r="N26" s="141">
        <v>0</v>
      </c>
      <c r="O26" s="312">
        <v>0</v>
      </c>
      <c r="P26" s="312">
        <v>0</v>
      </c>
      <c r="Q26" s="312">
        <v>0</v>
      </c>
      <c r="R26" s="312">
        <v>0</v>
      </c>
      <c r="S26" s="126" t="str">
        <f>IF(OR(Table18911[[#This Row],[流]]="FLEET_ENHANCEMENT_GS",Table18911[[#This Row],[流]]="UAT3",Table18911[[#This Row],[流]]="",Table18911[[#This Row],[流]]="0",Table18911[[#This Row],[流]]="ICP"),"0","Yes")</f>
        <v>0</v>
      </c>
      <c r="T26" s="147" t="s">
        <v>125</v>
      </c>
      <c r="U26" s="130"/>
    </row>
    <row r="27" spans="4:21" hidden="1" x14ac:dyDescent="0.25">
      <c r="D27" s="33">
        <v>43204</v>
      </c>
      <c r="E27" s="135">
        <v>0</v>
      </c>
      <c r="F27" s="135" t="str">
        <f t="shared" si="0"/>
        <v>Saturday</v>
      </c>
      <c r="G27" s="135" t="str">
        <f t="shared" si="1"/>
        <v/>
      </c>
      <c r="H27" s="135" t="str">
        <f>IF(Table18911[[#This Row],[Sch_Flag]]= 0,"0","")</f>
        <v>0</v>
      </c>
      <c r="I2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7" s="135"/>
      <c r="K27" s="135"/>
      <c r="L27" s="135" t="str">
        <f>IF(OR(Table18911[[#This Row],[流]]="UAT_GS",Table18911[[#This Row],[流]]="UAT_GC",Table18911[[#This Row],[流]]="UAT_EP"),"Release_note","0")&amp;IF(OR(Table18911[[#This Row],[流]]="UAT3"),"Notice_of","0")</f>
        <v>00</v>
      </c>
      <c r="M27" s="137"/>
      <c r="N27" s="135"/>
      <c r="O27" s="135">
        <v>0</v>
      </c>
      <c r="P27" s="135">
        <v>0</v>
      </c>
      <c r="Q27" s="135">
        <v>0</v>
      </c>
      <c r="R27" s="135">
        <v>0</v>
      </c>
      <c r="S27" s="126" t="str">
        <f>IF(OR(Table18911[[#This Row],[流]]="FLEET_ENHANCEMENT_GS",Table18911[[#This Row],[流]]="UAT3",Table18911[[#This Row],[流]]="",Table18911[[#This Row],[流]]="0",Table18911[[#This Row],[流]]="ICP"),"0","Yes")</f>
        <v>0</v>
      </c>
      <c r="T27" s="137" t="str">
        <f>IF(Table18911[[#This Row],[流]]="Fleet_GS","√","")&amp;IF(Table18911[[#This Row],[流]]="UAT3","","X")</f>
        <v>X</v>
      </c>
      <c r="U27" s="130"/>
    </row>
    <row r="28" spans="4:21" hidden="1" x14ac:dyDescent="0.25">
      <c r="D28" s="33">
        <v>43205</v>
      </c>
      <c r="E28" s="135">
        <v>0</v>
      </c>
      <c r="F28" s="135" t="str">
        <f t="shared" si="0"/>
        <v>Sunday</v>
      </c>
      <c r="G28" s="135" t="str">
        <f t="shared" si="1"/>
        <v/>
      </c>
      <c r="H28" s="135" t="str">
        <f>IF(Table18911[[#This Row],[Sch_Flag]]= 0,"0","")</f>
        <v>0</v>
      </c>
      <c r="I2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8" s="135"/>
      <c r="K28" s="135"/>
      <c r="L28" s="135" t="str">
        <f>IF(OR(Table18911[[#This Row],[流]]="UAT_GS",Table18911[[#This Row],[流]]="UAT_GC",Table18911[[#This Row],[流]]="UAT_EP"),"Release_note","0")&amp;IF(OR(Table18911[[#This Row],[流]]="UAT3"),"Notice_of","0")</f>
        <v>00</v>
      </c>
      <c r="M28" s="137"/>
      <c r="N28" s="135"/>
      <c r="O28" s="135">
        <v>0</v>
      </c>
      <c r="P28" s="135">
        <v>0</v>
      </c>
      <c r="Q28" s="135">
        <v>0</v>
      </c>
      <c r="R28" s="135">
        <v>0</v>
      </c>
      <c r="S28" s="126" t="str">
        <f>IF(OR(Table18911[[#This Row],[流]]="FLEET_ENHANCEMENT_GS",Table18911[[#This Row],[流]]="UAT3",Table18911[[#This Row],[流]]="",Table18911[[#This Row],[流]]="0",Table18911[[#This Row],[流]]="ICP"),"0","Yes")</f>
        <v>0</v>
      </c>
      <c r="T28" s="137" t="str">
        <f>IF(Table18911[[#This Row],[流]]="Fleet_GS","√","")&amp;IF(Table18911[[#This Row],[流]]="UAT3","","X")</f>
        <v>X</v>
      </c>
      <c r="U28" s="130"/>
    </row>
    <row r="29" spans="4:21" hidden="1" x14ac:dyDescent="0.25">
      <c r="D29" s="33">
        <v>43206</v>
      </c>
      <c r="E29" s="135">
        <v>0</v>
      </c>
      <c r="F29" s="135" t="str">
        <f t="shared" si="0"/>
        <v>Monday</v>
      </c>
      <c r="G29" s="135" t="str">
        <f t="shared" si="1"/>
        <v/>
      </c>
      <c r="H29" s="135" t="str">
        <f>IF(Table18911[[#This Row],[Sch_Flag]]= 0,"0","")</f>
        <v>0</v>
      </c>
      <c r="I2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29" s="135"/>
      <c r="K29" s="135"/>
      <c r="L29" s="135" t="str">
        <f>IF(OR(Table18911[[#This Row],[流]]="UAT_GS",Table18911[[#This Row],[流]]="UAT_GC",Table18911[[#This Row],[流]]="UAT_EP"),"Release_note","0")&amp;IF(OR(Table18911[[#This Row],[流]]="UAT3"),"Notice_of","0")</f>
        <v>00</v>
      </c>
      <c r="M29" s="137"/>
      <c r="N29" s="135"/>
      <c r="O29" s="135"/>
      <c r="P29" s="135"/>
      <c r="Q29" s="135"/>
      <c r="R29" s="135"/>
      <c r="S29" s="126" t="str">
        <f>IF(OR(Table18911[[#This Row],[流]]="FLEET_ENHANCEMENT_GS",Table18911[[#This Row],[流]]="UAT3",Table18911[[#This Row],[流]]="",Table18911[[#This Row],[流]]="0",Table18911[[#This Row],[流]]="ICP"),"0","Yes")</f>
        <v>0</v>
      </c>
      <c r="T29" s="137" t="str">
        <f>IF(Table18911[[#This Row],[流]]="Fleet_GS","√","")&amp;IF(Table18911[[#This Row],[流]]="UAT3","","X")</f>
        <v>X</v>
      </c>
      <c r="U29" s="130"/>
    </row>
    <row r="30" spans="4:21" hidden="1" x14ac:dyDescent="0.25">
      <c r="D30" s="12">
        <v>43207</v>
      </c>
      <c r="E30" s="118" t="s">
        <v>39</v>
      </c>
      <c r="F30" s="129" t="str">
        <f t="shared" si="0"/>
        <v>Tuesday</v>
      </c>
      <c r="G30" s="312" t="str">
        <f t="shared" si="1"/>
        <v>UAT</v>
      </c>
      <c r="H30" s="131" t="s">
        <v>32</v>
      </c>
      <c r="I3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30" s="312"/>
      <c r="K30" s="146" t="s">
        <v>127</v>
      </c>
      <c r="L30" s="132" t="str">
        <f>IF(OR(Table18911[[#This Row],[流]]="UAT_GS",Table18911[[#This Row],[流]]="UAT_GC",Table18911[[#This Row],[流]]="UAT_EP"),"Release_note","0")&amp;IF(OR(Table18911[[#This Row],[流]]="UAT3"),"Notice_of","0")</f>
        <v>Release_note0</v>
      </c>
      <c r="M30" s="142" t="s">
        <v>146</v>
      </c>
      <c r="N30" s="141" t="s">
        <v>27</v>
      </c>
      <c r="O30" s="141" t="s">
        <v>27</v>
      </c>
      <c r="P30" s="141" t="s">
        <v>44</v>
      </c>
      <c r="Q30" s="141" t="s">
        <v>27</v>
      </c>
      <c r="R30" s="133" t="s">
        <v>27</v>
      </c>
      <c r="S30" s="126" t="str">
        <f>IF(OR(Table18911[[#This Row],[流]]="FLEET_ENHANCEMENT_GS",Table18911[[#This Row],[流]]="UAT3",Table18911[[#This Row],[流]]="",Table18911[[#This Row],[流]]="0",Table18911[[#This Row],[流]]="ICP"),"0","Yes")</f>
        <v>Yes</v>
      </c>
      <c r="T30" s="127" t="str">
        <f>IF(Table18911[[#This Row],[流]]="Fleet_GS","√","")&amp;IF(Table18911[[#This Row],[流]]="UAT3","","X")</f>
        <v>X</v>
      </c>
      <c r="U30" s="130"/>
    </row>
    <row r="31" spans="4:21" hidden="1" x14ac:dyDescent="0.25">
      <c r="D31" s="12">
        <v>43207</v>
      </c>
      <c r="E31" s="118" t="s">
        <v>39</v>
      </c>
      <c r="F31" s="129" t="str">
        <f t="shared" si="0"/>
        <v>Tuesday</v>
      </c>
      <c r="G31" s="312" t="str">
        <f t="shared" si="1"/>
        <v>UAT</v>
      </c>
      <c r="H31" s="131" t="s">
        <v>36</v>
      </c>
      <c r="I3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31" s="312"/>
      <c r="K31" s="146" t="s">
        <v>131</v>
      </c>
      <c r="L31" s="132" t="str">
        <f>IF(OR(Table18911[[#This Row],[流]]="UAT_GS",Table18911[[#This Row],[流]]="UAT_GC",Table18911[[#This Row],[流]]="UAT_EP"),"Release_note","0")&amp;IF(OR(Table18911[[#This Row],[流]]="UAT3"),"Notice_of","0")</f>
        <v>Release_note0</v>
      </c>
      <c r="M31" s="142" t="s">
        <v>133</v>
      </c>
      <c r="N31" s="141" t="s">
        <v>27</v>
      </c>
      <c r="O31" s="141" t="s">
        <v>27</v>
      </c>
      <c r="P31" s="141" t="s">
        <v>27</v>
      </c>
      <c r="Q31" s="141" t="s">
        <v>27</v>
      </c>
      <c r="R31" s="133" t="s">
        <v>27</v>
      </c>
      <c r="S31" s="126" t="str">
        <f>IF(OR(Table18911[[#This Row],[流]]="FLEET_ENHANCEMENT_GS",Table18911[[#This Row],[流]]="UAT3",Table18911[[#This Row],[流]]="",Table18911[[#This Row],[流]]="0",Table18911[[#This Row],[流]]="ICP"),"0","Yes")</f>
        <v>Yes</v>
      </c>
      <c r="T31" s="127" t="str">
        <f>IF(Table18911[[#This Row],[流]]="Fleet_GS","√","")&amp;IF(Table18911[[#This Row],[流]]="UAT3","","X")</f>
        <v>X</v>
      </c>
      <c r="U31" s="130"/>
    </row>
    <row r="32" spans="4:21" hidden="1" x14ac:dyDescent="0.25">
      <c r="D32" s="12">
        <v>43207</v>
      </c>
      <c r="E32" s="118" t="s">
        <v>39</v>
      </c>
      <c r="F32" s="129" t="str">
        <f t="shared" si="0"/>
        <v>Tuesday</v>
      </c>
      <c r="G32" s="312" t="str">
        <f t="shared" si="1"/>
        <v>UAT</v>
      </c>
      <c r="H32" s="131" t="s">
        <v>37</v>
      </c>
      <c r="I3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32" s="312"/>
      <c r="K32" s="146" t="s">
        <v>126</v>
      </c>
      <c r="L32" s="132" t="str">
        <f>IF(OR(Table18911[[#This Row],[流]]="UAT_GS",Table18911[[#This Row],[流]]="UAT_GC",Table18911[[#This Row],[流]]="UAT_EP"),"Release_note","0")&amp;IF(OR(Table18911[[#This Row],[流]]="UAT3"),"Notice_of","0")</f>
        <v>Release_note0</v>
      </c>
      <c r="M32" s="142" t="s">
        <v>130</v>
      </c>
      <c r="N32" s="141" t="s">
        <v>27</v>
      </c>
      <c r="O32" s="141" t="s">
        <v>27</v>
      </c>
      <c r="P32" s="141" t="s">
        <v>27</v>
      </c>
      <c r="Q32" s="141" t="s">
        <v>27</v>
      </c>
      <c r="R32" s="133" t="s">
        <v>27</v>
      </c>
      <c r="S32" s="126" t="str">
        <f>IF(OR(Table18911[[#This Row],[流]]="FLEET_ENHANCEMENT_GS",Table18911[[#This Row],[流]]="UAT3",Table18911[[#This Row],[流]]="",Table18911[[#This Row],[流]]="0",Table18911[[#This Row],[流]]="ICP"),"0","Yes")</f>
        <v>Yes</v>
      </c>
      <c r="T32" s="127" t="str">
        <f>IF(Table18911[[#This Row],[流]]="Fleet_GS","√","")&amp;IF(Table18911[[#This Row],[流]]="UAT3","","X")</f>
        <v>X</v>
      </c>
      <c r="U32" s="130"/>
    </row>
    <row r="33" spans="4:48" hidden="1" x14ac:dyDescent="0.25">
      <c r="D33" s="12">
        <v>43207</v>
      </c>
      <c r="E33" s="118" t="s">
        <v>39</v>
      </c>
      <c r="F33" s="129" t="str">
        <f t="shared" si="0"/>
        <v>Tuesday</v>
      </c>
      <c r="G33" s="312" t="str">
        <f t="shared" si="1"/>
        <v>UAT</v>
      </c>
      <c r="H33" s="120" t="s">
        <v>20</v>
      </c>
      <c r="I3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33" s="312"/>
      <c r="K33" s="122" t="s">
        <v>64</v>
      </c>
      <c r="L33" s="123" t="str">
        <f>IF(OR(Table18911[[#This Row],[流]]="UAT_GS",Table18911[[#This Row],[流]]="UAT_GC",Table18911[[#This Row],[流]]="UAT_EP"),"Release_note","0")&amp;IF(OR(Table18911[[#This Row],[流]]="UAT3"),"Notice_of","0")</f>
        <v>00</v>
      </c>
      <c r="M33" s="124" t="s">
        <v>132</v>
      </c>
      <c r="N33" s="141" t="s">
        <v>27</v>
      </c>
      <c r="O33" s="141" t="s">
        <v>27</v>
      </c>
      <c r="P33" s="141" t="s">
        <v>27</v>
      </c>
      <c r="Q33" s="141" t="s">
        <v>27</v>
      </c>
      <c r="R33" s="125" t="s">
        <v>27</v>
      </c>
      <c r="S33" s="126" t="str">
        <f>IF(OR(Table18911[[#This Row],[流]]="FLEET_ENHANCEMENT_GS",Table18911[[#This Row],[流]]="UAT3",Table18911[[#This Row],[流]]="",Table18911[[#This Row],[流]]="0",Table18911[[#This Row],[流]]="ICP"),"0","Yes")</f>
        <v>Yes</v>
      </c>
      <c r="T33" s="127" t="str">
        <f>IF(Table18911[[#This Row],[流]]="Fleet_GS","√","")&amp;IF(Table18911[[#This Row],[流]]="UAT3","","X")</f>
        <v>X</v>
      </c>
      <c r="U33" s="130"/>
    </row>
    <row r="34" spans="4:48" hidden="1" x14ac:dyDescent="0.25">
      <c r="D34" s="12">
        <v>43207</v>
      </c>
      <c r="E34" s="118" t="s">
        <v>39</v>
      </c>
      <c r="F34" s="129" t="str">
        <f t="shared" si="0"/>
        <v>Tuesday</v>
      </c>
      <c r="G34" s="312" t="str">
        <f t="shared" si="1"/>
        <v>UAT</v>
      </c>
      <c r="H34" s="148" t="s">
        <v>56</v>
      </c>
      <c r="I3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34" s="312"/>
      <c r="K34" s="122" t="s">
        <v>128</v>
      </c>
      <c r="L34" s="123" t="str">
        <f>IF(OR(Table18911[[#This Row],[流]]="UAT_GS",Table18911[[#This Row],[流]]="UAT_GC",Table18911[[#This Row],[流]]="UAT_EP"),"Release_note","0")&amp;IF(OR(Table18911[[#This Row],[流]]="UAT3"),"Notice_of","0")</f>
        <v>00</v>
      </c>
      <c r="M34" s="149" t="s">
        <v>129</v>
      </c>
      <c r="N34" s="141" t="s">
        <v>27</v>
      </c>
      <c r="O34" s="141" t="s">
        <v>27</v>
      </c>
      <c r="P34" s="312">
        <v>0</v>
      </c>
      <c r="Q34" s="312">
        <v>0</v>
      </c>
      <c r="R34" s="312">
        <v>0</v>
      </c>
      <c r="S34" s="126" t="str">
        <f>IF(OR(Table18911[[#This Row],[流]]="FLEET_ENHANCEMENT_GS",Table18911[[#This Row],[流]]="UAT3",Table18911[[#This Row],[流]]="",Table18911[[#This Row],[流]]="0",Table18911[[#This Row],[流]]="ICP"),"0","Yes")</f>
        <v>0</v>
      </c>
      <c r="T34" s="127" t="str">
        <f>IF(Table18911[[#This Row],[流]]="Fleet_GS","√","")&amp;IF(Table18911[[#This Row],[流]]="UAT3","","X")</f>
        <v>X</v>
      </c>
      <c r="U34" s="130"/>
    </row>
    <row r="35" spans="4:48" hidden="1" x14ac:dyDescent="0.25">
      <c r="D35" s="12">
        <v>43208</v>
      </c>
      <c r="E35" s="118" t="s">
        <v>39</v>
      </c>
      <c r="F35" s="312" t="str">
        <f t="shared" si="0"/>
        <v>Wednesday</v>
      </c>
      <c r="G35" s="312" t="str">
        <f t="shared" si="1"/>
        <v>Trunk&amp;UAT3</v>
      </c>
      <c r="H35" s="129" t="s">
        <v>40</v>
      </c>
      <c r="I3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35" s="312"/>
      <c r="K35" s="122" t="s">
        <v>147</v>
      </c>
      <c r="L35" s="132" t="str">
        <f>IF(OR(Table18911[[#This Row],[流]]="UAT_GS",Table18911[[#This Row],[流]]="UAT_GC",Table18911[[#This Row],[流]]="UAT_EP"),"Release_note","0")&amp;IF(OR(Table18911[[#This Row],[流]]="UAT3"),"Notice_of","0")</f>
        <v>0Notice_of</v>
      </c>
      <c r="M35" s="124">
        <v>0</v>
      </c>
      <c r="N35" s="141">
        <v>0</v>
      </c>
      <c r="O35" s="312">
        <v>0</v>
      </c>
      <c r="P35" s="312">
        <v>0</v>
      </c>
      <c r="Q35" s="312">
        <v>0</v>
      </c>
      <c r="R35" s="312">
        <v>0</v>
      </c>
      <c r="S35" s="126" t="str">
        <f>IF(OR(Table18911[[#This Row],[流]]="FLEET_ENHANCEMENT_GS",Table18911[[#This Row],[流]]="UAT3",Table18911[[#This Row],[流]]="",Table18911[[#This Row],[流]]="0",Table18911[[#This Row],[流]]="ICP"),"0","Yes")</f>
        <v>0</v>
      </c>
      <c r="T35" s="150" t="s">
        <v>152</v>
      </c>
      <c r="U35" s="130"/>
    </row>
    <row r="36" spans="4:48" hidden="1" x14ac:dyDescent="0.25">
      <c r="D36" s="12">
        <v>43208</v>
      </c>
      <c r="E36" s="118" t="s">
        <v>39</v>
      </c>
      <c r="F36" s="312" t="str">
        <f t="shared" si="0"/>
        <v>Wednesday</v>
      </c>
      <c r="G36" s="312" t="str">
        <f>IF(OR(F36="Thursday",F36="Tuesday"),"UAT","")&amp;IF(OR(F36="Wednesday",F36="Friday"),"Trunk&amp;UAT3","")</f>
        <v>Trunk&amp;UAT3</v>
      </c>
      <c r="H36" s="120" t="s">
        <v>20</v>
      </c>
      <c r="I3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36" s="312"/>
      <c r="K36" s="122" t="s">
        <v>148</v>
      </c>
      <c r="L36" s="123" t="str">
        <f>IF(OR(Table18911[[#This Row],[流]]="UAT_GS",Table18911[[#This Row],[流]]="UAT_GC",Table18911[[#This Row],[流]]="UAT_EP"),"Release_note","0")&amp;IF(OR(Table18911[[#This Row],[流]]="UAT3"),"Notice_of","0")</f>
        <v>00</v>
      </c>
      <c r="M36" s="151" t="s">
        <v>151</v>
      </c>
      <c r="N36" s="141" t="s">
        <v>27</v>
      </c>
      <c r="O36" s="141" t="s">
        <v>27</v>
      </c>
      <c r="P36" s="141" t="s">
        <v>27</v>
      </c>
      <c r="Q36" s="141" t="s">
        <v>27</v>
      </c>
      <c r="R36" s="125" t="s">
        <v>27</v>
      </c>
      <c r="S36" s="152" t="str">
        <f>IF(OR(Table18911[[#This Row],[流]]="FLEET_ENHANCEMENT_GS",Table18911[[#This Row],[流]]="UAT3",Table18911[[#This Row],[流]]="",Table18911[[#This Row],[流]]="0",Table18911[[#This Row],[流]]="ICP"),"0","Yes")</f>
        <v>Yes</v>
      </c>
      <c r="T36" s="144" t="str">
        <f>IF(Table18911[[#This Row],[流]]="Fleet_GS","√","")&amp;IF(Table18911[[#This Row],[流]]="UAT3","","X")</f>
        <v>X</v>
      </c>
      <c r="U36" s="130"/>
    </row>
    <row r="37" spans="4:48" ht="15.75" hidden="1" customHeight="1" x14ac:dyDescent="0.25">
      <c r="D37" s="12">
        <v>43208</v>
      </c>
      <c r="E37" s="118" t="s">
        <v>39</v>
      </c>
      <c r="F37" s="312" t="str">
        <f t="shared" si="0"/>
        <v>Wednesday</v>
      </c>
      <c r="G37" s="312" t="str">
        <f>IF(OR(F37="Thursday",F37="Tuesday"),"UAT","")&amp;IF(OR(F37="Wednesday",F37="Friday"),"Trunk&amp;UAT3","")</f>
        <v>Trunk&amp;UAT3</v>
      </c>
      <c r="H37" s="120" t="s">
        <v>34</v>
      </c>
      <c r="I3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37" s="312"/>
      <c r="K37" s="122" t="s">
        <v>149</v>
      </c>
      <c r="L37" s="123" t="str">
        <f>IF(OR(Table18911[[#This Row],[流]]="UAT_GS",Table18911[[#This Row],[流]]="UAT_GC",Table18911[[#This Row],[流]]="UAT_EP"),"Release_note","0")&amp;IF(OR(Table18911[[#This Row],[流]]="UAT3"),"Notice_of","0")</f>
        <v>00</v>
      </c>
      <c r="M37" s="124" t="s">
        <v>150</v>
      </c>
      <c r="N37" s="141" t="s">
        <v>27</v>
      </c>
      <c r="O37" s="141" t="s">
        <v>27</v>
      </c>
      <c r="P37" s="141" t="s">
        <v>27</v>
      </c>
      <c r="Q37" s="141" t="s">
        <v>27</v>
      </c>
      <c r="R37" s="125" t="s">
        <v>27</v>
      </c>
      <c r="S37" s="152" t="str">
        <f>IF(OR(Table18911[[#This Row],[流]]="FLEET_ENHANCEMENT_GS",Table18911[[#This Row],[流]]="UAT3",Table18911[[#This Row],[流]]="",Table18911[[#This Row],[流]]="0",Table18911[[#This Row],[流]]="ICP"),"0","Yes")</f>
        <v>Yes</v>
      </c>
      <c r="T37" s="144" t="str">
        <f>IF(Table18911[[#This Row],[流]]="Fleet_GS","√","")&amp;IF(Table18911[[#This Row],[流]]="UAT3","","X")</f>
        <v>X</v>
      </c>
      <c r="U37" s="130"/>
    </row>
    <row r="38" spans="4:48" s="60" customFormat="1" hidden="1" x14ac:dyDescent="0.25">
      <c r="D38" s="58">
        <v>43209</v>
      </c>
      <c r="E38" s="153">
        <v>0</v>
      </c>
      <c r="F38" s="154" t="str">
        <f t="shared" si="0"/>
        <v>Thursday</v>
      </c>
      <c r="G38" s="135" t="str">
        <f t="shared" si="1"/>
        <v>UAT</v>
      </c>
      <c r="H38" s="135">
        <v>0</v>
      </c>
      <c r="I3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38" s="154"/>
      <c r="K38" s="136">
        <v>0</v>
      </c>
      <c r="L38" s="155" t="str">
        <f>IF(OR(Table18911[[#This Row],[流]]="UAT_GS",Table18911[[#This Row],[流]]="UAT_GC",Table18911[[#This Row],[流]]="UAT_EP"),"Release_note","0")&amp;IF(OR(Table18911[[#This Row],[流]]="UAT3"),"Notice_of","0")</f>
        <v>00</v>
      </c>
      <c r="M38" s="156">
        <v>0</v>
      </c>
      <c r="N38" s="154">
        <v>0</v>
      </c>
      <c r="O38" s="154">
        <v>0</v>
      </c>
      <c r="P38" s="154">
        <v>0</v>
      </c>
      <c r="Q38" s="154">
        <v>0</v>
      </c>
      <c r="R38" s="154">
        <v>0</v>
      </c>
      <c r="S38" s="138" t="str">
        <f>IF(OR(Table18911[[#This Row],[流]]="FLEET_ENHANCEMENT_GS",Table18911[[#This Row],[流]]="UAT3",Table18911[[#This Row],[流]]="",Table18911[[#This Row],[流]]="0",Table18911[[#This Row],[流]]="ICP"),"0","Yes")</f>
        <v>Yes</v>
      </c>
      <c r="T38" s="139" t="str">
        <f>IF(Table18911[[#This Row],[流]]="Fleet_GS","√","")&amp;IF(Table18911[[#This Row],[流]]="UAT3","","X")</f>
        <v>X</v>
      </c>
      <c r="U38" s="157" t="str">
        <f>IF(OR(Table18911[[#This Row],[环境]]="FLEET_ENHANCEMENT_GS",Table18911[[#This Row],[环境]]="UAT3",Table18911[[#This Row],[环境]]="",Table18911[[#This Row],[环境]]="0",Table18911[[#This Row],[环境]]="ICP"),"0","Yes")</f>
        <v>0</v>
      </c>
    </row>
    <row r="39" spans="4:48" s="60" customFormat="1" hidden="1" x14ac:dyDescent="0.25">
      <c r="D39" s="58">
        <v>43209</v>
      </c>
      <c r="E39" s="153">
        <v>0</v>
      </c>
      <c r="F39" s="154" t="str">
        <f t="shared" si="0"/>
        <v>Thursday</v>
      </c>
      <c r="G39" s="135" t="str">
        <f t="shared" si="1"/>
        <v>UAT</v>
      </c>
      <c r="H39" s="135">
        <v>0</v>
      </c>
      <c r="I3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39" s="154"/>
      <c r="K39" s="158">
        <v>0</v>
      </c>
      <c r="L39" s="155" t="str">
        <f>IF(OR(Table18911[[#This Row],[流]]="UAT_GS",Table18911[[#This Row],[流]]="UAT_GC",Table18911[[#This Row],[流]]="UAT_EP"),"Release_note","0")&amp;IF(OR(Table18911[[#This Row],[流]]="UAT3"),"Notice_of","0")</f>
        <v>00</v>
      </c>
      <c r="M39" s="156">
        <v>0</v>
      </c>
      <c r="N39" s="154"/>
      <c r="O39" s="154">
        <v>0</v>
      </c>
      <c r="P39" s="154">
        <v>0</v>
      </c>
      <c r="Q39" s="154">
        <v>0</v>
      </c>
      <c r="R39" s="154">
        <v>0</v>
      </c>
      <c r="S39" s="138" t="str">
        <f>IF(OR(Table18911[[#This Row],[流]]="FLEET_ENHANCEMENT_GS",Table18911[[#This Row],[流]]="UAT3",Table18911[[#This Row],[流]]="",Table18911[[#This Row],[流]]="0",Table18911[[#This Row],[流]]="ICP"),"0","Yes")</f>
        <v>Yes</v>
      </c>
      <c r="T39" s="139" t="str">
        <f>IF(Table18911[[#This Row],[流]]="Fleet_GS","√","")&amp;IF(Table18911[[#This Row],[流]]="UAT3","","X")</f>
        <v>X</v>
      </c>
      <c r="U39" s="157" t="str">
        <f>IF(OR(Table18911[[#This Row],[环境]]="FLEET_ENHANCEMENT_GS",Table18911[[#This Row],[环境]]="UAT3",Table18911[[#This Row],[环境]]="",Table18911[[#This Row],[环境]]="0",Table18911[[#This Row],[环境]]="ICP"),"0","Yes")</f>
        <v>0</v>
      </c>
    </row>
    <row r="40" spans="4:48" hidden="1" x14ac:dyDescent="0.25">
      <c r="D40" s="99">
        <v>43210</v>
      </c>
      <c r="E40" s="118" t="s">
        <v>39</v>
      </c>
      <c r="F40" s="159" t="str">
        <f t="shared" si="0"/>
        <v>Friday</v>
      </c>
      <c r="G40" s="312" t="str">
        <f t="shared" si="1"/>
        <v>Trunk&amp;UAT3</v>
      </c>
      <c r="H40" s="131" t="s">
        <v>32</v>
      </c>
      <c r="I4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0" s="160"/>
      <c r="K40" s="146" t="s">
        <v>154</v>
      </c>
      <c r="L40" s="132" t="str">
        <f>IF(OR(Table18911[[#This Row],[流]]="UAT_GS",Table18911[[#This Row],[流]]="UAT_GC",Table18911[[#This Row],[流]]="UAT_EP"),"Release_note","0")&amp;IF(OR(Table18911[[#This Row],[流]]="UAT3"),"Notice_of","0")</f>
        <v>Release_note0</v>
      </c>
      <c r="M40" s="161" t="s">
        <v>157</v>
      </c>
      <c r="N40" s="141" t="s">
        <v>27</v>
      </c>
      <c r="O40" s="141" t="s">
        <v>27</v>
      </c>
      <c r="P40" s="160" t="s">
        <v>44</v>
      </c>
      <c r="Q40" s="141" t="s">
        <v>27</v>
      </c>
      <c r="R40" s="133" t="s">
        <v>27</v>
      </c>
      <c r="S40" s="126" t="str">
        <f>IF(OR(Table18911[[#This Row],[流]]="FLEET_ENHANCEMENT_GS",Table18911[[#This Row],[流]]="UAT3",Table18911[[#This Row],[流]]="",Table18911[[#This Row],[流]]="0",Table18911[[#This Row],[流]]="ICP"),"0","Yes")</f>
        <v>Yes</v>
      </c>
      <c r="T40" s="127" t="str">
        <f>IF(Table18911[[#This Row],[流]]="Fleet_GS","√","")&amp;IF(Table18911[[#This Row],[流]]="UAT3","","X")</f>
        <v>X</v>
      </c>
      <c r="U40" s="130"/>
    </row>
    <row r="41" spans="4:48" hidden="1" x14ac:dyDescent="0.25">
      <c r="D41" s="99">
        <v>43210</v>
      </c>
      <c r="E41" s="118" t="s">
        <v>39</v>
      </c>
      <c r="F41" s="141" t="str">
        <f t="shared" si="0"/>
        <v>Friday</v>
      </c>
      <c r="G41" s="312" t="str">
        <f>IF(OR(F41="Thursday",F41="Tuesday"),"UAT","")&amp;IF(OR(F41="Wednesday",F41="Friday"),"Trunk&amp;UAT3","")</f>
        <v>Trunk&amp;UAT3</v>
      </c>
      <c r="H41" s="131" t="s">
        <v>32</v>
      </c>
      <c r="I4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1" s="312"/>
      <c r="K41" s="146" t="s">
        <v>159</v>
      </c>
      <c r="L41" s="132" t="str">
        <f>IF(OR(Table18911[[#This Row],[流]]="UAT_GS",Table18911[[#This Row],[流]]="UAT_GC",Table18911[[#This Row],[流]]="UAT_EP"),"Release_note","0")&amp;IF(OR(Table18911[[#This Row],[流]]="UAT3"),"Notice_of","0")</f>
        <v>Release_note0</v>
      </c>
      <c r="M41" s="124" t="s">
        <v>161</v>
      </c>
      <c r="N41" s="141" t="s">
        <v>27</v>
      </c>
      <c r="O41" s="141" t="s">
        <v>27</v>
      </c>
      <c r="P41" s="141" t="s">
        <v>27</v>
      </c>
      <c r="Q41" s="141" t="s">
        <v>27</v>
      </c>
      <c r="R41" s="133"/>
      <c r="S41" s="152" t="str">
        <f>IF(OR(Table18911[[#This Row],[流]]="FLEET_ENHANCEMENT_GS",Table18911[[#This Row],[流]]="UAT3",Table18911[[#This Row],[流]]="",Table18911[[#This Row],[流]]="0",Table18911[[#This Row],[流]]="ICP"),"0","Yes")</f>
        <v>Yes</v>
      </c>
      <c r="T41" s="127" t="str">
        <f>IF(Table18911[[#This Row],[流]]="Fleet_GS","√","")&amp;IF(Table18911[[#This Row],[流]]="UAT3","","X")</f>
        <v>X</v>
      </c>
      <c r="U41" s="130"/>
    </row>
    <row r="42" spans="4:48" hidden="1" x14ac:dyDescent="0.25">
      <c r="D42" s="99">
        <v>43210</v>
      </c>
      <c r="E42" s="118" t="s">
        <v>39</v>
      </c>
      <c r="F42" s="141" t="str">
        <f t="shared" si="0"/>
        <v>Friday</v>
      </c>
      <c r="G42" s="312" t="str">
        <f>IF(OR(F42="Thursday",F42="Tuesday"),"UAT","")&amp;IF(OR(F42="Wednesday",F42="Friday"),"Trunk&amp;UAT3","")</f>
        <v>Trunk&amp;UAT3</v>
      </c>
      <c r="H42" s="131" t="s">
        <v>32</v>
      </c>
      <c r="I4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42" s="312"/>
      <c r="K42" s="146" t="s">
        <v>160</v>
      </c>
      <c r="L42" s="132" t="str">
        <f>IF(OR(Table18911[[#This Row],[流]]="UAT_GS",Table18911[[#This Row],[流]]="UAT_GC",Table18911[[#This Row],[流]]="UAT_EP"),"Release_note","0")&amp;IF(OR(Table18911[[#This Row],[流]]="UAT3"),"Notice_of","0")</f>
        <v>Release_note0</v>
      </c>
      <c r="M42" s="124" t="s">
        <v>162</v>
      </c>
      <c r="N42" s="141" t="s">
        <v>27</v>
      </c>
      <c r="O42" s="141" t="s">
        <v>27</v>
      </c>
      <c r="P42" s="141" t="s">
        <v>27</v>
      </c>
      <c r="Q42" s="141" t="s">
        <v>27</v>
      </c>
      <c r="R42" s="133"/>
      <c r="S42" s="152" t="str">
        <f>IF(OR(Table18911[[#This Row],[流]]="FLEET_ENHANCEMENT_GS",Table18911[[#This Row],[流]]="UAT3",Table18911[[#This Row],[流]]="",Table18911[[#This Row],[流]]="0",Table18911[[#This Row],[流]]="ICP"),"0","Yes")</f>
        <v>Yes</v>
      </c>
      <c r="T42" s="127" t="str">
        <f>IF(Table18911[[#This Row],[流]]="Fleet_GS","√","")&amp;IF(Table18911[[#This Row],[流]]="UAT3","","X")</f>
        <v>X</v>
      </c>
      <c r="U42" s="130"/>
    </row>
    <row r="43" spans="4:48" hidden="1" x14ac:dyDescent="0.25">
      <c r="D43" s="99">
        <v>43210</v>
      </c>
      <c r="E43" s="118" t="s">
        <v>39</v>
      </c>
      <c r="F43" s="141" t="str">
        <f t="shared" si="0"/>
        <v>Friday</v>
      </c>
      <c r="G43" s="312" t="str">
        <f>IF(OR(F43="Thursday",F43="Tuesday"),"UAT","")&amp;IF(OR(F43="Wednesday",F43="Friday"),"Trunk&amp;UAT3","")</f>
        <v>Trunk&amp;UAT3</v>
      </c>
      <c r="H43" s="131" t="s">
        <v>36</v>
      </c>
      <c r="I4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43" s="312"/>
      <c r="K43" s="146" t="s">
        <v>155</v>
      </c>
      <c r="L43" s="132" t="str">
        <f>IF(OR(Table18911[[#This Row],[流]]="UAT_GS",Table18911[[#This Row],[流]]="UAT_GC",Table18911[[#This Row],[流]]="UAT_EP"),"Release_note","0")&amp;IF(OR(Table18911[[#This Row],[流]]="UAT3"),"Notice_of","0")</f>
        <v>Release_note0</v>
      </c>
      <c r="M43" s="161" t="s">
        <v>156</v>
      </c>
      <c r="N43" s="141" t="s">
        <v>27</v>
      </c>
      <c r="O43" s="141" t="s">
        <v>27</v>
      </c>
      <c r="P43" s="312" t="s">
        <v>27</v>
      </c>
      <c r="Q43" s="312" t="s">
        <v>27</v>
      </c>
      <c r="R43" s="133" t="s">
        <v>27</v>
      </c>
      <c r="S43" s="152" t="str">
        <f>IF(OR(Table18911[[#This Row],[流]]="FLEET_ENHANCEMENT_GS",Table18911[[#This Row],[流]]="UAT3",Table18911[[#This Row],[流]]="",Table18911[[#This Row],[流]]="0",Table18911[[#This Row],[流]]="ICP"),"0","Yes")</f>
        <v>Yes</v>
      </c>
      <c r="T43" s="127" t="str">
        <f>IF(Table18911[[#This Row],[流]]="Fleet_GS","√","")&amp;IF(Table18911[[#This Row],[流]]="UAT3","","X")</f>
        <v>X</v>
      </c>
      <c r="U43" s="130"/>
    </row>
    <row r="44" spans="4:48" hidden="1" x14ac:dyDescent="0.25">
      <c r="D44" s="99">
        <v>43210</v>
      </c>
      <c r="E44" s="118" t="s">
        <v>39</v>
      </c>
      <c r="F44" s="141" t="str">
        <f t="shared" si="0"/>
        <v>Friday</v>
      </c>
      <c r="G44" s="312" t="str">
        <f>IF(OR(F44="Thursday",F44="Tuesday"),"UAT","")&amp;IF(OR(F44="Wednesday",F44="Friday"),"Trunk&amp;UAT3","")</f>
        <v>Trunk&amp;UAT3</v>
      </c>
      <c r="H44" s="131" t="s">
        <v>37</v>
      </c>
      <c r="I4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44" s="312"/>
      <c r="K44" s="146" t="s">
        <v>153</v>
      </c>
      <c r="L44" s="132" t="str">
        <f>IF(OR(Table18911[[#This Row],[流]]="UAT_GS",Table18911[[#This Row],[流]]="UAT_GC",Table18911[[#This Row],[流]]="UAT_EP"),"Release_note","0")&amp;IF(OR(Table18911[[#This Row],[流]]="UAT3"),"Notice_of","0")</f>
        <v>Release_note0</v>
      </c>
      <c r="M44" s="124" t="s">
        <v>158</v>
      </c>
      <c r="N44" s="141" t="s">
        <v>27</v>
      </c>
      <c r="O44" s="141" t="s">
        <v>27</v>
      </c>
      <c r="P44" s="141" t="s">
        <v>27</v>
      </c>
      <c r="Q44" s="141" t="s">
        <v>27</v>
      </c>
      <c r="R44" s="133" t="s">
        <v>27</v>
      </c>
      <c r="S44" s="152" t="str">
        <f>IF(OR(Table18911[[#This Row],[流]]="FLEET_ENHANCEMENT_GS",Table18911[[#This Row],[流]]="UAT3",Table18911[[#This Row],[流]]="",Table18911[[#This Row],[流]]="0",Table18911[[#This Row],[流]]="ICP"),"0","Yes")</f>
        <v>Yes</v>
      </c>
      <c r="T44" s="127" t="str">
        <f>IF(Table18911[[#This Row],[流]]="Fleet_GS","√","")&amp;IF(Table18911[[#This Row],[流]]="UAT3","","X")</f>
        <v>X</v>
      </c>
      <c r="U44" s="13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row>
    <row r="45" spans="4:48" s="85" customFormat="1" hidden="1" x14ac:dyDescent="0.25">
      <c r="D45" s="99">
        <v>43210</v>
      </c>
      <c r="E45" s="118" t="s">
        <v>39</v>
      </c>
      <c r="F45" s="160" t="str">
        <f t="shared" si="0"/>
        <v>Friday</v>
      </c>
      <c r="G45" s="312" t="str">
        <f t="shared" si="1"/>
        <v>Trunk&amp;UAT3</v>
      </c>
      <c r="H45" s="129" t="s">
        <v>40</v>
      </c>
      <c r="I4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45" s="312"/>
      <c r="K45" s="146" t="s">
        <v>154</v>
      </c>
      <c r="L45" s="132" t="str">
        <f>IF(OR(Table18911[[#This Row],[流]]="UAT_GS",Table18911[[#This Row],[流]]="UAT_GC",Table18911[[#This Row],[流]]="UAT_EP"),"Release_note","0")&amp;IF(OR(Table18911[[#This Row],[流]]="UAT3"),"Notice_of","0")</f>
        <v>0Notice_of</v>
      </c>
      <c r="M45" s="151">
        <v>0</v>
      </c>
      <c r="N45" s="141">
        <v>0</v>
      </c>
      <c r="O45" s="141">
        <v>0</v>
      </c>
      <c r="P45" s="141">
        <v>0</v>
      </c>
      <c r="Q45" s="141">
        <v>0</v>
      </c>
      <c r="R45" s="141">
        <v>0</v>
      </c>
      <c r="S45" s="126" t="str">
        <f>IF(OR(Table18911[[#This Row],[流]]="FLEET_ENHANCEMENT_GS",Table18911[[#This Row],[流]]="UAT3",Table18911[[#This Row],[流]]="",Table18911[[#This Row],[流]]="0",Table18911[[#This Row],[流]]="ICP"),"0","Yes")</f>
        <v>0</v>
      </c>
      <c r="T45" s="127" t="str">
        <f>IF(Table18911[[#This Row],[流]]="Fleet_GS","√","")&amp;IF(Table18911[[#This Row],[流]]="UAT3","","X")</f>
        <v/>
      </c>
      <c r="U45" s="162"/>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row>
    <row r="46" spans="4:48" s="60" customFormat="1" hidden="1" x14ac:dyDescent="0.25">
      <c r="D46" s="58">
        <v>43211</v>
      </c>
      <c r="E46" s="135">
        <v>0</v>
      </c>
      <c r="F46" s="135" t="str">
        <f t="shared" si="0"/>
        <v>Saturday</v>
      </c>
      <c r="G46" s="135" t="str">
        <f t="shared" si="1"/>
        <v/>
      </c>
      <c r="H46" s="135" t="str">
        <f>IF(Table18911[[#This Row],[Sch_Flag]]= 0,"0","")</f>
        <v>0</v>
      </c>
      <c r="I4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46" s="135"/>
      <c r="K46" s="136"/>
      <c r="L46" s="155" t="str">
        <f>IF(OR(Table18911[[#This Row],[流]]="UAT_GS",Table18911[[#This Row],[流]]="UAT_GC",Table18911[[#This Row],[流]]="UAT_EP"),"Release_note","0")&amp;IF(OR(Table18911[[#This Row],[流]]="UAT3"),"Notice_of","0")</f>
        <v>00</v>
      </c>
      <c r="M46" s="137"/>
      <c r="N46" s="135"/>
      <c r="O46" s="135"/>
      <c r="P46" s="135"/>
      <c r="Q46" s="135"/>
      <c r="R46" s="135"/>
      <c r="S46" s="138" t="str">
        <f>IF(OR(Table18911[[#This Row],[流]]="FLEET_ENHANCEMENT_GS",Table18911[[#This Row],[流]]="UAT3",Table18911[[#This Row],[流]]="",Table18911[[#This Row],[流]]="0",Table18911[[#This Row],[流]]="ICP"),"0","Yes")</f>
        <v>0</v>
      </c>
      <c r="T46" s="139" t="str">
        <f>IF(Table18911[[#This Row],[流]]="Fleet_GS","√","")&amp;IF(Table18911[[#This Row],[流]]="UAT3","","X")</f>
        <v>X</v>
      </c>
      <c r="U46" s="157" t="str">
        <f>IF(OR(Table18911[[#This Row],[环境]]="FLEET_ENHANCEMENT_GS",Table18911[[#This Row],[环境]]="UAT3",Table18911[[#This Row],[环境]]="",Table18911[[#This Row],[环境]]="0",Table18911[[#This Row],[环境]]="ICP"),"0","Yes")</f>
        <v>0</v>
      </c>
    </row>
    <row r="47" spans="4:48" s="60" customFormat="1" hidden="1" x14ac:dyDescent="0.25">
      <c r="D47" s="58">
        <v>43212</v>
      </c>
      <c r="E47" s="135">
        <v>0</v>
      </c>
      <c r="F47" s="135" t="str">
        <f t="shared" si="0"/>
        <v>Sunday</v>
      </c>
      <c r="G47" s="135" t="str">
        <f t="shared" si="1"/>
        <v/>
      </c>
      <c r="H47" s="135" t="str">
        <f>IF(Table18911[[#This Row],[Sch_Flag]]= 0,"0","")</f>
        <v>0</v>
      </c>
      <c r="I4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47" s="135"/>
      <c r="K47" s="136"/>
      <c r="L47" s="155" t="str">
        <f>IF(OR(Table18911[[#This Row],[流]]="UAT_GS",Table18911[[#This Row],[流]]="UAT_GC",Table18911[[#This Row],[流]]="UAT_EP"),"Release_note","0")&amp;IF(OR(Table18911[[#This Row],[流]]="UAT3"),"Notice_of","0")</f>
        <v>00</v>
      </c>
      <c r="M47" s="137"/>
      <c r="N47" s="135"/>
      <c r="O47" s="135"/>
      <c r="P47" s="135"/>
      <c r="Q47" s="135"/>
      <c r="R47" s="135"/>
      <c r="S47" s="138" t="str">
        <f>IF(OR(Table18911[[#This Row],[流]]="FLEET_ENHANCEMENT_GS",Table18911[[#This Row],[流]]="UAT3",Table18911[[#This Row],[流]]="",Table18911[[#This Row],[流]]="0",Table18911[[#This Row],[流]]="ICP"),"0","Yes")</f>
        <v>0</v>
      </c>
      <c r="T47" s="139" t="str">
        <f>IF(Table18911[[#This Row],[流]]="Fleet_GS","√","")&amp;IF(Table18911[[#This Row],[流]]="UAT3","","X")</f>
        <v>X</v>
      </c>
      <c r="U47" s="157" t="str">
        <f>IF(OR(Table18911[[#This Row],[环境]]="FLEET_ENHANCEMENT_GS",Table18911[[#This Row],[环境]]="UAT3",Table18911[[#This Row],[环境]]="",Table18911[[#This Row],[环境]]="0",Table18911[[#This Row],[环境]]="ICP"),"0","Yes")</f>
        <v>0</v>
      </c>
    </row>
    <row r="48" spans="4:48" hidden="1" x14ac:dyDescent="0.25">
      <c r="D48" s="99">
        <v>43213</v>
      </c>
      <c r="E48" s="118" t="s">
        <v>39</v>
      </c>
      <c r="F48" s="160" t="str">
        <f t="shared" si="0"/>
        <v>Monday</v>
      </c>
      <c r="G48" s="312" t="str">
        <f t="shared" si="1"/>
        <v/>
      </c>
      <c r="H48" s="120" t="s">
        <v>34</v>
      </c>
      <c r="I4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48" s="312"/>
      <c r="K48" s="122" t="s">
        <v>164</v>
      </c>
      <c r="L48" s="123" t="str">
        <f>IF(OR(Table18911[[#This Row],[流]]="UAT_GS",Table18911[[#This Row],[流]]="UAT_GC",Table18911[[#This Row],[流]]="UAT_EP"),"Release_note","0")&amp;IF(OR(Table18911[[#This Row],[流]]="UAT3"),"Notice_of","0")</f>
        <v>00</v>
      </c>
      <c r="M48" s="124" t="s">
        <v>163</v>
      </c>
      <c r="N48" s="141" t="s">
        <v>27</v>
      </c>
      <c r="O48" s="141" t="s">
        <v>27</v>
      </c>
      <c r="P48" s="141" t="s">
        <v>27</v>
      </c>
      <c r="Q48" s="141" t="s">
        <v>27</v>
      </c>
      <c r="R48" s="125" t="s">
        <v>27</v>
      </c>
      <c r="S48" s="126" t="str">
        <f>IF(OR(Table18911[[#This Row],[流]]="FLEET_ENHANCEMENT_GS",Table18911[[#This Row],[流]]="UAT3",Table18911[[#This Row],[流]]="",Table18911[[#This Row],[流]]="0",Table18911[[#This Row],[流]]="ICP"),"0","Yes")</f>
        <v>Yes</v>
      </c>
      <c r="T48" s="127" t="str">
        <f>IF(Table18911[[#This Row],[流]]="Fleet_GS","√","")&amp;IF(Table18911[[#This Row],[流]]="UAT3","","X")</f>
        <v>X</v>
      </c>
      <c r="U48" s="130"/>
    </row>
    <row r="49" spans="4:21" hidden="1" x14ac:dyDescent="0.25">
      <c r="D49" s="99">
        <v>43213</v>
      </c>
      <c r="E49" s="118" t="s">
        <v>39</v>
      </c>
      <c r="F49" s="163" t="str">
        <f t="shared" si="0"/>
        <v>Monday</v>
      </c>
      <c r="G49" s="312" t="str">
        <f>IF(OR(F49="Thursday",F49="Tuesday"),"UAT","")&amp;IF(OR(F49="Wednesday",F49="Friday"),"Trunk&amp;UAT3","")</f>
        <v/>
      </c>
      <c r="H49" s="120" t="s">
        <v>20</v>
      </c>
      <c r="I4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49" s="312"/>
      <c r="K49" s="122" t="s">
        <v>165</v>
      </c>
      <c r="L49" s="123" t="str">
        <f>IF(OR(Table18911[[#This Row],[流]]="UAT_GS",Table18911[[#This Row],[流]]="UAT_GC",Table18911[[#This Row],[流]]="UAT_EP"),"Release_note","0")&amp;IF(OR(Table18911[[#This Row],[流]]="UAT3"),"Notice_of","0")</f>
        <v>00</v>
      </c>
      <c r="M49" s="124" t="s">
        <v>166</v>
      </c>
      <c r="N49" s="141" t="s">
        <v>27</v>
      </c>
      <c r="O49" s="141" t="s">
        <v>27</v>
      </c>
      <c r="P49" s="141" t="s">
        <v>27</v>
      </c>
      <c r="Q49" s="141" t="s">
        <v>27</v>
      </c>
      <c r="R49" s="125" t="s">
        <v>27</v>
      </c>
      <c r="S49" s="152" t="str">
        <f>IF(OR(Table18911[[#This Row],[流]]="FLEET_ENHANCEMENT_GS",Table18911[[#This Row],[流]]="UAT3",Table18911[[#This Row],[流]]="",Table18911[[#This Row],[流]]="0",Table18911[[#This Row],[流]]="ICP"),"0","Yes")</f>
        <v>Yes</v>
      </c>
      <c r="T49" s="127" t="str">
        <f>IF(Table18911[[#This Row],[流]]="Fleet_GS","√","")&amp;IF(Table18911[[#This Row],[流]]="UAT3","","X")</f>
        <v>X</v>
      </c>
      <c r="U49" s="130"/>
    </row>
    <row r="50" spans="4:21" hidden="1" x14ac:dyDescent="0.25">
      <c r="D50" s="58">
        <v>43214</v>
      </c>
      <c r="E50" s="135">
        <v>0</v>
      </c>
      <c r="F50" s="154" t="str">
        <f t="shared" si="0"/>
        <v>Tuesday</v>
      </c>
      <c r="G50" s="164" t="str">
        <f t="shared" si="1"/>
        <v>UAT</v>
      </c>
      <c r="H50" s="135" t="str">
        <f>IF(Table18911[[#This Row],[Sch_Flag]]= 0,"0","")</f>
        <v>0</v>
      </c>
      <c r="I5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50" s="165" t="s">
        <v>124</v>
      </c>
      <c r="K50" s="136">
        <v>0</v>
      </c>
      <c r="L50" s="155" t="str">
        <f>IF(OR(Table18911[[#This Row],[流]]="UAT_GS",Table18911[[#This Row],[流]]="UAT_GC",Table18911[[#This Row],[流]]="UAT_EP"),"Release_note","0")&amp;IF(OR(Table18911[[#This Row],[流]]="UAT3"),"Notice_of","0")</f>
        <v>00</v>
      </c>
      <c r="M50" s="137">
        <v>0</v>
      </c>
      <c r="N50" s="135">
        <v>0</v>
      </c>
      <c r="O50" s="135">
        <v>0</v>
      </c>
      <c r="P50" s="135">
        <v>0</v>
      </c>
      <c r="Q50" s="135">
        <v>0</v>
      </c>
      <c r="R50" s="135">
        <v>0</v>
      </c>
      <c r="S50" s="138" t="str">
        <f>IF(OR(Table18911[[#This Row],[流]]="FLEET_ENHANCEMENT_GS",Table18911[[#This Row],[流]]="UAT3",Table18911[[#This Row],[流]]="",Table18911[[#This Row],[流]]="0",Table18911[[#This Row],[流]]="ICP"),"0","Yes")</f>
        <v>0</v>
      </c>
      <c r="T50" s="139" t="str">
        <f>IF(Table18911[[#This Row],[流]]="Fleet_GS","√","")&amp;IF(Table18911[[#This Row],[流]]="UAT3","","X")</f>
        <v>X</v>
      </c>
      <c r="U50" s="157" t="str">
        <f>IF(OR(Table18911[[#This Row],[环境]]="FLEET_ENHANCEMENT_GS",Table18911[[#This Row],[环境]]="UAT3",Table18911[[#This Row],[环境]]="",Table18911[[#This Row],[环境]]="0",Table18911[[#This Row],[环境]]="ICP"),"0","Yes")</f>
        <v>0</v>
      </c>
    </row>
    <row r="51" spans="4:21" hidden="1" x14ac:dyDescent="0.25">
      <c r="D51" s="58">
        <v>43215</v>
      </c>
      <c r="E51" s="135">
        <v>0</v>
      </c>
      <c r="F51" s="154" t="str">
        <f t="shared" si="0"/>
        <v>Wednesday</v>
      </c>
      <c r="G51" s="135" t="str">
        <f t="shared" si="1"/>
        <v>Trunk&amp;UAT3</v>
      </c>
      <c r="H51" s="135" t="str">
        <f>IF(Table18911[[#This Row],[Sch_Flag]]= 0,"0","")</f>
        <v>0</v>
      </c>
      <c r="I5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51" s="135"/>
      <c r="K51" s="136">
        <v>0</v>
      </c>
      <c r="L51" s="155" t="str">
        <f>IF(OR(Table18911[[#This Row],[流]]="UAT_GS",Table18911[[#This Row],[流]]="UAT_GC",Table18911[[#This Row],[流]]="UAT_EP"),"Release_note","0")&amp;IF(OR(Table18911[[#This Row],[流]]="UAT3"),"Notice_of","0")</f>
        <v>00</v>
      </c>
      <c r="M51" s="137">
        <v>0</v>
      </c>
      <c r="N51" s="135">
        <v>0</v>
      </c>
      <c r="O51" s="135">
        <v>0</v>
      </c>
      <c r="P51" s="135">
        <v>0</v>
      </c>
      <c r="Q51" s="135">
        <v>0</v>
      </c>
      <c r="R51" s="135">
        <v>0</v>
      </c>
      <c r="S51" s="138" t="str">
        <f>IF(OR(Table18911[[#This Row],[流]]="FLEET_ENHANCEMENT_GS",Table18911[[#This Row],[流]]="UAT3",Table18911[[#This Row],[流]]="",Table18911[[#This Row],[流]]="0",Table18911[[#This Row],[流]]="ICP"),"0","Yes")</f>
        <v>0</v>
      </c>
      <c r="T51" s="139" t="str">
        <f>IF(Table18911[[#This Row],[流]]="Fleet_GS","√","")&amp;IF(Table18911[[#This Row],[流]]="UAT3","","X")</f>
        <v>X</v>
      </c>
      <c r="U51" s="157" t="str">
        <f>IF(OR(Table18911[[#This Row],[环境]]="FLEET_ENHANCEMENT_GS",Table18911[[#This Row],[环境]]="UAT3",Table18911[[#This Row],[环境]]="",Table18911[[#This Row],[环境]]="0",Table18911[[#This Row],[环境]]="ICP"),"0","Yes")</f>
        <v>0</v>
      </c>
    </row>
    <row r="52" spans="4:21" hidden="1" x14ac:dyDescent="0.25">
      <c r="D52" s="99">
        <v>43216</v>
      </c>
      <c r="E52" s="166">
        <v>0</v>
      </c>
      <c r="F52" s="312" t="str">
        <f t="shared" si="0"/>
        <v>Thursday</v>
      </c>
      <c r="G52" s="312" t="str">
        <f>IF(OR(F52="Thursday",F52="Tuesday"),"UAT","")&amp;IF(OR(F52="Wednesday",F52="Friday"),"Trunk&amp;UAT3","")</f>
        <v>UAT</v>
      </c>
      <c r="H52" s="312"/>
      <c r="I5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52" s="166" t="s">
        <v>170</v>
      </c>
      <c r="K52" s="122">
        <v>0</v>
      </c>
      <c r="L52" s="123" t="str">
        <f>IF(OR(Table18911[[#This Row],[流]]="UAT_GS",Table18911[[#This Row],[流]]="UAT_GC",Table18911[[#This Row],[流]]="UAT_EP"),"Release_note","0")&amp;IF(OR(Table18911[[#This Row],[流]]="UAT3"),"Notice_of","0")</f>
        <v>00</v>
      </c>
      <c r="M52" s="124">
        <v>0</v>
      </c>
      <c r="N52" s="312">
        <v>0</v>
      </c>
      <c r="O52" s="312">
        <v>0</v>
      </c>
      <c r="P52" s="312">
        <v>0</v>
      </c>
      <c r="Q52" s="312">
        <v>0</v>
      </c>
      <c r="R52" s="312">
        <v>0</v>
      </c>
      <c r="S52" s="152" t="str">
        <f>IF(OR(Table18911[[#This Row],[流]]="FLEET_ENHANCEMENT_GS",Table18911[[#This Row],[流]]="UAT3",Table18911[[#This Row],[流]]="",Table18911[[#This Row],[流]]="0",Table18911[[#This Row],[流]]="ICP"),"0","Yes")</f>
        <v>0</v>
      </c>
      <c r="T52" s="127" t="str">
        <f>IF(Table18911[[#This Row],[流]]="Fleet_GS","√","")&amp;IF(Table18911[[#This Row],[流]]="UAT3","","X")</f>
        <v>X</v>
      </c>
      <c r="U52" s="130"/>
    </row>
    <row r="53" spans="4:21" hidden="1" x14ac:dyDescent="0.25">
      <c r="D53" s="99">
        <v>43216</v>
      </c>
      <c r="E53" s="118" t="s">
        <v>39</v>
      </c>
      <c r="F53" s="167" t="str">
        <f t="shared" si="0"/>
        <v>Thursday</v>
      </c>
      <c r="G53" s="312" t="str">
        <f t="shared" si="1"/>
        <v>UAT</v>
      </c>
      <c r="H53" s="145" t="s">
        <v>167</v>
      </c>
      <c r="I5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53" s="168" t="s">
        <v>134</v>
      </c>
      <c r="K53" s="122" t="s">
        <v>168</v>
      </c>
      <c r="L53" s="123" t="str">
        <f>IF(OR(Table18911[[#This Row],[流]]="UAT_GS",Table18911[[#This Row],[流]]="UAT_GC",Table18911[[#This Row],[流]]="UAT_EP"),"Release_note","0")&amp;IF(OR(Table18911[[#This Row],[流]]="UAT3"),"Notice_of","0")</f>
        <v>00</v>
      </c>
      <c r="M53" s="309" t="s">
        <v>169</v>
      </c>
      <c r="N53" s="141" t="s">
        <v>27</v>
      </c>
      <c r="O53" s="141" t="s">
        <v>27</v>
      </c>
      <c r="P53" s="141" t="s">
        <v>27</v>
      </c>
      <c r="Q53" s="141" t="s">
        <v>27</v>
      </c>
      <c r="R53" s="312">
        <v>0</v>
      </c>
      <c r="S53" s="126" t="str">
        <f>IF(OR(Table18911[[#This Row],[流]]="FLEET_ENHANCEMENT_GS",Table18911[[#This Row],[流]]="UAT3",Table18911[[#This Row],[流]]="",Table18911[[#This Row],[流]]="0",Table18911[[#This Row],[流]]="ICP"),"0","Yes")</f>
        <v>Yes</v>
      </c>
      <c r="T53" s="127" t="str">
        <f>IF(Table18911[[#This Row],[流]]="Fleet_GS","√","")&amp;IF(Table18911[[#This Row],[流]]="UAT3","","X")</f>
        <v>X</v>
      </c>
      <c r="U53" s="130"/>
    </row>
    <row r="54" spans="4:21" hidden="1" x14ac:dyDescent="0.25">
      <c r="D54" s="86">
        <v>43217</v>
      </c>
      <c r="E54" s="118" t="s">
        <v>39</v>
      </c>
      <c r="F54" s="141" t="str">
        <f>TEXT(D54,"dddd")</f>
        <v>Friday</v>
      </c>
      <c r="G54" s="312" t="str">
        <f>IF(OR(F54="Thursday",F54="Tuesday"),"UAT","")&amp;IF(OR(F54="Wednesday",F54="Friday"),"Trunk&amp;UAT3","")</f>
        <v>Trunk&amp;UAT3</v>
      </c>
      <c r="H54" s="170" t="s">
        <v>20</v>
      </c>
      <c r="I5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4" s="171"/>
      <c r="K54" s="146" t="s">
        <v>171</v>
      </c>
      <c r="L54" s="123" t="str">
        <f>IF(OR(Table18911[[#This Row],[流]]="UAT_GS",Table18911[[#This Row],[流]]="UAT_GC",Table18911[[#This Row],[流]]="UAT_EP"),"Release_note","0")&amp;IF(OR(Table18911[[#This Row],[流]]="UAT3"),"Notice_of","0")</f>
        <v>00</v>
      </c>
      <c r="M54" s="124" t="s">
        <v>174</v>
      </c>
      <c r="N54" s="141" t="s">
        <v>27</v>
      </c>
      <c r="O54" s="141" t="s">
        <v>27</v>
      </c>
      <c r="P54" s="141" t="s">
        <v>27</v>
      </c>
      <c r="Q54" s="141" t="s">
        <v>27</v>
      </c>
      <c r="R54" s="125" t="s">
        <v>27</v>
      </c>
      <c r="S54" s="152" t="str">
        <f>IF(OR(Table18911[[#This Row],[流]]="FLEET_ENHANCEMENT_GS",Table18911[[#This Row],[流]]="UAT3",Table18911[[#This Row],[流]]="",Table18911[[#This Row],[流]]="0",Table18911[[#This Row],[流]]="ICP"),"0","Yes")</f>
        <v>Yes</v>
      </c>
      <c r="T54" s="127" t="str">
        <f>IF(Table18911[[#This Row],[流]]="Fleet_GS","√","")&amp;IF(Table18911[[#This Row],[流]]="UAT3","","X")</f>
        <v>X</v>
      </c>
      <c r="U54" s="130"/>
    </row>
    <row r="55" spans="4:21" hidden="1" x14ac:dyDescent="0.25">
      <c r="D55" s="86">
        <v>43217</v>
      </c>
      <c r="E55" s="118" t="s">
        <v>39</v>
      </c>
      <c r="F55" s="141" t="str">
        <f>TEXT(D55,"dddd")</f>
        <v>Friday</v>
      </c>
      <c r="G55" s="312" t="str">
        <f>IF(OR(F55="Thursday",F55="Tuesday"),"UAT","")&amp;IF(OR(F55="Wednesday",F55="Friday"),"Trunk&amp;UAT3","")</f>
        <v>Trunk&amp;UAT3</v>
      </c>
      <c r="H55" s="170" t="s">
        <v>20</v>
      </c>
      <c r="I5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55" s="171"/>
      <c r="K55" s="146" t="s">
        <v>177</v>
      </c>
      <c r="L55" s="123" t="str">
        <f>IF(OR(Table18911[[#This Row],[流]]="UAT_GS",Table18911[[#This Row],[流]]="UAT_GC",Table18911[[#This Row],[流]]="UAT_EP"),"Release_note","0")&amp;IF(OR(Table18911[[#This Row],[流]]="UAT3"),"Notice_of","0")</f>
        <v>00</v>
      </c>
      <c r="M55" s="124" t="s">
        <v>178</v>
      </c>
      <c r="N55" s="141" t="s">
        <v>27</v>
      </c>
      <c r="O55" s="141" t="s">
        <v>27</v>
      </c>
      <c r="P55" s="141" t="s">
        <v>27</v>
      </c>
      <c r="Q55" s="141" t="s">
        <v>27</v>
      </c>
      <c r="R55" s="125" t="s">
        <v>27</v>
      </c>
      <c r="S55" s="152" t="str">
        <f>IF(OR(Table18911[[#This Row],[流]]="FLEET_ENHANCEMENT_GS",Table18911[[#This Row],[流]]="UAT3",Table18911[[#This Row],[流]]="",Table18911[[#This Row],[流]]="0",Table18911[[#This Row],[流]]="ICP"),"0","Yes")</f>
        <v>Yes</v>
      </c>
      <c r="T55" s="127" t="str">
        <f>IF(Table18911[[#This Row],[流]]="Fleet_GS","√","")&amp;IF(Table18911[[#This Row],[流]]="UAT3","","X")</f>
        <v>X</v>
      </c>
      <c r="U55" s="130"/>
    </row>
    <row r="56" spans="4:21" hidden="1" x14ac:dyDescent="0.25">
      <c r="D56" s="99">
        <v>43217</v>
      </c>
      <c r="E56" s="118" t="s">
        <v>39</v>
      </c>
      <c r="F56" s="160" t="str">
        <f t="shared" si="0"/>
        <v>Friday</v>
      </c>
      <c r="G56" s="312" t="str">
        <f t="shared" si="1"/>
        <v>Trunk&amp;UAT3</v>
      </c>
      <c r="H56" s="170" t="s">
        <v>34</v>
      </c>
      <c r="I5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56" s="312"/>
      <c r="K56" s="146" t="s">
        <v>172</v>
      </c>
      <c r="L56" s="123" t="str">
        <f>IF(OR(Table18911[[#This Row],[流]]="UAT_GS",Table18911[[#This Row],[流]]="UAT_GC",Table18911[[#This Row],[流]]="UAT_EP"),"Release_note","0")&amp;IF(OR(Table18911[[#This Row],[流]]="UAT3"),"Notice_of","0")</f>
        <v>00</v>
      </c>
      <c r="M56" s="124" t="s">
        <v>173</v>
      </c>
      <c r="N56" s="141" t="s">
        <v>27</v>
      </c>
      <c r="O56" s="141" t="s">
        <v>27</v>
      </c>
      <c r="P56" s="141" t="s">
        <v>27</v>
      </c>
      <c r="Q56" s="141" t="s">
        <v>27</v>
      </c>
      <c r="R56" s="125" t="s">
        <v>27</v>
      </c>
      <c r="S56" s="126" t="str">
        <f>IF(OR(Table18911[[#This Row],[流]]="FLEET_ENHANCEMENT_GS",Table18911[[#This Row],[流]]="UAT3",Table18911[[#This Row],[流]]="",Table18911[[#This Row],[流]]="0",Table18911[[#This Row],[流]]="ICP"),"0","Yes")</f>
        <v>Yes</v>
      </c>
      <c r="T56" s="127" t="str">
        <f>IF(Table18911[[#This Row],[流]]="Fleet_GS","√","")&amp;IF(Table18911[[#This Row],[流]]="UAT3","","X")</f>
        <v>X</v>
      </c>
      <c r="U56" s="130"/>
    </row>
    <row r="57" spans="4:21" hidden="1" x14ac:dyDescent="0.25">
      <c r="D57" s="99">
        <v>43217</v>
      </c>
      <c r="E57" s="118" t="s">
        <v>39</v>
      </c>
      <c r="F57" s="312" t="str">
        <f>TEXT(D57,"dddd")</f>
        <v>Friday</v>
      </c>
      <c r="G57" s="312" t="str">
        <f>IF(OR(F57="Thursday",F57="Tuesday"),"UAT","")&amp;IF(OR(F57="Wednesday",F57="Friday"),"Trunk&amp;UAT3","")</f>
        <v>Trunk&amp;UAT3</v>
      </c>
      <c r="H57" s="170" t="s">
        <v>35</v>
      </c>
      <c r="I5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57" s="312"/>
      <c r="K57" s="172" t="s">
        <v>176</v>
      </c>
      <c r="L57" s="123" t="str">
        <f>IF(OR(Table18911[[#This Row],[流]]="UAT_GS",Table18911[[#This Row],[流]]="UAT_GC",Table18911[[#This Row],[流]]="UAT_EP"),"Release_note","0")&amp;IF(OR(Table18911[[#This Row],[流]]="UAT3"),"Notice_of","0")</f>
        <v>00</v>
      </c>
      <c r="M57" s="124" t="s">
        <v>175</v>
      </c>
      <c r="N57" s="141" t="s">
        <v>27</v>
      </c>
      <c r="O57" s="141" t="s">
        <v>27</v>
      </c>
      <c r="P57" s="141" t="s">
        <v>27</v>
      </c>
      <c r="Q57" s="141" t="s">
        <v>27</v>
      </c>
      <c r="R57" s="125" t="s">
        <v>27</v>
      </c>
      <c r="S57" s="152" t="str">
        <f>IF(OR(Table18911[[#This Row],[流]]="FLEET_ENHANCEMENT_GS",Table18911[[#This Row],[流]]="UAT3",Table18911[[#This Row],[流]]="",Table18911[[#This Row],[流]]="0",Table18911[[#This Row],[流]]="ICP"),"0","Yes")</f>
        <v>Yes</v>
      </c>
      <c r="T57" s="127" t="str">
        <f>IF(Table18911[[#This Row],[流]]="Fleet_GS","√","")&amp;IF(Table18911[[#This Row],[流]]="UAT3","","X")</f>
        <v>X</v>
      </c>
      <c r="U57" s="130"/>
    </row>
    <row r="58" spans="4:21" hidden="1" x14ac:dyDescent="0.25">
      <c r="D58" s="99">
        <v>43217</v>
      </c>
      <c r="E58" s="118" t="s">
        <v>39</v>
      </c>
      <c r="F58" s="312" t="str">
        <f>TEXT(D58,"dddd")</f>
        <v>Friday</v>
      </c>
      <c r="G58" s="312" t="str">
        <f>IF(OR(F58="Thursday",F58="Tuesday"),"UAT","")&amp;IF(OR(F58="Wednesday",F58="Friday"),"Trunk&amp;UAT3","")</f>
        <v>Trunk&amp;UAT3</v>
      </c>
      <c r="H58" s="120" t="s">
        <v>179</v>
      </c>
      <c r="I58" s="129" t="s">
        <v>310</v>
      </c>
      <c r="J58" s="147" t="s">
        <v>180</v>
      </c>
      <c r="K58" s="173" t="s">
        <v>312</v>
      </c>
      <c r="L58" s="174" t="s">
        <v>181</v>
      </c>
      <c r="M58" s="309" t="s">
        <v>182</v>
      </c>
      <c r="N58" s="141" t="s">
        <v>27</v>
      </c>
      <c r="O58" s="141" t="s">
        <v>27</v>
      </c>
      <c r="P58" s="141" t="s">
        <v>27</v>
      </c>
      <c r="Q58" s="141">
        <v>0</v>
      </c>
      <c r="R58" s="312">
        <v>0</v>
      </c>
      <c r="S58" s="152" t="str">
        <f>IF(OR(Table18911[[#This Row],[流]]="FLEET_ENHANCEMENT_GS",Table18911[[#This Row],[流]]="UAT3",Table18911[[#This Row],[流]]="",Table18911[[#This Row],[流]]="0",Table18911[[#This Row],[流]]="ICP"),"0","Yes")</f>
        <v>Yes</v>
      </c>
      <c r="T58" s="127" t="str">
        <f>IF(Table18911[[#This Row],[流]]="Fleet_GS","√","")&amp;IF(Table18911[[#This Row],[流]]="UAT3","","X")</f>
        <v>X</v>
      </c>
      <c r="U58" s="130"/>
    </row>
    <row r="59" spans="4:21" hidden="1" x14ac:dyDescent="0.25">
      <c r="D59" s="99">
        <v>43218</v>
      </c>
      <c r="E59" s="118" t="s">
        <v>39</v>
      </c>
      <c r="F59" s="312" t="str">
        <f>TEXT(D59,"dddd")</f>
        <v>Saturday</v>
      </c>
      <c r="G59" s="312" t="str">
        <f>IF(OR(F59="Thursday",F59="Tuesday"),"UAT","")&amp;IF(OR(F59="Wednesday",F59="Friday"),"Trunk&amp;UAT3","")</f>
        <v/>
      </c>
      <c r="H59" s="120" t="s">
        <v>183</v>
      </c>
      <c r="I5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59" s="129" t="s">
        <v>186</v>
      </c>
      <c r="K59" s="122" t="s">
        <v>184</v>
      </c>
      <c r="L59" s="175" t="str">
        <f>IF(OR(Table18911[[#This Row],[流]]="UAT_GS",Table18911[[#This Row],[流]]="UAT_GC",Table18911[[#This Row],[流]]="UAT_EP"),"Release_note","0")&amp;IF(OR(Table18911[[#This Row],[流]]="UAT3"),"Notice_of","0")</f>
        <v>00</v>
      </c>
      <c r="M59" s="124" t="s">
        <v>185</v>
      </c>
      <c r="N59" s="141" t="s">
        <v>27</v>
      </c>
      <c r="O59" s="141" t="s">
        <v>27</v>
      </c>
      <c r="P59" s="141" t="s">
        <v>27</v>
      </c>
      <c r="Q59" s="141" t="s">
        <v>27</v>
      </c>
      <c r="R59" s="160">
        <v>0</v>
      </c>
      <c r="S59" s="152" t="str">
        <f>IF(OR(Table18911[[#This Row],[流]]="FLEET_ENHANCEMENT_GS",Table18911[[#This Row],[流]]="UAT3",Table18911[[#This Row],[流]]="",Table18911[[#This Row],[流]]="0",Table18911[[#This Row],[流]]="ICP"),"0","Yes")</f>
        <v>Yes</v>
      </c>
      <c r="T59" s="127" t="str">
        <f>IF(Table18911[[#This Row],[流]]="Fleet_GS","√","")&amp;IF(Table18911[[#This Row],[流]]="UAT3","","X")</f>
        <v>X</v>
      </c>
      <c r="U59" s="130"/>
    </row>
    <row r="60" spans="4:21" hidden="1" x14ac:dyDescent="0.25">
      <c r="D60" s="58">
        <v>43218</v>
      </c>
      <c r="E60" s="135">
        <v>0</v>
      </c>
      <c r="F60" s="135" t="str">
        <f t="shared" si="0"/>
        <v>Saturday</v>
      </c>
      <c r="G60" s="135" t="str">
        <f t="shared" si="1"/>
        <v/>
      </c>
      <c r="H60" s="135" t="str">
        <f>IF(Table18911[[#This Row],[Sch_Flag]]= 0,"0","")</f>
        <v>0</v>
      </c>
      <c r="I6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0" s="135"/>
      <c r="K60" s="136"/>
      <c r="L60" s="155" t="str">
        <f>IF(OR(Table18911[[#This Row],[流]]="UAT_GS",Table18911[[#This Row],[流]]="UAT_GC",Table18911[[#This Row],[流]]="UAT_EP"),"Release_note","0")&amp;IF(OR(Table18911[[#This Row],[流]]="UAT3"),"Notice_of","0")</f>
        <v>00</v>
      </c>
      <c r="M60" s="137"/>
      <c r="N60" s="135"/>
      <c r="O60" s="135"/>
      <c r="P60" s="135"/>
      <c r="Q60" s="135"/>
      <c r="R60" s="135"/>
      <c r="S60" s="138" t="str">
        <f>IF(OR(Table18911[[#This Row],[流]]="FLEET_ENHANCEMENT_GS",Table18911[[#This Row],[流]]="UAT3",Table18911[[#This Row],[流]]="",Table18911[[#This Row],[流]]="0",Table18911[[#This Row],[流]]="ICP"),"0","Yes")</f>
        <v>0</v>
      </c>
      <c r="T60" s="139" t="str">
        <f>IF(Table18911[[#This Row],[流]]="Fleet_GS","√","")&amp;IF(Table18911[[#This Row],[流]]="UAT3","","X")</f>
        <v>X</v>
      </c>
      <c r="U60" s="157" t="str">
        <f>IF(OR(Table18911[[#This Row],[环境]]="FLEET_ENHANCEMENT_GS",Table18911[[#This Row],[环境]]="UAT3",Table18911[[#This Row],[环境]]="",Table18911[[#This Row],[环境]]="0",Table18911[[#This Row],[环境]]="ICP"),"0","Yes")</f>
        <v>0</v>
      </c>
    </row>
    <row r="61" spans="4:21" hidden="1" x14ac:dyDescent="0.25">
      <c r="D61" s="58">
        <v>43219</v>
      </c>
      <c r="E61" s="135">
        <v>0</v>
      </c>
      <c r="F61" s="135" t="str">
        <f t="shared" si="0"/>
        <v>Sunday</v>
      </c>
      <c r="G61" s="135" t="str">
        <f t="shared" si="1"/>
        <v/>
      </c>
      <c r="H61" s="135" t="str">
        <f>IF(Table18911[[#This Row],[Sch_Flag]]= 0,"0","")</f>
        <v>0</v>
      </c>
      <c r="I6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1" s="154"/>
      <c r="K61" s="158"/>
      <c r="L61" s="155" t="str">
        <f>IF(OR(Table18911[[#This Row],[流]]="UAT_GS",Table18911[[#This Row],[流]]="UAT_GC",Table18911[[#This Row],[流]]="UAT_EP"),"Release_note","0")&amp;IF(OR(Table18911[[#This Row],[流]]="UAT3"),"Notice_of","0")</f>
        <v>00</v>
      </c>
      <c r="M61" s="156"/>
      <c r="N61" s="154"/>
      <c r="O61" s="154"/>
      <c r="P61" s="154"/>
      <c r="Q61" s="154"/>
      <c r="R61" s="154"/>
      <c r="S61" s="138" t="str">
        <f>IF(OR(Table18911[[#This Row],[流]]="FLEET_ENHANCEMENT_GS",Table18911[[#This Row],[流]]="UAT3",Table18911[[#This Row],[流]]="",Table18911[[#This Row],[流]]="0",Table18911[[#This Row],[流]]="ICP"),"0","Yes")</f>
        <v>0</v>
      </c>
      <c r="T61" s="139" t="str">
        <f>IF(Table18911[[#This Row],[流]]="Fleet_GS","√","")&amp;IF(Table18911[[#This Row],[流]]="UAT3","","X")</f>
        <v>X</v>
      </c>
      <c r="U61" s="157" t="str">
        <f>IF(OR(Table18911[[#This Row],[环境]]="FLEET_ENHANCEMENT_GS",Table18911[[#This Row],[环境]]="UAT3",Table18911[[#This Row],[环境]]="",Table18911[[#This Row],[环境]]="0",Table18911[[#This Row],[环境]]="ICP"),"0","Yes")</f>
        <v>0</v>
      </c>
    </row>
    <row r="62" spans="4:21" hidden="1" x14ac:dyDescent="0.25">
      <c r="D62" s="58">
        <v>43220</v>
      </c>
      <c r="E62" s="153">
        <v>0</v>
      </c>
      <c r="F62" s="135" t="str">
        <f t="shared" si="0"/>
        <v>Monday</v>
      </c>
      <c r="G62" s="135" t="str">
        <f t="shared" si="1"/>
        <v/>
      </c>
      <c r="H62" s="135" t="str">
        <f>IF(Table18911[[#This Row],[Sch_Flag]]= 0,"0","")</f>
        <v>0</v>
      </c>
      <c r="I6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2" s="135" t="s">
        <v>583</v>
      </c>
      <c r="K62" s="136"/>
      <c r="L62" s="155" t="str">
        <f>IF(OR(Table18911[[#This Row],[流]]="UAT_GS",Table18911[[#This Row],[流]]="UAT_GC",Table18911[[#This Row],[流]]="UAT_EP"),"Release_note","0")&amp;IF(OR(Table18911[[#This Row],[流]]="UAT3"),"Notice_of","0")</f>
        <v>00</v>
      </c>
      <c r="M62" s="137"/>
      <c r="N62" s="135"/>
      <c r="O62" s="135"/>
      <c r="P62" s="135"/>
      <c r="Q62" s="135"/>
      <c r="R62" s="135"/>
      <c r="S62" s="138" t="str">
        <f>IF(OR(Table18911[[#This Row],[流]]="FLEET_ENHANCEMENT_GS",Table18911[[#This Row],[流]]="UAT3",Table18911[[#This Row],[流]]="",Table18911[[#This Row],[流]]="0",Table18911[[#This Row],[流]]="ICP"),"0","Yes")</f>
        <v>0</v>
      </c>
      <c r="T62" s="139" t="str">
        <f>IF(Table18911[[#This Row],[流]]="Fleet_GS","√","")&amp;IF(Table18911[[#This Row],[流]]="UAT3","","X")</f>
        <v>X</v>
      </c>
      <c r="U62" s="157" t="str">
        <f>IF(OR(Table18911[[#This Row],[环境]]="FLEET_ENHANCEMENT_GS",Table18911[[#This Row],[环境]]="UAT3",Table18911[[#This Row],[环境]]="",Table18911[[#This Row],[环境]]="0",Table18911[[#This Row],[环境]]="ICP"),"0","Yes")</f>
        <v>0</v>
      </c>
    </row>
    <row r="63" spans="4:21" hidden="1" x14ac:dyDescent="0.25">
      <c r="D63" s="13"/>
      <c r="E63" s="177">
        <v>0</v>
      </c>
      <c r="F63" s="178"/>
      <c r="G63" s="178"/>
      <c r="H63" s="178"/>
      <c r="I63" s="178"/>
      <c r="J63" s="178"/>
      <c r="K63" s="176"/>
      <c r="L63" s="176"/>
      <c r="M63" s="179"/>
      <c r="N63" s="178"/>
      <c r="O63" s="178"/>
      <c r="P63" s="178"/>
      <c r="Q63" s="178"/>
      <c r="R63" s="178"/>
      <c r="S63" s="176"/>
      <c r="T63" s="180"/>
      <c r="U63" s="180"/>
    </row>
    <row r="64" spans="4:21" hidden="1" x14ac:dyDescent="0.25">
      <c r="D64" s="58">
        <v>43221</v>
      </c>
      <c r="E64" s="153">
        <v>0</v>
      </c>
      <c r="F64" s="129" t="str">
        <f t="shared" ref="F64:F75" si="2">TEXT(D64,"dddd")</f>
        <v>Tuesday</v>
      </c>
      <c r="G64" s="135" t="str">
        <f t="shared" si="1"/>
        <v>UAT</v>
      </c>
      <c r="H64" s="135" t="str">
        <f>IF(Table18911[[#This Row],[Sch_Flag]]= 0,"0","")</f>
        <v>0</v>
      </c>
      <c r="I6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0</v>
      </c>
      <c r="J64" s="135"/>
      <c r="K64" s="136"/>
      <c r="L64" s="155" t="str">
        <f>IF(OR(Table18911[[#This Row],[流]]="UAT_GS",Table18911[[#This Row],[流]]="UAT_GC",Table18911[[#This Row],[流]]="UAT_EP"),"Release_note","0")&amp;IF(OR(Table18911[[#This Row],[流]]="UAT3"),"Notice_of","0")</f>
        <v>00</v>
      </c>
      <c r="M64" s="137"/>
      <c r="N64" s="135"/>
      <c r="O64" s="135"/>
      <c r="P64" s="135"/>
      <c r="Q64" s="135"/>
      <c r="R64" s="135"/>
      <c r="S64" s="138" t="str">
        <f>IF(OR(Table18911[[#This Row],[流]]="FLEET_ENHANCEMENT_GS",Table18911[[#This Row],[流]]="UAT3",Table18911[[#This Row],[流]]="",Table18911[[#This Row],[流]]="0",Table18911[[#This Row],[流]]="ICP"),"0","Yes")</f>
        <v>0</v>
      </c>
      <c r="T64" s="139" t="str">
        <f>IF(Table18911[[#This Row],[流]]="Fleet_GS","√","")&amp;IF(Table18911[[#This Row],[流]]="UAT3","","X")</f>
        <v>X</v>
      </c>
      <c r="U64" s="157" t="str">
        <f>IF(OR(Table18911[[#This Row],[环境]]="FLEET_ENHANCEMENT_GS",Table18911[[#This Row],[环境]]="UAT3",Table18911[[#This Row],[环境]]="",Table18911[[#This Row],[环境]]="0",Table18911[[#This Row],[环境]]="ICP"),"0","Yes")</f>
        <v>0</v>
      </c>
    </row>
    <row r="65" spans="4:21" hidden="1" x14ac:dyDescent="0.25">
      <c r="D65" s="99">
        <v>43222</v>
      </c>
      <c r="E65" s="118" t="s">
        <v>39</v>
      </c>
      <c r="F65" s="312" t="str">
        <f t="shared" si="2"/>
        <v>Wednesday</v>
      </c>
      <c r="G65" s="312" t="str">
        <f t="shared" si="1"/>
        <v>Trunk&amp;UAT3</v>
      </c>
      <c r="H65" s="131" t="s">
        <v>32</v>
      </c>
      <c r="I6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65" s="168" t="s">
        <v>570</v>
      </c>
      <c r="K65" s="181" t="s">
        <v>187</v>
      </c>
      <c r="L65" s="132" t="str">
        <f>IF(OR(Table18911[[#This Row],[流]]="UAT_GS",Table18911[[#This Row],[流]]="UAT_GC",Table18911[[#This Row],[流]]="UAT_EP"),"Release_note","0")&amp;IF(OR(Table18911[[#This Row],[流]]="UAT3"),"Notice_of","0")</f>
        <v>Release_note0</v>
      </c>
      <c r="M65" s="309" t="s">
        <v>189</v>
      </c>
      <c r="N65" s="141" t="s">
        <v>27</v>
      </c>
      <c r="O65" s="141" t="s">
        <v>27</v>
      </c>
      <c r="P65" s="141" t="s">
        <v>44</v>
      </c>
      <c r="Q65" s="141" t="s">
        <v>27</v>
      </c>
      <c r="R65" s="133" t="s">
        <v>27</v>
      </c>
      <c r="S65" s="126" t="str">
        <f>IF(OR(Table18911[[#This Row],[流]]="FLEET_ENHANCEMENT_GS",Table18911[[#This Row],[流]]="UAT3",Table18911[[#This Row],[流]]="",Table18911[[#This Row],[流]]="0",Table18911[[#This Row],[流]]="ICP"),"0","Yes")</f>
        <v>Yes</v>
      </c>
      <c r="T65" s="127" t="str">
        <f>IF(Table18911[[#This Row],[流]]="Fleet_GS","√","")&amp;IF(Table18911[[#This Row],[流]]="UAT3","","X")</f>
        <v>X</v>
      </c>
      <c r="U65" s="130"/>
    </row>
    <row r="66" spans="4:21" hidden="1" x14ac:dyDescent="0.25">
      <c r="D66" s="99">
        <v>43222</v>
      </c>
      <c r="E66" s="118" t="s">
        <v>39</v>
      </c>
      <c r="F66" s="312" t="str">
        <f>TEXT(D66,"dddd")</f>
        <v>Wednesday</v>
      </c>
      <c r="G66" s="312" t="str">
        <f>IF(OR(F66="Thursday",F66="Tuesday"),"UAT","")&amp;IF(OR(F66="Wednesday",F66="Friday"),"Trunk&amp;UAT3","")</f>
        <v>Trunk&amp;UAT3</v>
      </c>
      <c r="H66" s="131" t="s">
        <v>37</v>
      </c>
      <c r="I6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66" s="312"/>
      <c r="K66" s="181" t="s">
        <v>188</v>
      </c>
      <c r="L66" s="132" t="str">
        <f>IF(OR(Table18911[[#This Row],[流]]="UAT_GS",Table18911[[#This Row],[流]]="UAT_GC",Table18911[[#This Row],[流]]="UAT_EP"),"Release_note","0")&amp;IF(OR(Table18911[[#This Row],[流]]="UAT3"),"Notice_of","0")</f>
        <v>Release_note0</v>
      </c>
      <c r="M66" s="124" t="s">
        <v>190</v>
      </c>
      <c r="N66" s="141" t="s">
        <v>27</v>
      </c>
      <c r="O66" s="141" t="s">
        <v>27</v>
      </c>
      <c r="P66" s="141" t="s">
        <v>27</v>
      </c>
      <c r="Q66" s="141" t="s">
        <v>27</v>
      </c>
      <c r="R66" s="133" t="s">
        <v>27</v>
      </c>
      <c r="S66" s="152" t="str">
        <f>IF(OR(Table18911[[#This Row],[流]]="FLEET_ENHANCEMENT_GS",Table18911[[#This Row],[流]]="UAT3",Table18911[[#This Row],[流]]="",Table18911[[#This Row],[流]]="0",Table18911[[#This Row],[流]]="ICP"),"0","Yes")</f>
        <v>Yes</v>
      </c>
      <c r="T66" s="127" t="str">
        <f>IF(Table18911[[#This Row],[流]]="Fleet_GS","√","")&amp;IF(Table18911[[#This Row],[流]]="UAT3","","X")</f>
        <v>X</v>
      </c>
      <c r="U66" s="130"/>
    </row>
    <row r="67" spans="4:21" hidden="1" x14ac:dyDescent="0.25">
      <c r="D67" s="99">
        <v>43222</v>
      </c>
      <c r="E67" s="118" t="s">
        <v>39</v>
      </c>
      <c r="F67" s="312" t="str">
        <f>TEXT(D67,"dddd")</f>
        <v>Wednesday</v>
      </c>
      <c r="G67" s="312" t="str">
        <f>IF(OR(F67="Thursday",F67="Tuesday"),"UAT","")&amp;IF(OR(F67="Wednesday",F67="Friday"),"Trunk&amp;UAT3","")</f>
        <v>Trunk&amp;UAT3</v>
      </c>
      <c r="H67" s="131" t="s">
        <v>36</v>
      </c>
      <c r="I6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67" s="312"/>
      <c r="K67" s="181" t="s">
        <v>192</v>
      </c>
      <c r="L67" s="132" t="str">
        <f>IF(OR(Table18911[[#This Row],[流]]="UAT_GS",Table18911[[#This Row],[流]]="UAT_GC",Table18911[[#This Row],[流]]="UAT_EP"),"Release_note","0")&amp;IF(OR(Table18911[[#This Row],[流]]="UAT3"),"Notice_of","0")</f>
        <v>Release_note0</v>
      </c>
      <c r="M67" s="124" t="s">
        <v>191</v>
      </c>
      <c r="N67" s="141" t="s">
        <v>27</v>
      </c>
      <c r="O67" s="141" t="s">
        <v>27</v>
      </c>
      <c r="P67" s="141" t="s">
        <v>27</v>
      </c>
      <c r="Q67" s="141" t="s">
        <v>27</v>
      </c>
      <c r="R67" s="133" t="s">
        <v>27</v>
      </c>
      <c r="S67" s="152" t="str">
        <f>IF(OR(Table18911[[#This Row],[流]]="FLEET_ENHANCEMENT_GS",Table18911[[#This Row],[流]]="UAT3",Table18911[[#This Row],[流]]="",Table18911[[#This Row],[流]]="0",Table18911[[#This Row],[流]]="ICP"),"0","Yes")</f>
        <v>Yes</v>
      </c>
      <c r="T67" s="127" t="str">
        <f>IF(Table18911[[#This Row],[流]]="Fleet_GS","√","")&amp;IF(Table18911[[#This Row],[流]]="UAT3","","X")</f>
        <v>X</v>
      </c>
      <c r="U67" s="130"/>
    </row>
    <row r="68" spans="4:21" hidden="1" x14ac:dyDescent="0.25">
      <c r="D68" s="99">
        <v>43222</v>
      </c>
      <c r="E68" s="118" t="s">
        <v>39</v>
      </c>
      <c r="F68" s="312" t="str">
        <f>TEXT(D68,"dddd")</f>
        <v>Wednesday</v>
      </c>
      <c r="G68" s="312" t="str">
        <f>IF(OR(F68="Thursday",F68="Tuesday"),"UAT","")&amp;IF(OR(F68="Wednesday",F68="Friday"),"Trunk&amp;UAT3","")</f>
        <v>Trunk&amp;UAT3</v>
      </c>
      <c r="H68" s="131" t="s">
        <v>193</v>
      </c>
      <c r="I6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172.25.15.209</v>
      </c>
      <c r="J68" s="312"/>
      <c r="K68" s="122" t="s">
        <v>196</v>
      </c>
      <c r="L68" s="182" t="str">
        <f>IF(OR(Table18911[[#This Row],[流]]="UAT_GS",Table18911[[#This Row],[流]]="UAT_GC",Table18911[[#This Row],[流]]="UAT_EP"),"Release_note","0")&amp;IF(OR(Table18911[[#This Row],[流]]="UAT3"),"Notice_of","0")</f>
        <v>00</v>
      </c>
      <c r="M68" s="309" t="s">
        <v>194</v>
      </c>
      <c r="N68" s="141" t="s">
        <v>27</v>
      </c>
      <c r="O68" s="141" t="s">
        <v>27</v>
      </c>
      <c r="P68" s="141" t="s">
        <v>27</v>
      </c>
      <c r="Q68" s="141" t="s">
        <v>27</v>
      </c>
      <c r="R68" s="141">
        <v>0</v>
      </c>
      <c r="S68" s="152" t="str">
        <f>IF(OR(Table18911[[#This Row],[流]]="FLEET_ENHANCEMENT_GS",Table18911[[#This Row],[流]]="UAT3",Table18911[[#This Row],[流]]="",Table18911[[#This Row],[流]]="0",Table18911[[#This Row],[流]]="ICP"),"0","Yes")</f>
        <v>Yes</v>
      </c>
      <c r="T68" s="127" t="str">
        <f>IF(Table18911[[#This Row],[流]]="Fleet_GS","√","")&amp;IF(Table18911[[#This Row],[流]]="UAT3","","X")</f>
        <v>X</v>
      </c>
      <c r="U68" s="130"/>
    </row>
    <row r="69" spans="4:21" hidden="1" x14ac:dyDescent="0.25">
      <c r="D69" s="99">
        <v>43222</v>
      </c>
      <c r="E69" s="118" t="s">
        <v>39</v>
      </c>
      <c r="F69" s="312" t="str">
        <f>TEXT(D69,"dddd")</f>
        <v>Wednesday</v>
      </c>
      <c r="G69" s="312" t="str">
        <f>IF(OR(F69="Thursday",F69="Tuesday"),"UAT","")&amp;IF(OR(F69="Wednesday",F69="Friday"),"Trunk&amp;UAT3","")</f>
        <v>Trunk&amp;UAT3</v>
      </c>
      <c r="H69" s="129" t="s">
        <v>40</v>
      </c>
      <c r="I6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69" s="312"/>
      <c r="K69" s="173" t="s">
        <v>197</v>
      </c>
      <c r="L69" s="132" t="str">
        <f>IF(OR(Table18911[[#This Row],[流]]="UAT_GS",Table18911[[#This Row],[流]]="UAT_GC",Table18911[[#This Row],[流]]="UAT_EP"),"Release_note","0")&amp;IF(OR(Table18911[[#This Row],[流]]="UAT3"),"Notice_of","0")</f>
        <v>0Notice_of</v>
      </c>
      <c r="M69" s="124">
        <v>0</v>
      </c>
      <c r="N69" s="141">
        <v>0</v>
      </c>
      <c r="O69" s="141">
        <v>0</v>
      </c>
      <c r="P69" s="141">
        <v>0</v>
      </c>
      <c r="Q69" s="141">
        <v>0</v>
      </c>
      <c r="R69" s="141">
        <v>0</v>
      </c>
      <c r="S69" s="152" t="str">
        <f>IF(OR(Table18911[[#This Row],[流]]="FLEET_ENHANCEMENT_GS",Table18911[[#This Row],[流]]="UAT3",Table18911[[#This Row],[流]]="",Table18911[[#This Row],[流]]="0",Table18911[[#This Row],[流]]="ICP"),"0","Yes")</f>
        <v>0</v>
      </c>
      <c r="T69" s="150" t="s">
        <v>198</v>
      </c>
      <c r="U69" s="130"/>
    </row>
    <row r="70" spans="4:21" hidden="1" x14ac:dyDescent="0.25">
      <c r="D70" s="99">
        <v>43223</v>
      </c>
      <c r="E70" s="118" t="s">
        <v>39</v>
      </c>
      <c r="F70" s="129" t="str">
        <f t="shared" si="2"/>
        <v>Thursday</v>
      </c>
      <c r="G70" s="312" t="str">
        <f t="shared" si="1"/>
        <v>UAT</v>
      </c>
      <c r="H70" s="131" t="s">
        <v>32</v>
      </c>
      <c r="I7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70" s="312"/>
      <c r="K70" s="181" t="s">
        <v>199</v>
      </c>
      <c r="L70" s="132" t="str">
        <f>IF(OR(Table18911[[#This Row],[流]]="UAT_GS",Table18911[[#This Row],[流]]="UAT_GC",Table18911[[#This Row],[流]]="UAT_EP"),"Release_note","0")&amp;IF(OR(Table18911[[#This Row],[流]]="UAT3"),"Notice_of","0")</f>
        <v>Release_note0</v>
      </c>
      <c r="M70" s="124" t="s">
        <v>213</v>
      </c>
      <c r="N70" s="141" t="s">
        <v>27</v>
      </c>
      <c r="O70" s="141" t="s">
        <v>27</v>
      </c>
      <c r="P70" s="129" t="s">
        <v>27</v>
      </c>
      <c r="Q70" s="141" t="s">
        <v>27</v>
      </c>
      <c r="R70" s="133" t="s">
        <v>27</v>
      </c>
      <c r="S70" s="126" t="str">
        <f>IF(OR(Table18911[[#This Row],[流]]="FLEET_ENHANCEMENT_GS",Table18911[[#This Row],[流]]="UAT3",Table18911[[#This Row],[流]]="",Table18911[[#This Row],[流]]="0",Table18911[[#This Row],[流]]="ICP"),"0","Yes")</f>
        <v>Yes</v>
      </c>
      <c r="T70" s="127" t="str">
        <f>IF(Table18911[[#This Row],[流]]="Fleet_GS","√","")&amp;IF(Table18911[[#This Row],[流]]="UAT3","","X")</f>
        <v>X</v>
      </c>
      <c r="U70" s="130"/>
    </row>
    <row r="71" spans="4:21" hidden="1" x14ac:dyDescent="0.25">
      <c r="D71" s="99">
        <v>43223</v>
      </c>
      <c r="E71" s="118" t="s">
        <v>39</v>
      </c>
      <c r="F71" s="129" t="str">
        <f>TEXT(D71,"dddd")</f>
        <v>Thursday</v>
      </c>
      <c r="G71" s="312" t="str">
        <f>IF(OR(F71="Thursday",F71="Tuesday"),"UAT","")&amp;IF(OR(F71="Wednesday",F71="Friday"),"Trunk&amp;UAT3","")</f>
        <v>UAT</v>
      </c>
      <c r="H71" s="131" t="s">
        <v>36</v>
      </c>
      <c r="I7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71" s="312"/>
      <c r="K71" s="181" t="s">
        <v>204</v>
      </c>
      <c r="L71" s="132" t="str">
        <f>IF(OR(Table18911[[#This Row],[流]]="UAT_GS",Table18911[[#This Row],[流]]="UAT_GC",Table18911[[#This Row],[流]]="UAT_EP"),"Release_note","0")&amp;IF(OR(Table18911[[#This Row],[流]]="UAT3"),"Notice_of","0")</f>
        <v>Release_note0</v>
      </c>
      <c r="M71" s="309" t="s">
        <v>214</v>
      </c>
      <c r="N71" s="141" t="s">
        <v>27</v>
      </c>
      <c r="O71" s="141" t="s">
        <v>27</v>
      </c>
      <c r="P71" s="141" t="s">
        <v>27</v>
      </c>
      <c r="Q71" s="141" t="s">
        <v>27</v>
      </c>
      <c r="R71" s="133" t="s">
        <v>27</v>
      </c>
      <c r="S71" s="152" t="str">
        <f>IF(OR(Table18911[[#This Row],[流]]="FLEET_ENHANCEMENT_GS",Table18911[[#This Row],[流]]="UAT3",Table18911[[#This Row],[流]]="",Table18911[[#This Row],[流]]="0",Table18911[[#This Row],[流]]="ICP"),"0","Yes")</f>
        <v>Yes</v>
      </c>
      <c r="T71" s="127" t="str">
        <f>IF(Table18911[[#This Row],[流]]="Fleet_GS","√","")&amp;IF(Table18911[[#This Row],[流]]="UAT3","","X")</f>
        <v>X</v>
      </c>
      <c r="U71" s="130"/>
    </row>
    <row r="72" spans="4:21" hidden="1" x14ac:dyDescent="0.25">
      <c r="D72" s="99">
        <v>43223</v>
      </c>
      <c r="E72" s="118" t="s">
        <v>39</v>
      </c>
      <c r="F72" s="129" t="str">
        <f>TEXT(D72,"dddd")</f>
        <v>Thursday</v>
      </c>
      <c r="G72" s="312" t="str">
        <f>IF(OR(F72="Thursday",F72="Tuesday"),"UAT","")&amp;IF(OR(F72="Wednesday",F72="Friday"),"Trunk&amp;UAT3","")</f>
        <v>UAT</v>
      </c>
      <c r="H72" s="145" t="s">
        <v>167</v>
      </c>
      <c r="I7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72" s="312"/>
      <c r="K72" s="122" t="s">
        <v>168</v>
      </c>
      <c r="L72" s="123" t="str">
        <f>IF(OR(Table18911[[#This Row],[流]]="UAT_GS",Table18911[[#This Row],[流]]="UAT_GC",Table18911[[#This Row],[流]]="UAT_EP"),"Release_note","0")&amp;IF(OR(Table18911[[#This Row],[流]]="UAT3"),"Notice_of","0")</f>
        <v>00</v>
      </c>
      <c r="M72" s="124" t="s">
        <v>169</v>
      </c>
      <c r="N72" s="141" t="s">
        <v>27</v>
      </c>
      <c r="O72" s="141" t="s">
        <v>27</v>
      </c>
      <c r="P72" s="141" t="s">
        <v>27</v>
      </c>
      <c r="Q72" s="129" t="s">
        <v>217</v>
      </c>
      <c r="R72" s="312">
        <v>0</v>
      </c>
      <c r="S72" s="152" t="str">
        <f>IF(OR(Table18911[[#This Row],[流]]="FLEET_ENHANCEMENT_GS",Table18911[[#This Row],[流]]="UAT3",Table18911[[#This Row],[流]]="",Table18911[[#This Row],[流]]="0",Table18911[[#This Row],[流]]="ICP"),"0","Yes")</f>
        <v>Yes</v>
      </c>
      <c r="T72" s="127" t="str">
        <f>IF(Table18911[[#This Row],[流]]="Fleet_GS","√","")&amp;IF(Table18911[[#This Row],[流]]="UAT3","","X")</f>
        <v>X</v>
      </c>
      <c r="U72" s="130"/>
    </row>
    <row r="73" spans="4:21" hidden="1" x14ac:dyDescent="0.25">
      <c r="D73" s="99">
        <v>43223</v>
      </c>
      <c r="E73" s="118" t="s">
        <v>39</v>
      </c>
      <c r="F73" s="129" t="str">
        <f>TEXT(D73,"dddd")</f>
        <v>Thursday</v>
      </c>
      <c r="G73" s="312" t="str">
        <f>IF(OR(F73="Thursday",F73="Tuesday"),"UAT","")&amp;IF(OR(F73="Wednesday",F73="Friday"),"Trunk&amp;UAT3","")</f>
        <v>UAT</v>
      </c>
      <c r="H73" s="145" t="s">
        <v>200</v>
      </c>
      <c r="I7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73" s="312"/>
      <c r="K73" s="122" t="s">
        <v>201</v>
      </c>
      <c r="L73" s="123" t="str">
        <f>IF(OR(Table18911[[#This Row],[流]]="UAT_GS",Table18911[[#This Row],[流]]="UAT_GC",Table18911[[#This Row],[流]]="UAT_EP"),"Release_note","0")&amp;IF(OR(Table18911[[#This Row],[流]]="UAT3"),"Notice_of","0")</f>
        <v>00</v>
      </c>
      <c r="M73" s="309" t="s">
        <v>203</v>
      </c>
      <c r="N73" s="141" t="s">
        <v>27</v>
      </c>
      <c r="O73" s="141" t="s">
        <v>27</v>
      </c>
      <c r="P73" s="141" t="s">
        <v>27</v>
      </c>
      <c r="Q73" s="141" t="s">
        <v>27</v>
      </c>
      <c r="R73" s="312">
        <v>0</v>
      </c>
      <c r="S73" s="152" t="str">
        <f>IF(OR(Table18911[[#This Row],[流]]="FLEET_ENHANCEMENT_GS",Table18911[[#This Row],[流]]="UAT3",Table18911[[#This Row],[流]]="",Table18911[[#This Row],[流]]="0",Table18911[[#This Row],[流]]="ICP"),"0","Yes")</f>
        <v>Yes</v>
      </c>
      <c r="T73" s="127" t="str">
        <f>IF(Table18911[[#This Row],[流]]="Fleet_GS","√","")&amp;IF(Table18911[[#This Row],[流]]="UAT3","","X")</f>
        <v>X</v>
      </c>
      <c r="U73" s="130"/>
    </row>
    <row r="74" spans="4:21" hidden="1" x14ac:dyDescent="0.25">
      <c r="D74" s="99">
        <v>43224</v>
      </c>
      <c r="E74" s="118" t="s">
        <v>39</v>
      </c>
      <c r="F74" s="141" t="str">
        <f>TEXT(D74,"dddd")</f>
        <v>Friday</v>
      </c>
      <c r="G74" s="312" t="str">
        <f>IF(OR(F74="Thursday",F74="Tuesday"),"UAT","")&amp;IF(OR(F74="Wednesday",F74="Friday"),"Trunk&amp;UAT3","")</f>
        <v>Trunk&amp;UAT3</v>
      </c>
      <c r="H74" s="120" t="s">
        <v>215</v>
      </c>
      <c r="I7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74" s="183" t="s">
        <v>170</v>
      </c>
      <c r="K74" s="122"/>
      <c r="L74" s="123" t="str">
        <f>IF(OR(Table18911[[#This Row],[流]]="UAT_GS",Table18911[[#This Row],[流]]="UAT_GC",Table18911[[#This Row],[流]]="UAT_EP"),"Release_note","0")&amp;IF(OR(Table18911[[#This Row],[流]]="UAT3"),"Notice_of","0")</f>
        <v>00</v>
      </c>
      <c r="M74" s="124">
        <v>0</v>
      </c>
      <c r="N74" s="141">
        <v>0</v>
      </c>
      <c r="O74" s="141">
        <v>0</v>
      </c>
      <c r="P74" s="141">
        <v>0</v>
      </c>
      <c r="Q74" s="141">
        <v>0</v>
      </c>
      <c r="R74" s="312">
        <v>0</v>
      </c>
      <c r="S74" s="152" t="str">
        <f>IF(OR(Table18911[[#This Row],[流]]="FLEET_ENHANCEMENT_GS",Table18911[[#This Row],[流]]="UAT3",Table18911[[#This Row],[流]]="",Table18911[[#This Row],[流]]="0",Table18911[[#This Row],[流]]="ICP"),"0","Yes")</f>
        <v>Yes</v>
      </c>
      <c r="T74" s="127" t="str">
        <f>IF(Table18911[[#This Row],[流]]="Fleet_GS","√","")&amp;IF(Table18911[[#This Row],[流]]="UAT3","","X")</f>
        <v>X</v>
      </c>
      <c r="U74" s="130"/>
    </row>
    <row r="75" spans="4:21" hidden="1" x14ac:dyDescent="0.25">
      <c r="D75" s="99">
        <v>43224</v>
      </c>
      <c r="E75" s="118" t="s">
        <v>39</v>
      </c>
      <c r="F75" s="160" t="str">
        <f t="shared" si="2"/>
        <v>Friday</v>
      </c>
      <c r="G75" s="312" t="str">
        <f t="shared" si="1"/>
        <v>Trunk&amp;UAT3</v>
      </c>
      <c r="H75" s="129" t="s">
        <v>40</v>
      </c>
      <c r="I7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75" s="160"/>
      <c r="K75" s="173" t="s">
        <v>216</v>
      </c>
      <c r="L75" s="132" t="str">
        <f>IF(OR(Table18911[[#This Row],[流]]="UAT_GS",Table18911[[#This Row],[流]]="UAT_GC",Table18911[[#This Row],[流]]="UAT_EP"),"Release_note","0")&amp;IF(OR(Table18911[[#This Row],[流]]="UAT3"),"Notice_of","0")</f>
        <v>0Notice_of</v>
      </c>
      <c r="M75" s="160">
        <v>0</v>
      </c>
      <c r="N75" s="160">
        <v>0</v>
      </c>
      <c r="O75" s="160">
        <v>0</v>
      </c>
      <c r="P75" s="160">
        <v>0</v>
      </c>
      <c r="Q75" s="160">
        <v>0</v>
      </c>
      <c r="R75" s="160">
        <v>0</v>
      </c>
      <c r="S75" s="126" t="str">
        <f>IF(OR(Table18911[[#This Row],[流]]="FLEET_ENHANCEMENT_GS",Table18911[[#This Row],[流]]="UAT3",Table18911[[#This Row],[流]]="",Table18911[[#This Row],[流]]="0",Table18911[[#This Row],[流]]="ICP"),"0","Yes")</f>
        <v>0</v>
      </c>
      <c r="T75" s="161">
        <v>0</v>
      </c>
      <c r="U75" s="130"/>
    </row>
    <row r="76" spans="4:21" hidden="1" x14ac:dyDescent="0.25">
      <c r="D76" s="99">
        <v>43224</v>
      </c>
      <c r="E76" s="118" t="s">
        <v>39</v>
      </c>
      <c r="F76" s="312" t="str">
        <f>TEXT(D76,"dddd")</f>
        <v>Friday</v>
      </c>
      <c r="G76" s="312" t="str">
        <f>IF(OR(F76="Thursday",F76="Tuesday"),"UAT","")&amp;IF(OR(F76="Wednesday",F76="Friday"),"Trunk&amp;UAT3","")</f>
        <v>Trunk&amp;UAT3</v>
      </c>
      <c r="H76" s="145" t="s">
        <v>200</v>
      </c>
      <c r="I7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76" s="312"/>
      <c r="K76" s="122" t="s">
        <v>201</v>
      </c>
      <c r="L76" s="123" t="str">
        <f>IF(OR(Table18911[[#This Row],[流]]="UAT_GS",Table18911[[#This Row],[流]]="UAT_GC",Table18911[[#This Row],[流]]="UAT_EP"),"Release_note","0")&amp;IF(OR(Table18911[[#This Row],[流]]="UAT3"),"Notice_of","0")</f>
        <v>00</v>
      </c>
      <c r="M76" s="122" t="s">
        <v>203</v>
      </c>
      <c r="N76" s="141" t="s">
        <v>27</v>
      </c>
      <c r="O76" s="141" t="s">
        <v>27</v>
      </c>
      <c r="P76" s="141" t="s">
        <v>27</v>
      </c>
      <c r="Q76" s="141" t="s">
        <v>27</v>
      </c>
      <c r="R76" s="312">
        <v>0</v>
      </c>
      <c r="S76" s="152" t="str">
        <f>IF(OR(Table18911[[#This Row],[流]]="FLEET_ENHANCEMENT_GS",Table18911[[#This Row],[流]]="UAT3",Table18911[[#This Row],[流]]="",Table18911[[#This Row],[流]]="0",Table18911[[#This Row],[流]]="ICP"),"0","Yes")</f>
        <v>Yes</v>
      </c>
      <c r="T76" s="127" t="str">
        <f>IF(Table18911[[#This Row],[流]]="Fleet_GS","√","")&amp;IF(Table18911[[#This Row],[流]]="UAT3","","X")</f>
        <v>X</v>
      </c>
      <c r="U76" s="130"/>
    </row>
    <row r="77" spans="4:21" hidden="1" x14ac:dyDescent="0.25">
      <c r="D77" s="99">
        <v>43224</v>
      </c>
      <c r="E77" s="118" t="s">
        <v>39</v>
      </c>
      <c r="F77" s="312" t="str">
        <f>TEXT(D77,"dddd")</f>
        <v>Friday</v>
      </c>
      <c r="G77" s="312" t="str">
        <f>IF(OR(F77="Thursday",F77="Tuesday"),"UAT","")&amp;IF(OR(F77="Wednesday",F77="Friday"),"Trunk&amp;UAT3","")</f>
        <v>Trunk&amp;UAT3</v>
      </c>
      <c r="H77" s="145" t="s">
        <v>167</v>
      </c>
      <c r="I7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77" s="312"/>
      <c r="K77" s="122" t="s">
        <v>168</v>
      </c>
      <c r="L77" s="123" t="str">
        <f>IF(OR(Table18911[[#This Row],[流]]="UAT_GS",Table18911[[#This Row],[流]]="UAT_GC",Table18911[[#This Row],[流]]="UAT_EP"),"Release_note","0")&amp;IF(OR(Table18911[[#This Row],[流]]="UAT3"),"Notice_of","0")</f>
        <v>00</v>
      </c>
      <c r="M77" s="122" t="s">
        <v>169</v>
      </c>
      <c r="N77" s="141" t="s">
        <v>27</v>
      </c>
      <c r="O77" s="141" t="s">
        <v>27</v>
      </c>
      <c r="P77" s="141" t="s">
        <v>27</v>
      </c>
      <c r="Q77" s="141" t="s">
        <v>27</v>
      </c>
      <c r="R77" s="312">
        <v>0</v>
      </c>
      <c r="S77" s="152" t="str">
        <f>IF(OR(Table18911[[#This Row],[流]]="FLEET_ENHANCEMENT_GS",Table18911[[#This Row],[流]]="UAT3",Table18911[[#This Row],[流]]="",Table18911[[#This Row],[流]]="0",Table18911[[#This Row],[流]]="ICP"),"0","Yes")</f>
        <v>Yes</v>
      </c>
      <c r="T77" s="127" t="str">
        <f>IF(Table18911[[#This Row],[流]]="Fleet_GS","√","")&amp;IF(Table18911[[#This Row],[流]]="UAT3","","X")</f>
        <v>X</v>
      </c>
      <c r="U77" s="130"/>
    </row>
    <row r="78" spans="4:21" hidden="1" x14ac:dyDescent="0.25">
      <c r="D78" s="99">
        <v>43224</v>
      </c>
      <c r="E78" s="118" t="s">
        <v>39</v>
      </c>
      <c r="F78" s="312" t="str">
        <f t="shared" ref="F78:F131" si="3">TEXT(D78,"dddd")</f>
        <v>Friday</v>
      </c>
      <c r="G78" s="312" t="str">
        <f t="shared" ref="G78:G131" si="4">IF(OR(F78="Thursday",F78="Tuesday"),"UAT","")&amp;IF(OR(F78="Wednesday",F78="Friday"),"Trunk&amp;UAT3","")</f>
        <v>Trunk&amp;UAT3</v>
      </c>
      <c r="H78" s="148" t="s">
        <v>56</v>
      </c>
      <c r="I7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78" s="312"/>
      <c r="K78" s="122" t="s">
        <v>218</v>
      </c>
      <c r="L78" s="123" t="str">
        <f>IF(OR(Table18911[[#This Row],[流]]="UAT_GS",Table18911[[#This Row],[流]]="UAT_GC",Table18911[[#This Row],[流]]="UAT_EP"),"Release_note","0")&amp;IF(OR(Table18911[[#This Row],[流]]="UAT3"),"Notice_of","0")</f>
        <v>00</v>
      </c>
      <c r="M78" s="309" t="s">
        <v>219</v>
      </c>
      <c r="N78" s="141" t="s">
        <v>27</v>
      </c>
      <c r="O78" s="312">
        <v>0</v>
      </c>
      <c r="P78" s="312">
        <v>0</v>
      </c>
      <c r="Q78" s="312">
        <v>0</v>
      </c>
      <c r="R78" s="312">
        <v>0</v>
      </c>
      <c r="S78" s="122" t="str">
        <f>IF(OR(Table18911[[#This Row],[流]]="FLEET_ENHANCEMENT_GS",Table18911[[#This Row],[流]]="UAT3",Table18911[[#This Row],[流]]="",Table18911[[#This Row],[流]]="0",Table18911[[#This Row],[流]]="ICP"),"0","Yes")</f>
        <v>0</v>
      </c>
      <c r="T78" s="127" t="str">
        <f>IF(Table18911[[#This Row],[流]]="Fleet_GS","√","")&amp;IF(Table18911[[#This Row],[流]]="UAT3","","X")</f>
        <v>X</v>
      </c>
      <c r="U78" s="130"/>
    </row>
    <row r="79" spans="4:21" hidden="1" x14ac:dyDescent="0.25">
      <c r="D79" s="58">
        <v>43225</v>
      </c>
      <c r="E79" s="153">
        <v>0</v>
      </c>
      <c r="F79" s="135" t="str">
        <f>TEXT(D79,"dddd")</f>
        <v>Saturday</v>
      </c>
      <c r="G79" s="135" t="str">
        <f>IF(OR(F79="Thursday",F79="Tuesday"),"UAT","")&amp;IF(OR(F79="Wednesday",F79="Friday"),"Trunk&amp;UAT3","")</f>
        <v/>
      </c>
      <c r="H79" s="135"/>
      <c r="I7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79" s="135"/>
      <c r="K79" s="136"/>
      <c r="L79" s="155" t="str">
        <f>IF(OR(Table18911[[#This Row],[流]]="UAT_GS",Table18911[[#This Row],[流]]="UAT_GC",Table18911[[#This Row],[流]]="UAT_EP"),"Release_note","0")&amp;IF(OR(Table18911[[#This Row],[流]]="UAT3"),"Notice_of","0")</f>
        <v>00</v>
      </c>
      <c r="M79" s="137"/>
      <c r="N79" s="135"/>
      <c r="O79" s="135"/>
      <c r="P79" s="135"/>
      <c r="Q79" s="135"/>
      <c r="R79" s="135"/>
      <c r="S79" s="136" t="str">
        <f>IF(OR(Table18911[[#This Row],[流]]="FLEET_ENHANCEMENT_GS",Table18911[[#This Row],[流]]="UAT3",Table18911[[#This Row],[流]]="",Table18911[[#This Row],[流]]="0",Table18911[[#This Row],[流]]="ICP"),"0","Yes")</f>
        <v>0</v>
      </c>
      <c r="T79" s="139" t="str">
        <f>IF(Table18911[[#This Row],[流]]="Fleet_GS","√","")&amp;IF(Table18911[[#This Row],[流]]="UAT3","","X")</f>
        <v>X</v>
      </c>
      <c r="U79" s="140"/>
    </row>
    <row r="80" spans="4:21" hidden="1" x14ac:dyDescent="0.25">
      <c r="D80" s="58">
        <v>43226</v>
      </c>
      <c r="E80" s="184">
        <v>0</v>
      </c>
      <c r="F80" s="135" t="str">
        <f t="shared" si="3"/>
        <v>Sunday</v>
      </c>
      <c r="G80" s="135" t="str">
        <f t="shared" si="4"/>
        <v/>
      </c>
      <c r="H80" s="135"/>
      <c r="I8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80" s="135"/>
      <c r="K80" s="136"/>
      <c r="L80" s="155" t="str">
        <f>IF(OR(Table18911[[#This Row],[流]]="UAT_GS",Table18911[[#This Row],[流]]="UAT_GC",Table18911[[#This Row],[流]]="UAT_EP"),"Release_note","0")&amp;IF(OR(Table18911[[#This Row],[流]]="UAT3"),"Notice_of","0")</f>
        <v>00</v>
      </c>
      <c r="M80" s="137"/>
      <c r="N80" s="135" t="s">
        <v>212</v>
      </c>
      <c r="O80" s="135"/>
      <c r="P80" s="135"/>
      <c r="Q80" s="135"/>
      <c r="R80" s="135"/>
      <c r="S80" s="136" t="str">
        <f>IF(OR(Table18911[[#This Row],[流]]="FLEET_ENHANCEMENT_GS",Table18911[[#This Row],[流]]="UAT3",Table18911[[#This Row],[流]]="",Table18911[[#This Row],[流]]="0",Table18911[[#This Row],[流]]="ICP"),"0","Yes")</f>
        <v>0</v>
      </c>
      <c r="T80" s="139" t="str">
        <f>IF(Table18911[[#This Row],[流]]="Fleet_GS","√","")&amp;IF(Table18911[[#This Row],[流]]="UAT3","","X")</f>
        <v>X</v>
      </c>
      <c r="U80" s="140"/>
    </row>
    <row r="81" spans="4:21" hidden="1" x14ac:dyDescent="0.25">
      <c r="D81" s="99">
        <v>43227</v>
      </c>
      <c r="E81" s="118" t="s">
        <v>39</v>
      </c>
      <c r="F81" s="312" t="str">
        <f t="shared" si="3"/>
        <v>Monday</v>
      </c>
      <c r="G81" s="312" t="str">
        <f t="shared" si="4"/>
        <v/>
      </c>
      <c r="H81" s="145" t="s">
        <v>56</v>
      </c>
      <c r="I8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81" s="168" t="s">
        <v>584</v>
      </c>
      <c r="K81" s="122" t="s">
        <v>218</v>
      </c>
      <c r="L81" s="123" t="str">
        <f>IF(OR(Table18911[[#This Row],[流]]="UAT_GS",Table18911[[#This Row],[流]]="UAT_GC",Table18911[[#This Row],[流]]="UAT_EP"),"Release_note","0")&amp;IF(OR(Table18911[[#This Row],[流]]="UAT3"),"Notice_of","0")</f>
        <v>00</v>
      </c>
      <c r="M81" s="309" t="s">
        <v>219</v>
      </c>
      <c r="N81" s="141" t="s">
        <v>27</v>
      </c>
      <c r="O81" s="129" t="s">
        <v>223</v>
      </c>
      <c r="P81" s="312">
        <v>0</v>
      </c>
      <c r="Q81" s="312">
        <v>0</v>
      </c>
      <c r="R81" s="312">
        <v>0</v>
      </c>
      <c r="S81" s="122" t="str">
        <f>IF(OR(Table18911[[#This Row],[流]]="FLEET_ENHANCEMENT_GS",Table18911[[#This Row],[流]]="UAT3",Table18911[[#This Row],[流]]="",Table18911[[#This Row],[流]]="0",Table18911[[#This Row],[流]]="ICP"),"0","Yes")</f>
        <v>0</v>
      </c>
      <c r="T81" s="127" t="str">
        <f>IF(Table18911[[#This Row],[流]]="Fleet_GS","√","")&amp;IF(Table18911[[#This Row],[流]]="UAT3","","X")</f>
        <v>X</v>
      </c>
      <c r="U81" s="130">
        <v>0.43124999999999997</v>
      </c>
    </row>
    <row r="82" spans="4:21" hidden="1" x14ac:dyDescent="0.25">
      <c r="D82" s="99">
        <v>43227</v>
      </c>
      <c r="E82" s="118" t="s">
        <v>39</v>
      </c>
      <c r="F82" s="312" t="str">
        <f t="shared" si="3"/>
        <v>Monday</v>
      </c>
      <c r="G82" s="312" t="str">
        <f t="shared" si="4"/>
        <v/>
      </c>
      <c r="H82" s="145" t="s">
        <v>200</v>
      </c>
      <c r="I8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82" s="312"/>
      <c r="K82" s="122" t="s">
        <v>201</v>
      </c>
      <c r="L82" s="123" t="str">
        <f>IF(OR(Table18911[[#This Row],[流]]="UAT_GS",Table18911[[#This Row],[流]]="UAT_GC",Table18911[[#This Row],[流]]="UAT_EP"),"Release_note","0")&amp;IF(OR(Table18911[[#This Row],[流]]="UAT3"),"Notice_of","0")</f>
        <v>00</v>
      </c>
      <c r="M82" s="122" t="s">
        <v>203</v>
      </c>
      <c r="N82" s="141" t="s">
        <v>27</v>
      </c>
      <c r="O82" s="141" t="s">
        <v>27</v>
      </c>
      <c r="P82" s="141" t="s">
        <v>27</v>
      </c>
      <c r="Q82" s="141" t="s">
        <v>27</v>
      </c>
      <c r="R82" s="312">
        <v>0</v>
      </c>
      <c r="S82" s="122" t="str">
        <f>IF(OR(Table18911[[#This Row],[流]]="FLEET_ENHANCEMENT_GS",Table18911[[#This Row],[流]]="UAT3",Table18911[[#This Row],[流]]="",Table18911[[#This Row],[流]]="0",Table18911[[#This Row],[流]]="ICP"),"0","Yes")</f>
        <v>Yes</v>
      </c>
      <c r="T82" s="127" t="str">
        <f>IF(Table18911[[#This Row],[流]]="Fleet_GS","√","")&amp;IF(Table18911[[#This Row],[流]]="UAT3","","X")</f>
        <v>X</v>
      </c>
      <c r="U82" s="130">
        <v>0.44930555555555557</v>
      </c>
    </row>
    <row r="83" spans="4:21" hidden="1" x14ac:dyDescent="0.25">
      <c r="D83" s="99">
        <v>43227</v>
      </c>
      <c r="E83" s="118" t="s">
        <v>39</v>
      </c>
      <c r="F83" s="312" t="str">
        <f t="shared" si="3"/>
        <v>Monday</v>
      </c>
      <c r="G83" s="312" t="str">
        <f t="shared" si="4"/>
        <v/>
      </c>
      <c r="H83" s="145" t="s">
        <v>167</v>
      </c>
      <c r="I8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83" s="312"/>
      <c r="K83" s="122" t="s">
        <v>168</v>
      </c>
      <c r="L83" s="123" t="str">
        <f>IF(OR(Table18911[[#This Row],[流]]="UAT_GS",Table18911[[#This Row],[流]]="UAT_GC",Table18911[[#This Row],[流]]="UAT_EP"),"Release_note","0")&amp;IF(OR(Table18911[[#This Row],[流]]="UAT3"),"Notice_of","0")</f>
        <v>00</v>
      </c>
      <c r="M83" s="122" t="s">
        <v>169</v>
      </c>
      <c r="N83" s="141" t="s">
        <v>27</v>
      </c>
      <c r="O83" s="141" t="s">
        <v>27</v>
      </c>
      <c r="P83" s="141" t="s">
        <v>27</v>
      </c>
      <c r="Q83" s="141" t="s">
        <v>27</v>
      </c>
      <c r="R83" s="312">
        <v>0</v>
      </c>
      <c r="S83" s="122" t="str">
        <f>IF(OR(Table18911[[#This Row],[流]]="FLEET_ENHANCEMENT_GS",Table18911[[#This Row],[流]]="UAT3",Table18911[[#This Row],[流]]="",Table18911[[#This Row],[流]]="0",Table18911[[#This Row],[流]]="ICP"),"0","Yes")</f>
        <v>Yes</v>
      </c>
      <c r="T83" s="127" t="str">
        <f>IF(Table18911[[#This Row],[流]]="Fleet_GS","√","")&amp;IF(Table18911[[#This Row],[流]]="UAT3","","X")</f>
        <v>X</v>
      </c>
      <c r="U83" s="130" t="s">
        <v>263</v>
      </c>
    </row>
    <row r="84" spans="4:21" hidden="1" x14ac:dyDescent="0.25">
      <c r="D84" s="99">
        <v>43227</v>
      </c>
      <c r="E84" s="118" t="s">
        <v>39</v>
      </c>
      <c r="F84" s="312" t="str">
        <f t="shared" si="3"/>
        <v>Monday</v>
      </c>
      <c r="G84" s="312" t="str">
        <f t="shared" si="4"/>
        <v/>
      </c>
      <c r="H84" s="145" t="s">
        <v>202</v>
      </c>
      <c r="I8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84" s="312"/>
      <c r="K84" s="122" t="s">
        <v>232</v>
      </c>
      <c r="L84" s="123" t="str">
        <f>IF(OR(Table18911[[#This Row],[流]]="UAT_GS",Table18911[[#This Row],[流]]="UAT_GC",Table18911[[#This Row],[流]]="UAT_EP"),"Release_note","0")&amp;IF(OR(Table18911[[#This Row],[流]]="UAT3"),"Notice_of","0")</f>
        <v>00</v>
      </c>
      <c r="M84" s="122" t="s">
        <v>230</v>
      </c>
      <c r="N84" s="141" t="s">
        <v>27</v>
      </c>
      <c r="O84" s="141" t="s">
        <v>27</v>
      </c>
      <c r="P84" s="141" t="s">
        <v>27</v>
      </c>
      <c r="Q84" s="141" t="s">
        <v>27</v>
      </c>
      <c r="R84" s="312">
        <v>0</v>
      </c>
      <c r="S84" s="122" t="str">
        <f>IF(OR(Table18911[[#This Row],[流]]="FLEET_ENHANCEMENT_GS",Table18911[[#This Row],[流]]="UAT3",Table18911[[#This Row],[流]]="",Table18911[[#This Row],[流]]="0",Table18911[[#This Row],[流]]="ICP"),"0","Yes")</f>
        <v>Yes</v>
      </c>
      <c r="T84" s="150" t="s">
        <v>271</v>
      </c>
      <c r="U84" s="130">
        <v>0.74930555555555556</v>
      </c>
    </row>
    <row r="85" spans="4:21" hidden="1" x14ac:dyDescent="0.25">
      <c r="D85" s="99">
        <v>43227</v>
      </c>
      <c r="E85" s="118" t="s">
        <v>39</v>
      </c>
      <c r="F85" s="312" t="str">
        <f t="shared" si="3"/>
        <v>Monday</v>
      </c>
      <c r="G85" s="312" t="str">
        <f t="shared" si="4"/>
        <v/>
      </c>
      <c r="H85" s="148" t="s">
        <v>220</v>
      </c>
      <c r="I8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ME</v>
      </c>
      <c r="J85" s="312"/>
      <c r="K85" s="122" t="s">
        <v>221</v>
      </c>
      <c r="L85" s="123" t="str">
        <f>IF(OR(Table18911[[#This Row],[流]]="UAT_GS",Table18911[[#This Row],[流]]="UAT_GC",Table18911[[#This Row],[流]]="UAT_EP"),"Release_note","0")&amp;IF(OR(Table18911[[#This Row],[流]]="UAT3"),"Notice_of","0")</f>
        <v>00</v>
      </c>
      <c r="M85" s="122" t="s">
        <v>222</v>
      </c>
      <c r="N85" s="141" t="s">
        <v>27</v>
      </c>
      <c r="O85" s="129" t="s">
        <v>135</v>
      </c>
      <c r="P85" s="312">
        <v>0</v>
      </c>
      <c r="Q85" s="312">
        <v>0</v>
      </c>
      <c r="R85" s="312">
        <v>0</v>
      </c>
      <c r="S85" s="122" t="str">
        <f>IF(OR(Table18911[[#This Row],[流]]="FLEET_ENHANCEMENT_GS",Table18911[[#This Row],[流]]="UAT3",Table18911[[#This Row],[流]]="",Table18911[[#This Row],[流]]="0",Table18911[[#This Row],[流]]="ICP"),"0","Yes")</f>
        <v>Yes</v>
      </c>
      <c r="T85" s="127" t="str">
        <f>IF(Table18911[[#This Row],[流]]="Fleet_GS","√","")&amp;IF(Table18911[[#This Row],[流]]="UAT3","","X")</f>
        <v>X</v>
      </c>
      <c r="U85" s="130"/>
    </row>
    <row r="86" spans="4:21" hidden="1" x14ac:dyDescent="0.25">
      <c r="D86" s="99">
        <v>43227</v>
      </c>
      <c r="E86" s="118" t="s">
        <v>39</v>
      </c>
      <c r="F86" s="312" t="str">
        <f t="shared" si="3"/>
        <v>Monday</v>
      </c>
      <c r="G86" s="312" t="str">
        <f t="shared" si="4"/>
        <v/>
      </c>
      <c r="H86" s="120" t="s">
        <v>224</v>
      </c>
      <c r="I8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86" s="129" t="s">
        <v>223</v>
      </c>
      <c r="K86" s="122" t="s">
        <v>225</v>
      </c>
      <c r="L86" s="123" t="str">
        <f>IF(OR(Table18911[[#This Row],[流]]="UAT_GS",Table18911[[#This Row],[流]]="UAT_GC",Table18911[[#This Row],[流]]="UAT_EP"),"Release_note","0")&amp;IF(OR(Table18911[[#This Row],[流]]="UAT3"),"Notice_of","0")</f>
        <v>00</v>
      </c>
      <c r="M86" s="124">
        <v>0</v>
      </c>
      <c r="N86" s="312">
        <v>0</v>
      </c>
      <c r="O86" s="312">
        <v>0</v>
      </c>
      <c r="P86" s="312">
        <v>0</v>
      </c>
      <c r="Q86" s="312">
        <v>0</v>
      </c>
      <c r="R86" s="312">
        <v>0</v>
      </c>
      <c r="S86" s="122" t="str">
        <f>IF(OR(Table18911[[#This Row],[流]]="FLEET_ENHANCEMENT_GS",Table18911[[#This Row],[流]]="UAT3",Table18911[[#This Row],[流]]="",Table18911[[#This Row],[流]]="0",Table18911[[#This Row],[流]]="ICP"),"0","Yes")</f>
        <v>Yes</v>
      </c>
      <c r="T86" s="150" t="s">
        <v>229</v>
      </c>
      <c r="U86" s="130">
        <v>0.67291666666666661</v>
      </c>
    </row>
    <row r="87" spans="4:21" hidden="1" x14ac:dyDescent="0.25">
      <c r="D87" s="99">
        <v>43227</v>
      </c>
      <c r="E87" s="118" t="s">
        <v>39</v>
      </c>
      <c r="F87" s="312" t="str">
        <f t="shared" si="3"/>
        <v>Monday</v>
      </c>
      <c r="G87" s="312" t="str">
        <f t="shared" si="4"/>
        <v/>
      </c>
      <c r="H87" s="120" t="s">
        <v>224</v>
      </c>
      <c r="I8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87" s="129" t="s">
        <v>231</v>
      </c>
      <c r="K87" s="122" t="s">
        <v>225</v>
      </c>
      <c r="L87" s="123" t="str">
        <f>IF(OR(Table18911[[#This Row],[流]]="UAT_GS",Table18911[[#This Row],[流]]="UAT_GC",Table18911[[#This Row],[流]]="UAT_EP"),"Release_note","0")&amp;IF(OR(Table18911[[#This Row],[流]]="UAT3"),"Notice_of","0")</f>
        <v>00</v>
      </c>
      <c r="M87" s="124">
        <v>0</v>
      </c>
      <c r="N87" s="312">
        <v>0</v>
      </c>
      <c r="O87" s="129" t="s">
        <v>264</v>
      </c>
      <c r="P87" s="312">
        <v>0</v>
      </c>
      <c r="Q87" s="312">
        <v>0</v>
      </c>
      <c r="R87" s="312">
        <v>0</v>
      </c>
      <c r="S87" s="122" t="str">
        <f>IF(OR(Table18911[[#This Row],[流]]="FLEET_ENHANCEMENT_GS",Table18911[[#This Row],[流]]="UAT3",Table18911[[#This Row],[流]]="",Table18911[[#This Row],[流]]="0",Table18911[[#This Row],[流]]="ICP"),"0","Yes")</f>
        <v>Yes</v>
      </c>
      <c r="T87" s="127" t="str">
        <f>IF(Table18911[[#This Row],[流]]="Fleet_GS","√","")&amp;IF(Table18911[[#This Row],[流]]="UAT3","","X")</f>
        <v>X</v>
      </c>
      <c r="U87" s="130"/>
    </row>
    <row r="88" spans="4:21" hidden="1" x14ac:dyDescent="0.25">
      <c r="D88" s="99">
        <v>43227</v>
      </c>
      <c r="E88" s="118" t="s">
        <v>39</v>
      </c>
      <c r="F88" s="312" t="str">
        <f t="shared" si="3"/>
        <v>Monday</v>
      </c>
      <c r="G88" s="312" t="str">
        <f t="shared" si="4"/>
        <v/>
      </c>
      <c r="H88" s="131" t="s">
        <v>32</v>
      </c>
      <c r="I8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88" s="312"/>
      <c r="K88" s="122" t="s">
        <v>267</v>
      </c>
      <c r="L88" s="174" t="str">
        <f>IF(OR(Table18911[[#This Row],[流]]="UAT_GS",Table18911[[#This Row],[流]]="UAT_GC",Table18911[[#This Row],[流]]="UAT_EP"),"Release_note","0")&amp;IF(OR(Table18911[[#This Row],[流]]="UAT3"),"Notice_of","0")</f>
        <v>Release_note0</v>
      </c>
      <c r="M88" s="124" t="s">
        <v>268</v>
      </c>
      <c r="N88" s="141" t="s">
        <v>27</v>
      </c>
      <c r="O88" s="141" t="s">
        <v>27</v>
      </c>
      <c r="P88" s="141" t="s">
        <v>27</v>
      </c>
      <c r="Q88" s="141" t="s">
        <v>27</v>
      </c>
      <c r="R88" s="185" t="s">
        <v>27</v>
      </c>
      <c r="S88" s="186" t="str">
        <f>IF(OR(Table18911[[#This Row],[流]]="FLEET_ENHANCEMENT_GS",Table18911[[#This Row],[流]]="UAT3",Table18911[[#This Row],[流]]="",Table18911[[#This Row],[流]]="0",Table18911[[#This Row],[流]]="ICP"),"0","Yes")</f>
        <v>Yes</v>
      </c>
      <c r="T88" s="127" t="str">
        <f>IF(Table18911[[#This Row],[流]]="Fleet_GS","√","")&amp;IF(Table18911[[#This Row],[流]]="UAT3","","X")</f>
        <v>X</v>
      </c>
      <c r="U88" s="130"/>
    </row>
    <row r="89" spans="4:21" hidden="1" x14ac:dyDescent="0.25">
      <c r="D89" s="99">
        <v>43228</v>
      </c>
      <c r="E89" s="118" t="s">
        <v>39</v>
      </c>
      <c r="F89" s="312" t="str">
        <f t="shared" si="3"/>
        <v>Tuesday</v>
      </c>
      <c r="G89" s="312" t="str">
        <f t="shared" si="4"/>
        <v>UAT</v>
      </c>
      <c r="H89" s="131" t="s">
        <v>32</v>
      </c>
      <c r="I8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89" s="312"/>
      <c r="K89" s="122" t="s">
        <v>269</v>
      </c>
      <c r="L89" s="132" t="str">
        <f>IF(OR(Table18911[[#This Row],[流]]="UAT_GS",Table18911[[#This Row],[流]]="UAT_GC",Table18911[[#This Row],[流]]="UAT_EP"),"Release_note","0")&amp;IF(OR(Table18911[[#This Row],[流]]="UAT3"),"Notice_of","0")</f>
        <v>Release_note0</v>
      </c>
      <c r="M89" s="122" t="s">
        <v>280</v>
      </c>
      <c r="N89" s="141" t="s">
        <v>27</v>
      </c>
      <c r="O89" s="141" t="s">
        <v>27</v>
      </c>
      <c r="P89" s="141" t="s">
        <v>27</v>
      </c>
      <c r="Q89" s="141" t="s">
        <v>27</v>
      </c>
      <c r="R89" s="133" t="s">
        <v>27</v>
      </c>
      <c r="S89" s="187" t="str">
        <f>IF(OR(Table18911[[#This Row],[流]]="FLEET_ENHANCEMENT_GS",Table18911[[#This Row],[流]]="UAT3",Table18911[[#This Row],[流]]="",Table18911[[#This Row],[流]]="0",Table18911[[#This Row],[流]]="ICP"),"0","Yes")</f>
        <v>Yes</v>
      </c>
      <c r="T89" s="127" t="str">
        <f>IF(Table18911[[#This Row],[流]]="Fleet_GS","√","")&amp;IF(Table18911[[#This Row],[流]]="UAT3","","X")</f>
        <v>X</v>
      </c>
      <c r="U89" s="130"/>
    </row>
    <row r="90" spans="4:21" hidden="1" x14ac:dyDescent="0.25">
      <c r="D90" s="99">
        <v>43228</v>
      </c>
      <c r="E90" s="118" t="s">
        <v>39</v>
      </c>
      <c r="F90" s="312" t="str">
        <f t="shared" si="3"/>
        <v>Tuesday</v>
      </c>
      <c r="G90" s="312" t="str">
        <f t="shared" si="4"/>
        <v>UAT</v>
      </c>
      <c r="H90" s="131" t="s">
        <v>36</v>
      </c>
      <c r="I9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90" s="312"/>
      <c r="K90" s="122" t="s">
        <v>270</v>
      </c>
      <c r="L90" s="132" t="str">
        <f>IF(OR(Table18911[[#This Row],[流]]="UAT_GS",Table18911[[#This Row],[流]]="UAT_GC",Table18911[[#This Row],[流]]="UAT_EP"),"Release_note","0")&amp;IF(OR(Table18911[[#This Row],[流]]="UAT3"),"Notice_of","0")</f>
        <v>Release_note0</v>
      </c>
      <c r="M90" s="122" t="s">
        <v>281</v>
      </c>
      <c r="N90" s="141" t="s">
        <v>27</v>
      </c>
      <c r="O90" s="141" t="s">
        <v>27</v>
      </c>
      <c r="P90" s="141" t="s">
        <v>27</v>
      </c>
      <c r="Q90" s="141" t="s">
        <v>27</v>
      </c>
      <c r="R90" s="133" t="s">
        <v>27</v>
      </c>
      <c r="S90" s="187" t="str">
        <f>IF(OR(Table18911[[#This Row],[流]]="FLEET_ENHANCEMENT_GS",Table18911[[#This Row],[流]]="UAT3",Table18911[[#This Row],[流]]="",Table18911[[#This Row],[流]]="0",Table18911[[#This Row],[流]]="ICP"),"0","Yes")</f>
        <v>Yes</v>
      </c>
      <c r="T90" s="127" t="str">
        <f>IF(Table18911[[#This Row],[流]]="Fleet_GS","√","")&amp;IF(Table18911[[#This Row],[流]]="UAT3","","X")</f>
        <v>X</v>
      </c>
      <c r="U90" s="130">
        <v>0.87708333333333333</v>
      </c>
    </row>
    <row r="91" spans="4:21" hidden="1" x14ac:dyDescent="0.25">
      <c r="D91" s="99">
        <v>43228</v>
      </c>
      <c r="E91" s="118" t="s">
        <v>39</v>
      </c>
      <c r="F91" s="312" t="str">
        <f t="shared" si="3"/>
        <v>Tuesday</v>
      </c>
      <c r="G91" s="312" t="str">
        <f t="shared" si="4"/>
        <v>UAT</v>
      </c>
      <c r="H91" s="145" t="s">
        <v>200</v>
      </c>
      <c r="I9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91" s="312"/>
      <c r="K91" s="122" t="s">
        <v>201</v>
      </c>
      <c r="L91" s="152" t="str">
        <f>IF(OR(Table18911[[#This Row],[流]]="UAT_GS",Table18911[[#This Row],[流]]="UAT_GC",Table18911[[#This Row],[流]]="UAT_EP"),"Release_note","0")&amp;IF(OR(Table18911[[#This Row],[流]]="UAT3"),"Notice_of","0")</f>
        <v>00</v>
      </c>
      <c r="M91" s="122" t="s">
        <v>203</v>
      </c>
      <c r="N91" s="141" t="s">
        <v>27</v>
      </c>
      <c r="O91" s="141" t="s">
        <v>27</v>
      </c>
      <c r="P91" s="141" t="s">
        <v>27</v>
      </c>
      <c r="Q91" s="141" t="s">
        <v>27</v>
      </c>
      <c r="R91" s="188">
        <v>0</v>
      </c>
      <c r="S91" s="187" t="str">
        <f>IF(OR(Table18911[[#This Row],[流]]="FLEET_ENHANCEMENT_GS",Table18911[[#This Row],[流]]="UAT3",Table18911[[#This Row],[流]]="",Table18911[[#This Row],[流]]="0",Table18911[[#This Row],[流]]="ICP"),"0","Yes")</f>
        <v>Yes</v>
      </c>
      <c r="T91" s="127" t="str">
        <f>IF(Table18911[[#This Row],[流]]="Fleet_GS","√","")&amp;IF(Table18911[[#This Row],[流]]="UAT3","","X")</f>
        <v>X</v>
      </c>
      <c r="U91" s="130">
        <v>0.87291666666666667</v>
      </c>
    </row>
    <row r="92" spans="4:21" hidden="1" x14ac:dyDescent="0.25">
      <c r="D92" s="99">
        <v>43228</v>
      </c>
      <c r="E92" s="118" t="s">
        <v>39</v>
      </c>
      <c r="F92" s="312" t="str">
        <f t="shared" si="3"/>
        <v>Tuesday</v>
      </c>
      <c r="G92" s="312" t="str">
        <f t="shared" si="4"/>
        <v>UAT</v>
      </c>
      <c r="H92" s="148" t="s">
        <v>56</v>
      </c>
      <c r="I9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92" s="312"/>
      <c r="K92" s="122" t="s">
        <v>218</v>
      </c>
      <c r="L92" s="152" t="str">
        <f>IF(OR(Table18911[[#This Row],[流]]="UAT_GS",Table18911[[#This Row],[流]]="UAT_GC",Table18911[[#This Row],[流]]="UAT_EP"),"Release_note","0")&amp;IF(OR(Table18911[[#This Row],[流]]="UAT3"),"Notice_of","0")</f>
        <v>00</v>
      </c>
      <c r="M92" s="124" t="s">
        <v>273</v>
      </c>
      <c r="N92" s="141" t="s">
        <v>27</v>
      </c>
      <c r="O92" s="132" t="s">
        <v>223</v>
      </c>
      <c r="P92" s="141">
        <v>0</v>
      </c>
      <c r="Q92" s="312">
        <v>0</v>
      </c>
      <c r="R92" s="188">
        <v>0</v>
      </c>
      <c r="S92" s="187" t="str">
        <f>IF(OR(Table18911[[#This Row],[流]]="FLEET_ENHANCEMENT_GS",Table18911[[#This Row],[流]]="UAT3",Table18911[[#This Row],[流]]="",Table18911[[#This Row],[流]]="0",Table18911[[#This Row],[流]]="ICP"),"0","Yes")</f>
        <v>0</v>
      </c>
      <c r="T92" s="127" t="str">
        <f>IF(Table18911[[#This Row],[流]]="Fleet_GS","√","")&amp;IF(Table18911[[#This Row],[流]]="UAT3","","X")</f>
        <v>X</v>
      </c>
      <c r="U92" s="130"/>
    </row>
    <row r="93" spans="4:21" hidden="1" x14ac:dyDescent="0.25">
      <c r="D93" s="99">
        <v>43228</v>
      </c>
      <c r="E93" s="118" t="s">
        <v>39</v>
      </c>
      <c r="F93" s="312" t="str">
        <f t="shared" si="3"/>
        <v>Tuesday</v>
      </c>
      <c r="G93" s="312" t="str">
        <f t="shared" si="4"/>
        <v>UAT</v>
      </c>
      <c r="H93" s="189" t="s">
        <v>319</v>
      </c>
      <c r="I9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93" s="183" t="s">
        <v>170</v>
      </c>
      <c r="K93" s="146" t="s">
        <v>275</v>
      </c>
      <c r="L93" s="152" t="str">
        <f>IF(OR(Table18911[[#This Row],[流]]="UAT_GS",Table18911[[#This Row],[流]]="UAT_GC",Table18911[[#This Row],[流]]="UAT_EP"),"Release_note","0")&amp;IF(OR(Table18911[[#This Row],[流]]="UAT3"),"Notice_of","0")</f>
        <v>00</v>
      </c>
      <c r="M93" s="124">
        <v>0</v>
      </c>
      <c r="N93" s="141">
        <v>0</v>
      </c>
      <c r="O93" s="133">
        <v>0</v>
      </c>
      <c r="P93" s="141">
        <v>0</v>
      </c>
      <c r="Q93" s="312">
        <v>0</v>
      </c>
      <c r="R93" s="188">
        <v>0</v>
      </c>
      <c r="S93" s="187" t="str">
        <f>IF(OR(Table18911[[#This Row],[流]]="FLEET_ENHANCEMENT_GS",Table18911[[#This Row],[流]]="UAT3",Table18911[[#This Row],[流]]="",Table18911[[#This Row],[流]]="0",Table18911[[#This Row],[流]]="ICP"),"0","Yes")</f>
        <v>Yes</v>
      </c>
      <c r="T93" s="127" t="str">
        <f>IF(Table18911[[#This Row],[流]]="Fleet_GS","√","")&amp;IF(Table18911[[#This Row],[流]]="UAT3","","X")</f>
        <v>X</v>
      </c>
      <c r="U93" s="130"/>
    </row>
    <row r="94" spans="4:21" hidden="1" x14ac:dyDescent="0.25">
      <c r="D94" s="99">
        <v>43228</v>
      </c>
      <c r="E94" s="118" t="s">
        <v>39</v>
      </c>
      <c r="F94" s="312" t="str">
        <f t="shared" si="3"/>
        <v>Tuesday</v>
      </c>
      <c r="G94" s="312" t="str">
        <f t="shared" si="4"/>
        <v>UAT</v>
      </c>
      <c r="H94" s="145" t="s">
        <v>167</v>
      </c>
      <c r="I9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94" s="124" t="s">
        <v>276</v>
      </c>
      <c r="K94" s="122" t="s">
        <v>168</v>
      </c>
      <c r="L94" s="152" t="str">
        <f>IF(OR(Table18911[[#This Row],[流]]="UAT_GS",Table18911[[#This Row],[流]]="UAT_GC",Table18911[[#This Row],[流]]="UAT_EP"),"Release_note","0")&amp;IF(OR(Table18911[[#This Row],[流]]="UAT3"),"Notice_of","0")</f>
        <v>00</v>
      </c>
      <c r="M94" s="124" t="s">
        <v>169</v>
      </c>
      <c r="N94" s="141" t="s">
        <v>27</v>
      </c>
      <c r="O94" s="141" t="s">
        <v>27</v>
      </c>
      <c r="P94" s="141" t="s">
        <v>27</v>
      </c>
      <c r="Q94" s="141" t="s">
        <v>27</v>
      </c>
      <c r="R94" s="188">
        <v>0</v>
      </c>
      <c r="S94" s="187" t="str">
        <f>IF(OR(Table18911[[#This Row],[流]]="FLEET_ENHANCEMENT_GS",Table18911[[#This Row],[流]]="UAT3",Table18911[[#This Row],[流]]="",Table18911[[#This Row],[流]]="0",Table18911[[#This Row],[流]]="ICP"),"0","Yes")</f>
        <v>Yes</v>
      </c>
      <c r="T94" s="127" t="str">
        <f>IF(Table18911[[#This Row],[流]]="Fleet_GS","√","")&amp;IF(Table18911[[#This Row],[流]]="UAT3","","X")</f>
        <v>X</v>
      </c>
      <c r="U94" s="130">
        <v>0.77986111111111101</v>
      </c>
    </row>
    <row r="95" spans="4:21" hidden="1" x14ac:dyDescent="0.25">
      <c r="D95" s="99">
        <v>43228</v>
      </c>
      <c r="E95" s="118" t="s">
        <v>39</v>
      </c>
      <c r="F95" s="312" t="str">
        <f t="shared" si="3"/>
        <v>Tuesday</v>
      </c>
      <c r="G95" s="312" t="str">
        <f t="shared" si="4"/>
        <v>UAT</v>
      </c>
      <c r="H95" s="145" t="s">
        <v>202</v>
      </c>
      <c r="I9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95" s="312" t="s">
        <v>274</v>
      </c>
      <c r="K95" s="122" t="s">
        <v>232</v>
      </c>
      <c r="L95" s="310" t="str">
        <f>IF(OR(Table18911[[#This Row],[流]]="UAT_GS",Table18911[[#This Row],[流]]="UAT_GC",Table18911[[#This Row],[流]]="UAT_EP"),"Release_note","0")&amp;IF(OR(Table18911[[#This Row],[流]]="UAT3"),"Notice_of","0")</f>
        <v>00</v>
      </c>
      <c r="M95" s="122" t="s">
        <v>230</v>
      </c>
      <c r="N95" s="141" t="s">
        <v>27</v>
      </c>
      <c r="O95" s="141" t="s">
        <v>27</v>
      </c>
      <c r="P95" s="141" t="s">
        <v>27</v>
      </c>
      <c r="Q95" s="141" t="s">
        <v>27</v>
      </c>
      <c r="R95" s="312">
        <v>0</v>
      </c>
      <c r="S95" s="122" t="str">
        <f>IF(OR(Table18911[[#This Row],[流]]="FLEET_ENHANCEMENT_GS",Table18911[[#This Row],[流]]="UAT3",Table18911[[#This Row],[流]]="",Table18911[[#This Row],[流]]="0",Table18911[[#This Row],[流]]="ICP"),"0","Yes")</f>
        <v>Yes</v>
      </c>
      <c r="T95" s="127" t="str">
        <f>IF(Table18911[[#This Row],[流]]="Fleet_GS","√","")&amp;IF(Table18911[[#This Row],[流]]="UAT3","","X")</f>
        <v>X</v>
      </c>
      <c r="U95" s="130">
        <v>0.77013888888888893</v>
      </c>
    </row>
    <row r="96" spans="4:21" hidden="1" x14ac:dyDescent="0.25">
      <c r="D96" s="99">
        <v>43228</v>
      </c>
      <c r="E96" s="118" t="s">
        <v>39</v>
      </c>
      <c r="F96" s="312" t="str">
        <f>TEXT(D96,"dddd")</f>
        <v>Tuesday</v>
      </c>
      <c r="G96" s="312" t="str">
        <f>IF(OR(F96="Thursday",F96="Tuesday"),"UAT","")&amp;IF(OR(F96="Wednesday",F96="Friday"),"Trunk&amp;UAT3","")</f>
        <v>UAT</v>
      </c>
      <c r="H96" s="145" t="s">
        <v>200</v>
      </c>
      <c r="I9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96" s="312" t="s">
        <v>274</v>
      </c>
      <c r="K96" s="122" t="s">
        <v>201</v>
      </c>
      <c r="L96" s="310" t="str">
        <f>IF(OR(Table18911[[#This Row],[流]]="UAT_GS",Table18911[[#This Row],[流]]="UAT_GC",Table18911[[#This Row],[流]]="UAT_EP"),"Release_note","0")&amp;IF(OR(Table18911[[#This Row],[流]]="UAT3"),"Notice_of","0")</f>
        <v>00</v>
      </c>
      <c r="M96" s="309" t="s">
        <v>203</v>
      </c>
      <c r="N96" s="141" t="s">
        <v>27</v>
      </c>
      <c r="O96" s="141" t="s">
        <v>27</v>
      </c>
      <c r="P96" s="141" t="s">
        <v>27</v>
      </c>
      <c r="Q96" s="141" t="s">
        <v>27</v>
      </c>
      <c r="R96" s="312">
        <v>0</v>
      </c>
      <c r="S96" s="122" t="str">
        <f>IF(OR(Table18911[[#This Row],[流]]="FLEET_ENHANCEMENT_GS",Table18911[[#This Row],[流]]="UAT3",Table18911[[#This Row],[流]]="",Table18911[[#This Row],[流]]="0",Table18911[[#This Row],[流]]="ICP"),"0","Yes")</f>
        <v>Yes</v>
      </c>
      <c r="T96" s="127" t="str">
        <f>IF(Table18911[[#This Row],[流]]="Fleet_GS","√","")&amp;IF(Table18911[[#This Row],[流]]="UAT3","","X")</f>
        <v>X</v>
      </c>
      <c r="U96" s="130">
        <v>0.7631944444444444</v>
      </c>
    </row>
    <row r="97" spans="4:21" hidden="1" x14ac:dyDescent="0.25">
      <c r="D97" s="99">
        <v>43229</v>
      </c>
      <c r="E97" s="118" t="s">
        <v>39</v>
      </c>
      <c r="F97" s="312" t="str">
        <f>TEXT(D97,"dddd")</f>
        <v>Wednesday</v>
      </c>
      <c r="G97" s="312" t="str">
        <f>IF(OR(F97="Thursday",F97="Tuesday"),"UAT","")&amp;IF(OR(F97="Wednesday",F97="Friday"),"Trunk&amp;UAT3","")</f>
        <v>Trunk&amp;UAT3</v>
      </c>
      <c r="H97" s="120" t="s">
        <v>224</v>
      </c>
      <c r="I9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97" s="129" t="s">
        <v>282</v>
      </c>
      <c r="K97" s="122" t="s">
        <v>225</v>
      </c>
      <c r="L97" s="123" t="str">
        <f>IF(OR(Table18911[[#This Row],[流]]="UAT_GS",Table18911[[#This Row],[流]]="UAT_GC",Table18911[[#This Row],[流]]="UAT_EP"),"Release_note","0")&amp;IF(OR(Table18911[[#This Row],[流]]="UAT3"),"Notice_of","0")</f>
        <v>00</v>
      </c>
      <c r="M97" s="124">
        <v>0</v>
      </c>
      <c r="N97" s="312">
        <v>0</v>
      </c>
      <c r="O97" s="129" t="s">
        <v>283</v>
      </c>
      <c r="P97" s="141">
        <v>0</v>
      </c>
      <c r="Q97" s="141">
        <v>0</v>
      </c>
      <c r="R97" s="312">
        <v>0</v>
      </c>
      <c r="S97" s="122" t="str">
        <f>IF(OR(Table18911[[#This Row],[流]]="FLEET_ENHANCEMENT_GS",Table18911[[#This Row],[流]]="UAT3",Table18911[[#This Row],[流]]="",Table18911[[#This Row],[流]]="0",Table18911[[#This Row],[流]]="ICP"),"0","Yes")</f>
        <v>Yes</v>
      </c>
      <c r="T97" s="150" t="s">
        <v>284</v>
      </c>
      <c r="U97" s="130">
        <v>0.5625</v>
      </c>
    </row>
    <row r="98" spans="4:21" hidden="1" x14ac:dyDescent="0.25">
      <c r="D98" s="99">
        <v>43229</v>
      </c>
      <c r="E98" s="118" t="s">
        <v>39</v>
      </c>
      <c r="F98" s="312" t="str">
        <f>TEXT(D98,"dddd")</f>
        <v>Wednesday</v>
      </c>
      <c r="G98" s="312" t="str">
        <f>IF(OR(F98="Thursday",F98="Tuesday"),"UAT","")&amp;IF(OR(F98="Wednesday",F98="Friday"),"Trunk&amp;UAT3","")</f>
        <v>Trunk&amp;UAT3</v>
      </c>
      <c r="H98" s="191" t="s">
        <v>167</v>
      </c>
      <c r="I9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98" s="129" t="s">
        <v>290</v>
      </c>
      <c r="K98" s="122" t="s">
        <v>168</v>
      </c>
      <c r="L98" s="123" t="str">
        <f>IF(OR(Table18911[[#This Row],[流]]="UAT_GS",Table18911[[#This Row],[流]]="UAT_GC",Table18911[[#This Row],[流]]="UAT_EP"),"Release_note","0")&amp;IF(OR(Table18911[[#This Row],[流]]="UAT3"),"Notice_of","0")</f>
        <v>00</v>
      </c>
      <c r="M98" s="192" t="s">
        <v>169</v>
      </c>
      <c r="N98" s="312" t="s">
        <v>217</v>
      </c>
      <c r="O98" s="141" t="s">
        <v>27</v>
      </c>
      <c r="P98" s="141" t="s">
        <v>27</v>
      </c>
      <c r="Q98" s="141" t="s">
        <v>27</v>
      </c>
      <c r="R98" s="312">
        <v>0</v>
      </c>
      <c r="S98" s="127">
        <v>0</v>
      </c>
      <c r="T98" s="144" t="s">
        <v>217</v>
      </c>
      <c r="U98" s="130">
        <v>0.69166666666666676</v>
      </c>
    </row>
    <row r="99" spans="4:21" hidden="1" x14ac:dyDescent="0.25">
      <c r="D99" s="99">
        <v>43229</v>
      </c>
      <c r="E99" s="118" t="s">
        <v>39</v>
      </c>
      <c r="F99" s="312" t="str">
        <f>TEXT(D99,"dddd")</f>
        <v>Wednesday</v>
      </c>
      <c r="G99" s="312" t="str">
        <f>IF(OR(F99="Thursday",F99="Tuesday"),"UAT","")&amp;IF(OR(F99="Wednesday",F99="Friday"),"Trunk&amp;UAT3","")</f>
        <v>Trunk&amp;UAT3</v>
      </c>
      <c r="H99" s="191" t="s">
        <v>202</v>
      </c>
      <c r="I9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99" s="129" t="s">
        <v>285</v>
      </c>
      <c r="K99" s="122" t="s">
        <v>232</v>
      </c>
      <c r="L99" s="123" t="str">
        <f>IF(OR(Table18911[[#This Row],[流]]="UAT_GS",Table18911[[#This Row],[流]]="UAT_GC",Table18911[[#This Row],[流]]="UAT_EP"),"Release_note","0")&amp;IF(OR(Table18911[[#This Row],[流]]="UAT3"),"Notice_of","0")</f>
        <v>00</v>
      </c>
      <c r="M99" s="192" t="s">
        <v>230</v>
      </c>
      <c r="N99" s="312" t="s">
        <v>217</v>
      </c>
      <c r="O99" s="141" t="s">
        <v>27</v>
      </c>
      <c r="P99" s="141" t="s">
        <v>27</v>
      </c>
      <c r="Q99" s="141" t="s">
        <v>27</v>
      </c>
      <c r="R99" s="312">
        <v>0</v>
      </c>
      <c r="S99" s="127">
        <v>0</v>
      </c>
      <c r="T99" s="144" t="s">
        <v>217</v>
      </c>
      <c r="U99" s="130">
        <v>0.69652777777777775</v>
      </c>
    </row>
    <row r="100" spans="4:21" hidden="1" x14ac:dyDescent="0.25">
      <c r="D100" s="99">
        <v>43229</v>
      </c>
      <c r="E100" s="118" t="s">
        <v>39</v>
      </c>
      <c r="F100" s="312" t="str">
        <f>TEXT(D100,"dddd")</f>
        <v>Wednesday</v>
      </c>
      <c r="G100" s="312" t="str">
        <f>IF(OR(F100="Thursday",F100="Tuesday"),"UAT","")&amp;IF(OR(F100="Wednesday",F100="Friday"),"Trunk&amp;UAT3","")</f>
        <v>Trunk&amp;UAT3</v>
      </c>
      <c r="H100" s="191" t="s">
        <v>200</v>
      </c>
      <c r="I10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00" s="129" t="s">
        <v>285</v>
      </c>
      <c r="K100" s="122" t="s">
        <v>201</v>
      </c>
      <c r="L100" s="123" t="str">
        <f>IF(OR(Table18911[[#This Row],[流]]="UAT_GS",Table18911[[#This Row],[流]]="UAT_GC",Table18911[[#This Row],[流]]="UAT_EP"),"Release_note","0")&amp;IF(OR(Table18911[[#This Row],[流]]="UAT3"),"Notice_of","0")</f>
        <v>00</v>
      </c>
      <c r="M100" s="192" t="s">
        <v>203</v>
      </c>
      <c r="N100" s="312" t="s">
        <v>217</v>
      </c>
      <c r="O100" s="141" t="s">
        <v>27</v>
      </c>
      <c r="P100" s="141" t="s">
        <v>27</v>
      </c>
      <c r="Q100" s="141" t="s">
        <v>27</v>
      </c>
      <c r="R100" s="312">
        <v>0</v>
      </c>
      <c r="S100" s="127">
        <v>0</v>
      </c>
      <c r="T100" s="144" t="s">
        <v>217</v>
      </c>
      <c r="U100" s="130">
        <v>0.70000000000000007</v>
      </c>
    </row>
    <row r="101" spans="4:21" hidden="1" x14ac:dyDescent="0.25">
      <c r="D101" s="99">
        <v>43229</v>
      </c>
      <c r="E101" s="118" t="s">
        <v>39</v>
      </c>
      <c r="F101" s="312" t="str">
        <f t="shared" si="3"/>
        <v>Wednesday</v>
      </c>
      <c r="G101" s="312" t="str">
        <f t="shared" si="4"/>
        <v>Trunk&amp;UAT3</v>
      </c>
      <c r="H101" s="129" t="s">
        <v>40</v>
      </c>
      <c r="I10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01" s="312"/>
      <c r="K101" s="173" t="s">
        <v>291</v>
      </c>
      <c r="L101" s="193" t="str">
        <f>IF(OR(Table18911[[#This Row],[流]]="UAT_GS",Table18911[[#This Row],[流]]="UAT_GC",Table18911[[#This Row],[流]]="UAT_EP"),"Release_note","0")&amp;IF(OR(Table18911[[#This Row],[流]]="UAT3"),"Notice_of","0")</f>
        <v>0Notice_of</v>
      </c>
      <c r="M101" s="124">
        <v>0</v>
      </c>
      <c r="N101" s="124">
        <v>0</v>
      </c>
      <c r="O101" s="124">
        <v>0</v>
      </c>
      <c r="P101" s="124">
        <v>0</v>
      </c>
      <c r="Q101" s="124">
        <v>0</v>
      </c>
      <c r="R101" s="124">
        <v>0</v>
      </c>
      <c r="S101" s="122" t="str">
        <f>IF(OR(Table18911[[#This Row],[流]]="FLEET_ENHANCEMENT_GS",Table18911[[#This Row],[流]]="UAT3",Table18911[[#This Row],[流]]="",Table18911[[#This Row],[流]]="0",Table18911[[#This Row],[流]]="ICP"),"0","Yes")</f>
        <v>0</v>
      </c>
      <c r="T101" s="144" t="s">
        <v>217</v>
      </c>
      <c r="U101" s="130">
        <v>0.8027777777777777</v>
      </c>
    </row>
    <row r="102" spans="4:21" hidden="1" x14ac:dyDescent="0.25">
      <c r="D102" s="99">
        <v>43230</v>
      </c>
      <c r="E102" s="118" t="s">
        <v>39</v>
      </c>
      <c r="F102" s="312" t="str">
        <f>TEXT(D102,"dddd")</f>
        <v>Thursday</v>
      </c>
      <c r="G102" s="312" t="str">
        <f>IF(OR(F102="Thursday",F102="Tuesday"),"UAT","")&amp;IF(OR(F102="Wednesday",F102="Friday"),"Trunk&amp;UAT3","")</f>
        <v>UAT</v>
      </c>
      <c r="H102" s="131" t="s">
        <v>32</v>
      </c>
      <c r="I10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02" s="312"/>
      <c r="K102" s="122" t="s">
        <v>278</v>
      </c>
      <c r="L102" s="132" t="str">
        <f>IF(OR(Table18911[[#This Row],[流]]="UAT_GS",Table18911[[#This Row],[流]]="UAT_GC",Table18911[[#This Row],[流]]="UAT_EP"),"Release_note","0")&amp;IF(OR(Table18911[[#This Row],[流]]="UAT3"),"Notice_of","0")</f>
        <v>Release_note0</v>
      </c>
      <c r="M102" s="124" t="s">
        <v>318</v>
      </c>
      <c r="N102" s="141" t="s">
        <v>27</v>
      </c>
      <c r="O102" s="141" t="s">
        <v>27</v>
      </c>
      <c r="P102" s="141" t="s">
        <v>44</v>
      </c>
      <c r="Q102" s="312" t="s">
        <v>27</v>
      </c>
      <c r="R102" s="133" t="s">
        <v>27</v>
      </c>
      <c r="S102" s="122" t="str">
        <f>IF(OR(Table18911[[#This Row],[流]]="FLEET_ENHANCEMENT_GS",Table18911[[#This Row],[流]]="UAT3",Table18911[[#This Row],[流]]="",Table18911[[#This Row],[流]]="0",Table18911[[#This Row],[流]]="ICP"),"0","Yes")</f>
        <v>Yes</v>
      </c>
      <c r="T102" s="144" t="s">
        <v>217</v>
      </c>
      <c r="U102" s="130"/>
    </row>
    <row r="103" spans="4:21" hidden="1" x14ac:dyDescent="0.25">
      <c r="D103" s="99">
        <v>43230</v>
      </c>
      <c r="E103" s="118" t="s">
        <v>39</v>
      </c>
      <c r="F103" s="312" t="str">
        <f>TEXT(D103,"dddd")</f>
        <v>Thursday</v>
      </c>
      <c r="G103" s="312" t="str">
        <f>IF(OR(F103="Thursday",F103="Tuesday"),"UAT","")&amp;IF(OR(F103="Wednesday",F103="Friday"),"Trunk&amp;UAT3","")</f>
        <v>UAT</v>
      </c>
      <c r="H103" s="131" t="s">
        <v>36</v>
      </c>
      <c r="I10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03" s="142" t="s">
        <v>314</v>
      </c>
      <c r="K103" s="122" t="s">
        <v>279</v>
      </c>
      <c r="L103" s="132" t="str">
        <f>IF(OR(Table18911[[#This Row],[流]]="UAT_GS",Table18911[[#This Row],[流]]="UAT_GC",Table18911[[#This Row],[流]]="UAT_EP"),"Release_note","0")&amp;IF(OR(Table18911[[#This Row],[流]]="UAT3"),"Notice_of","0")</f>
        <v>Release_note0</v>
      </c>
      <c r="M103" s="124" t="s">
        <v>313</v>
      </c>
      <c r="N103" s="141" t="s">
        <v>27</v>
      </c>
      <c r="O103" s="141" t="s">
        <v>27</v>
      </c>
      <c r="P103" s="141" t="s">
        <v>27</v>
      </c>
      <c r="Q103" s="141" t="s">
        <v>27</v>
      </c>
      <c r="R103" s="133" t="s">
        <v>27</v>
      </c>
      <c r="S103" s="122" t="str">
        <f>IF(OR(Table18911[[#This Row],[流]]="FLEET_ENHANCEMENT_GS",Table18911[[#This Row],[流]]="UAT3",Table18911[[#This Row],[流]]="",Table18911[[#This Row],[流]]="0",Table18911[[#This Row],[流]]="ICP"),"0","Yes")</f>
        <v>Yes</v>
      </c>
      <c r="T103" s="144" t="s">
        <v>217</v>
      </c>
      <c r="U103" s="130"/>
    </row>
    <row r="104" spans="4:21" hidden="1" x14ac:dyDescent="0.25">
      <c r="D104" s="99">
        <v>43230</v>
      </c>
      <c r="E104" s="118" t="s">
        <v>39</v>
      </c>
      <c r="F104" s="312" t="str">
        <f t="shared" si="3"/>
        <v>Thursday</v>
      </c>
      <c r="G104" s="312" t="str">
        <f t="shared" si="4"/>
        <v>UAT</v>
      </c>
      <c r="H104" s="148" t="s">
        <v>294</v>
      </c>
      <c r="I10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ME</v>
      </c>
      <c r="J104" s="129" t="s">
        <v>304</v>
      </c>
      <c r="K104" s="122" t="s">
        <v>293</v>
      </c>
      <c r="L104" s="123" t="str">
        <f>IF(OR(Table18911[[#This Row],[流]]="UAT_GS",Table18911[[#This Row],[流]]="UAT_GC",Table18911[[#This Row],[流]]="UAT_EP"),"Release_note","0")&amp;IF(OR(Table18911[[#This Row],[流]]="UAT3"),"Notice_of","0")</f>
        <v>00</v>
      </c>
      <c r="M104" s="124" t="s">
        <v>295</v>
      </c>
      <c r="N104" s="141" t="s">
        <v>27</v>
      </c>
      <c r="O104" s="129" t="s">
        <v>135</v>
      </c>
      <c r="P104" s="129" t="s">
        <v>229</v>
      </c>
      <c r="Q104" s="312">
        <v>0</v>
      </c>
      <c r="R104" s="312">
        <v>0</v>
      </c>
      <c r="S104" s="122" t="str">
        <f>IF(OR(Table18911[[#This Row],[流]]="FLEET_ENHANCEMENT_GS",Table18911[[#This Row],[流]]="UAT3",Table18911[[#This Row],[流]]="",Table18911[[#This Row],[流]]="0",Table18911[[#This Row],[流]]="ICP"),"0","Yes")</f>
        <v>Yes</v>
      </c>
      <c r="T104" s="127" t="str">
        <f>IF(Table18911[[#This Row],[流]]="Fleet_GS","√","")&amp;IF(Table18911[[#This Row],[流]]="UAT3","","X")</f>
        <v>X</v>
      </c>
      <c r="U104" s="130"/>
    </row>
    <row r="105" spans="4:21" hidden="1" x14ac:dyDescent="0.25">
      <c r="D105" s="99">
        <v>43230</v>
      </c>
      <c r="E105" s="118" t="s">
        <v>39</v>
      </c>
      <c r="F105" s="312" t="str">
        <f t="shared" si="3"/>
        <v>Thursday</v>
      </c>
      <c r="G105" s="312" t="str">
        <f t="shared" si="4"/>
        <v>UAT</v>
      </c>
      <c r="H105" s="145" t="s">
        <v>296</v>
      </c>
      <c r="I10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172.25.12.94</v>
      </c>
      <c r="J105" s="312"/>
      <c r="K105" s="122" t="s">
        <v>303</v>
      </c>
      <c r="L105" s="123" t="str">
        <f>IF(OR(Table18911[[#This Row],[流]]="UAT_GS",Table18911[[#This Row],[流]]="UAT_GC",Table18911[[#This Row],[流]]="UAT_EP"),"Release_note","0")&amp;IF(OR(Table18911[[#This Row],[流]]="UAT3"),"Notice_of","0")</f>
        <v>00</v>
      </c>
      <c r="M105" s="309" t="s">
        <v>302</v>
      </c>
      <c r="N105" s="141" t="s">
        <v>27</v>
      </c>
      <c r="O105" s="141" t="s">
        <v>27</v>
      </c>
      <c r="P105" s="141" t="s">
        <v>27</v>
      </c>
      <c r="Q105" s="141" t="s">
        <v>27</v>
      </c>
      <c r="R105" s="312">
        <v>0</v>
      </c>
      <c r="S105" s="122" t="str">
        <f>IF(OR(Table18911[[#This Row],[流]]="FLEET_ENHANCEMENT_GS",Table18911[[#This Row],[流]]="UAT3",Table18911[[#This Row],[流]]="",Table18911[[#This Row],[流]]="0",Table18911[[#This Row],[流]]="ICP"),"0","Yes")</f>
        <v>0</v>
      </c>
      <c r="T105" s="127"/>
      <c r="U105" s="130"/>
    </row>
    <row r="106" spans="4:21" hidden="1" x14ac:dyDescent="0.25">
      <c r="D106" s="99">
        <v>43230</v>
      </c>
      <c r="E106" s="118" t="s">
        <v>39</v>
      </c>
      <c r="F106" s="312" t="str">
        <f t="shared" si="3"/>
        <v>Thursday</v>
      </c>
      <c r="G106" s="312" t="str">
        <f t="shared" si="4"/>
        <v>UAT</v>
      </c>
      <c r="H106" s="145" t="s">
        <v>297</v>
      </c>
      <c r="I10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172.25.12.95</v>
      </c>
      <c r="J106" s="312"/>
      <c r="K106" s="122" t="s">
        <v>305</v>
      </c>
      <c r="L106" s="123" t="str">
        <f>IF(OR(Table18911[[#This Row],[流]]="UAT_GS",Table18911[[#This Row],[流]]="UAT_GC",Table18911[[#This Row],[流]]="UAT_EP"),"Release_note","0")&amp;IF(OR(Table18911[[#This Row],[流]]="UAT3"),"Notice_of","0")</f>
        <v>00</v>
      </c>
      <c r="M106" s="122" t="s">
        <v>306</v>
      </c>
      <c r="N106" s="141" t="s">
        <v>27</v>
      </c>
      <c r="O106" s="141" t="s">
        <v>27</v>
      </c>
      <c r="P106" s="141" t="s">
        <v>27</v>
      </c>
      <c r="Q106" s="141" t="s">
        <v>27</v>
      </c>
      <c r="R106" s="312">
        <v>0</v>
      </c>
      <c r="S106" s="122" t="str">
        <f>IF(OR(Table18911[[#This Row],[流]]="FLEET_ENHANCEMENT_GS",Table18911[[#This Row],[流]]="UAT3",Table18911[[#This Row],[流]]="",Table18911[[#This Row],[流]]="0",Table18911[[#This Row],[流]]="ICP"),"0","Yes")</f>
        <v>Yes</v>
      </c>
      <c r="T106" s="127"/>
      <c r="U106" s="130">
        <v>0.78819444444444453</v>
      </c>
    </row>
    <row r="107" spans="4:21" hidden="1" x14ac:dyDescent="0.25">
      <c r="D107" s="99">
        <v>43231</v>
      </c>
      <c r="E107" s="118" t="s">
        <v>39</v>
      </c>
      <c r="F107" s="312" t="str">
        <f>TEXT(D107,"dddd")</f>
        <v>Friday</v>
      </c>
      <c r="G107" s="312" t="str">
        <f>IF(OR(F107="Thursday",F107="Tuesday"),"UAT","")&amp;IF(OR(F107="Wednesday",F107="Friday"),"Trunk&amp;UAT3","")</f>
        <v>Trunk&amp;UAT3</v>
      </c>
      <c r="H107" s="145" t="s">
        <v>296</v>
      </c>
      <c r="I107" s="129" t="s">
        <v>307</v>
      </c>
      <c r="J107" s="194" t="s">
        <v>311</v>
      </c>
      <c r="K107" s="122" t="s">
        <v>312</v>
      </c>
      <c r="L107" s="123" t="str">
        <f>IF(OR(Table18911[[#This Row],[流]]="UAT_GS",Table18911[[#This Row],[流]]="UAT_GC",Table18911[[#This Row],[流]]="UAT_EP"),"Release_note","0")&amp;IF(OR(Table18911[[#This Row],[流]]="UAT3"),"Notice_of","0")</f>
        <v>00</v>
      </c>
      <c r="M107" s="122" t="s">
        <v>302</v>
      </c>
      <c r="N107" s="141" t="s">
        <v>27</v>
      </c>
      <c r="O107" s="141" t="s">
        <v>27</v>
      </c>
      <c r="P107" s="141" t="s">
        <v>27</v>
      </c>
      <c r="Q107" s="141" t="s">
        <v>27</v>
      </c>
      <c r="R107" s="312">
        <v>0</v>
      </c>
      <c r="S107" s="122" t="str">
        <f>IF(OR(Table18911[[#This Row],[流]]="FLEET_ENHANCEMENT_GS",Table18911[[#This Row],[流]]="UAT3",Table18911[[#This Row],[流]]="",Table18911[[#This Row],[流]]="0",Table18911[[#This Row],[流]]="ICP"),"0","Yes")</f>
        <v>0</v>
      </c>
      <c r="T107" s="127"/>
      <c r="U107" s="130"/>
    </row>
    <row r="108" spans="4:21" hidden="1" x14ac:dyDescent="0.25">
      <c r="D108" s="99">
        <v>43232</v>
      </c>
      <c r="E108" s="118" t="s">
        <v>39</v>
      </c>
      <c r="F108" s="312" t="str">
        <f>TEXT(D108,"dddd")</f>
        <v>Saturday</v>
      </c>
      <c r="G108" s="312" t="str">
        <f>IF(OR(F108="Thursday",F108="Tuesday"),"UAT","")&amp;IF(OR(F108="Wednesday",F108="Friday"),"Trunk&amp;UAT3","")</f>
        <v/>
      </c>
      <c r="H108" s="145" t="s">
        <v>297</v>
      </c>
      <c r="I108" s="129" t="s">
        <v>308</v>
      </c>
      <c r="J108" s="194" t="s">
        <v>332</v>
      </c>
      <c r="K108" s="122" t="s">
        <v>317</v>
      </c>
      <c r="L108" s="123" t="str">
        <f>IF(OR(Table18911[[#This Row],[流]]="UAT_GS",Table18911[[#This Row],[流]]="UAT_GC",Table18911[[#This Row],[流]]="UAT_EP"),"Release_note","0")&amp;IF(OR(Table18911[[#This Row],[流]]="UAT3"),"Notice_of","0")</f>
        <v>00</v>
      </c>
      <c r="M108" s="124" t="s">
        <v>306</v>
      </c>
      <c r="N108" s="141" t="s">
        <v>27</v>
      </c>
      <c r="O108" s="141" t="s">
        <v>27</v>
      </c>
      <c r="P108" s="141" t="s">
        <v>27</v>
      </c>
      <c r="Q108" s="141" t="s">
        <v>27</v>
      </c>
      <c r="R108" s="312">
        <v>0</v>
      </c>
      <c r="S108" s="122" t="str">
        <f>IF(OR(Table18911[[#This Row],[流]]="FLEET_ENHANCEMENT_GS",Table18911[[#This Row],[流]]="UAT3",Table18911[[#This Row],[流]]="",Table18911[[#This Row],[流]]="0",Table18911[[#This Row],[流]]="ICP"),"0","Yes")</f>
        <v>Yes</v>
      </c>
      <c r="T108" s="127"/>
      <c r="U108" s="130"/>
    </row>
    <row r="109" spans="4:21" hidden="1" x14ac:dyDescent="0.25">
      <c r="D109" s="99">
        <v>43233</v>
      </c>
      <c r="E109" s="118" t="s">
        <v>39</v>
      </c>
      <c r="F109" s="312" t="str">
        <f>TEXT(D109,"dddd")</f>
        <v>Sunday</v>
      </c>
      <c r="G109" s="312" t="str">
        <f>IF(OR(F109="Thursday",F109="Tuesday"),"UAT","")&amp;IF(OR(F109="Wednesday",F109="Friday"),"Trunk&amp;UAT3","")</f>
        <v/>
      </c>
      <c r="H109" s="191" t="s">
        <v>167</v>
      </c>
      <c r="I10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09" s="120" t="s">
        <v>315</v>
      </c>
      <c r="K109" s="122" t="s">
        <v>168</v>
      </c>
      <c r="L109" s="123" t="str">
        <f>IF(OR(Table18911[[#This Row],[流]]="UAT_GS",Table18911[[#This Row],[流]]="UAT_GC",Table18911[[#This Row],[流]]="UAT_EP"),"Release_note","0")&amp;IF(OR(Table18911[[#This Row],[流]]="UAT3"),"Notice_of","0")</f>
        <v>00</v>
      </c>
      <c r="M109" s="122" t="s">
        <v>169</v>
      </c>
      <c r="N109" s="141" t="s">
        <v>27</v>
      </c>
      <c r="O109" s="141" t="s">
        <v>27</v>
      </c>
      <c r="P109" s="141" t="s">
        <v>27</v>
      </c>
      <c r="Q109" s="141" t="s">
        <v>27</v>
      </c>
      <c r="R109" s="312">
        <v>0</v>
      </c>
      <c r="S109" s="122" t="str">
        <f>IF(OR(Table18911[[#This Row],[流]]="FLEET_ENHANCEMENT_GS",Table18911[[#This Row],[流]]="UAT3",Table18911[[#This Row],[流]]="",Table18911[[#This Row],[流]]="0",Table18911[[#This Row],[流]]="ICP"),"0","Yes")</f>
        <v>Yes</v>
      </c>
      <c r="T109" s="127"/>
      <c r="U109" s="130"/>
    </row>
    <row r="110" spans="4:21" hidden="1" x14ac:dyDescent="0.25">
      <c r="D110" s="99">
        <v>43230</v>
      </c>
      <c r="E110" s="118" t="s">
        <v>39</v>
      </c>
      <c r="F110" s="312" t="str">
        <f t="shared" ref="F110:F112" si="5">TEXT(D110,"dddd")</f>
        <v>Thursday</v>
      </c>
      <c r="G110" s="312" t="str">
        <f t="shared" ref="G110:G112" si="6">IF(OR(F110="Thursday",F110="Tuesday"),"UAT","")&amp;IF(OR(F110="Wednesday",F110="Friday"),"Trunk&amp;UAT3","")</f>
        <v>UAT</v>
      </c>
      <c r="H110" s="191" t="s">
        <v>202</v>
      </c>
      <c r="I11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10" s="120" t="s">
        <v>315</v>
      </c>
      <c r="K110" s="122" t="s">
        <v>232</v>
      </c>
      <c r="L110" s="123" t="str">
        <f>IF(OR(Table18911[[#This Row],[流]]="UAT_GS",Table18911[[#This Row],[流]]="UAT_GC",Table18911[[#This Row],[流]]="UAT_EP"),"Release_note","0")&amp;IF(OR(Table18911[[#This Row],[流]]="UAT3"),"Notice_of","0")</f>
        <v>00</v>
      </c>
      <c r="M110" s="124" t="s">
        <v>230</v>
      </c>
      <c r="N110" s="141" t="s">
        <v>27</v>
      </c>
      <c r="O110" s="141" t="s">
        <v>27</v>
      </c>
      <c r="P110" s="141" t="s">
        <v>27</v>
      </c>
      <c r="Q110" s="141" t="s">
        <v>27</v>
      </c>
      <c r="R110" s="312">
        <v>0</v>
      </c>
      <c r="S110" s="122" t="str">
        <f>IF(OR(Table18911[[#This Row],[流]]="FLEET_ENHANCEMENT_GS",Table18911[[#This Row],[流]]="UAT3",Table18911[[#This Row],[流]]="",Table18911[[#This Row],[流]]="0",Table18911[[#This Row],[流]]="ICP"),"0","Yes")</f>
        <v>Yes</v>
      </c>
      <c r="T110" s="127"/>
      <c r="U110" s="130">
        <v>0.7583333333333333</v>
      </c>
    </row>
    <row r="111" spans="4:21" hidden="1" x14ac:dyDescent="0.25">
      <c r="D111" s="99">
        <v>43230</v>
      </c>
      <c r="E111" s="118" t="s">
        <v>39</v>
      </c>
      <c r="F111" s="312" t="str">
        <f t="shared" si="5"/>
        <v>Thursday</v>
      </c>
      <c r="G111" s="312" t="str">
        <f t="shared" si="6"/>
        <v>UAT</v>
      </c>
      <c r="H111" s="191" t="s">
        <v>200</v>
      </c>
      <c r="I11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11" s="120" t="s">
        <v>315</v>
      </c>
      <c r="K111" s="122" t="s">
        <v>201</v>
      </c>
      <c r="L111" s="123" t="str">
        <f>IF(OR(Table18911[[#This Row],[流]]="UAT_GS",Table18911[[#This Row],[流]]="UAT_GC",Table18911[[#This Row],[流]]="UAT_EP"),"Release_note","0")&amp;IF(OR(Table18911[[#This Row],[流]]="UAT3"),"Notice_of","0")</f>
        <v>00</v>
      </c>
      <c r="M111" s="124" t="s">
        <v>203</v>
      </c>
      <c r="N111" s="141" t="s">
        <v>27</v>
      </c>
      <c r="O111" s="141" t="s">
        <v>27</v>
      </c>
      <c r="P111" s="141" t="s">
        <v>27</v>
      </c>
      <c r="Q111" s="141" t="s">
        <v>27</v>
      </c>
      <c r="R111" s="312">
        <v>0</v>
      </c>
      <c r="S111" s="122" t="str">
        <f>IF(OR(Table18911[[#This Row],[流]]="FLEET_ENHANCEMENT_GS",Table18911[[#This Row],[流]]="UAT3",Table18911[[#This Row],[流]]="",Table18911[[#This Row],[流]]="0",Table18911[[#This Row],[流]]="ICP"),"0","Yes")</f>
        <v>Yes</v>
      </c>
      <c r="T111" s="127"/>
      <c r="U111" s="130"/>
    </row>
    <row r="112" spans="4:21" hidden="1" x14ac:dyDescent="0.25">
      <c r="D112" s="99">
        <v>43234</v>
      </c>
      <c r="E112" s="118" t="s">
        <v>39</v>
      </c>
      <c r="F112" s="135" t="str">
        <f t="shared" si="5"/>
        <v>Monday</v>
      </c>
      <c r="G112" s="312" t="str">
        <f t="shared" si="6"/>
        <v/>
      </c>
      <c r="H112" s="191" t="s">
        <v>167</v>
      </c>
      <c r="I112" s="195" t="s">
        <v>287</v>
      </c>
      <c r="J112" s="120" t="s">
        <v>315</v>
      </c>
      <c r="K112" s="122" t="s">
        <v>168</v>
      </c>
      <c r="L112" s="123" t="str">
        <f>IF(OR(Table18911[[#This Row],[流]]="UAT_GS",Table18911[[#This Row],[流]]="UAT_GC",Table18911[[#This Row],[流]]="UAT_EP"),"Release_note","0")&amp;IF(OR(Table18911[[#This Row],[流]]="UAT3"),"Notice_of","0")</f>
        <v>00</v>
      </c>
      <c r="M112" s="122" t="s">
        <v>169</v>
      </c>
      <c r="N112" s="141" t="s">
        <v>27</v>
      </c>
      <c r="O112" s="141" t="s">
        <v>27</v>
      </c>
      <c r="P112" s="141" t="s">
        <v>44</v>
      </c>
      <c r="Q112" s="141" t="s">
        <v>27</v>
      </c>
      <c r="R112" s="312">
        <v>0</v>
      </c>
      <c r="S112" s="122" t="str">
        <f>IF(OR(Table18911[[#This Row],[流]]="FLEET_ENHANCEMENT_GS",Table18911[[#This Row],[流]]="UAT3",Table18911[[#This Row],[流]]="",Table18911[[#This Row],[流]]="0",Table18911[[#This Row],[流]]="ICP"),"0","Yes")</f>
        <v>Yes</v>
      </c>
      <c r="T112" s="127"/>
      <c r="U112" s="130"/>
    </row>
    <row r="113" spans="4:21" hidden="1" x14ac:dyDescent="0.25">
      <c r="D113" s="99">
        <v>43234</v>
      </c>
      <c r="E113" s="118" t="s">
        <v>39</v>
      </c>
      <c r="F113" s="135" t="str">
        <f>TEXT(D113,"dddd")</f>
        <v>Monday</v>
      </c>
      <c r="G113" s="312" t="str">
        <f>IF(OR(F113="Thursday",F113="Tuesday"),"UAT","")&amp;IF(OR(F113="Wednesday",F113="Friday"),"Trunk&amp;UAT3","")</f>
        <v/>
      </c>
      <c r="H113" s="191" t="s">
        <v>202</v>
      </c>
      <c r="I113" s="195" t="s">
        <v>288</v>
      </c>
      <c r="J113" s="120" t="s">
        <v>315</v>
      </c>
      <c r="K113" s="122" t="s">
        <v>232</v>
      </c>
      <c r="L113" s="123" t="str">
        <f>IF(OR(Table18911[[#This Row],[流]]="UAT_GS",Table18911[[#This Row],[流]]="UAT_GC",Table18911[[#This Row],[流]]="UAT_EP"),"Release_note","0")&amp;IF(OR(Table18911[[#This Row],[流]]="UAT3"),"Notice_of","0")</f>
        <v>00</v>
      </c>
      <c r="M113" s="309" t="s">
        <v>230</v>
      </c>
      <c r="N113" s="141" t="s">
        <v>27</v>
      </c>
      <c r="O113" s="141" t="s">
        <v>27</v>
      </c>
      <c r="P113" s="141" t="s">
        <v>27</v>
      </c>
      <c r="Q113" s="141" t="s">
        <v>27</v>
      </c>
      <c r="R113" s="312">
        <v>0</v>
      </c>
      <c r="S113" s="122" t="str">
        <f>IF(OR(Table18911[[#This Row],[流]]="FLEET_ENHANCEMENT_GS",Table18911[[#This Row],[流]]="UAT3",Table18911[[#This Row],[流]]="",Table18911[[#This Row],[流]]="0",Table18911[[#This Row],[流]]="ICP"),"0","Yes")</f>
        <v>Yes</v>
      </c>
      <c r="T113" s="127"/>
      <c r="U113" s="130"/>
    </row>
    <row r="114" spans="4:21" hidden="1" x14ac:dyDescent="0.25">
      <c r="D114" s="99">
        <v>43234</v>
      </c>
      <c r="E114" s="118" t="s">
        <v>39</v>
      </c>
      <c r="F114" s="135" t="str">
        <f t="shared" ref="F114:F115" si="7">TEXT(D114,"dddd")</f>
        <v>Monday</v>
      </c>
      <c r="G114" s="312" t="str">
        <f t="shared" ref="G114:G115" si="8">IF(OR(F114="Thursday",F114="Tuesday"),"UAT","")&amp;IF(OR(F114="Wednesday",F114="Friday"),"Trunk&amp;UAT3","")</f>
        <v/>
      </c>
      <c r="H114" s="191" t="s">
        <v>200</v>
      </c>
      <c r="I114" s="195" t="s">
        <v>289</v>
      </c>
      <c r="J114" s="120" t="s">
        <v>315</v>
      </c>
      <c r="K114" s="122" t="s">
        <v>201</v>
      </c>
      <c r="L114" s="123" t="str">
        <f>IF(OR(Table18911[[#This Row],[流]]="UAT_GS",Table18911[[#This Row],[流]]="UAT_GC",Table18911[[#This Row],[流]]="UAT_EP"),"Release_note","0")&amp;IF(OR(Table18911[[#This Row],[流]]="UAT3"),"Notice_of","0")</f>
        <v>00</v>
      </c>
      <c r="M114" s="309" t="s">
        <v>203</v>
      </c>
      <c r="N114" s="141" t="s">
        <v>27</v>
      </c>
      <c r="O114" s="141" t="s">
        <v>27</v>
      </c>
      <c r="P114" s="141" t="s">
        <v>27</v>
      </c>
      <c r="Q114" s="129"/>
      <c r="R114" s="312">
        <v>0</v>
      </c>
      <c r="S114" s="122" t="str">
        <f>IF(OR(Table18911[[#This Row],[流]]="FLEET_ENHANCEMENT_GS",Table18911[[#This Row],[流]]="UAT3",Table18911[[#This Row],[流]]="",Table18911[[#This Row],[流]]="0",Table18911[[#This Row],[流]]="ICP"),"0","Yes")</f>
        <v>Yes</v>
      </c>
      <c r="T114" s="127"/>
      <c r="U114" s="130"/>
    </row>
    <row r="115" spans="4:21" hidden="1" x14ac:dyDescent="0.25">
      <c r="D115" s="99">
        <v>43230</v>
      </c>
      <c r="E115" s="118" t="s">
        <v>39</v>
      </c>
      <c r="F115" s="312" t="str">
        <f t="shared" si="7"/>
        <v>Thursday</v>
      </c>
      <c r="G115" s="312" t="str">
        <f t="shared" si="8"/>
        <v>UAT</v>
      </c>
      <c r="H115" s="120" t="s">
        <v>224</v>
      </c>
      <c r="I1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115" s="129" t="s">
        <v>282</v>
      </c>
      <c r="K115" s="122" t="s">
        <v>225</v>
      </c>
      <c r="L115" s="123" t="str">
        <f>IF(OR(Table18911[[#This Row],[流]]="UAT_GS",Table18911[[#This Row],[流]]="UAT_GC",Table18911[[#This Row],[流]]="UAT_EP"),"Release_note","0")&amp;IF(OR(Table18911[[#This Row],[流]]="UAT3"),"Notice_of","0")</f>
        <v>00</v>
      </c>
      <c r="M115" s="124">
        <v>0</v>
      </c>
      <c r="N115" s="312">
        <v>0</v>
      </c>
      <c r="O115" s="312">
        <v>0</v>
      </c>
      <c r="P115" s="312">
        <v>0</v>
      </c>
      <c r="Q115" s="312">
        <v>0</v>
      </c>
      <c r="R115" s="312">
        <v>0</v>
      </c>
      <c r="S115" s="122" t="str">
        <f>IF(OR(Table18911[[#This Row],[流]]="FLEET_ENHANCEMENT_GS",Table18911[[#This Row],[流]]="UAT3",Table18911[[#This Row],[流]]="",Table18911[[#This Row],[流]]="0",Table18911[[#This Row],[流]]="ICP"),"0","Yes")</f>
        <v>Yes</v>
      </c>
      <c r="T115" s="150" t="s">
        <v>284</v>
      </c>
      <c r="U115" s="130"/>
    </row>
    <row r="116" spans="4:21" hidden="1" x14ac:dyDescent="0.25">
      <c r="D116" s="99">
        <v>43231</v>
      </c>
      <c r="E116" s="118" t="s">
        <v>39</v>
      </c>
      <c r="F116" s="312" t="str">
        <f>TEXT(D116,"dddd")</f>
        <v>Friday</v>
      </c>
      <c r="G116" s="312" t="str">
        <f>IF(OR(F116="Thursday",F116="Tuesday"),"UAT","")&amp;IF(OR(F116="Wednesday",F116="Friday"),"Trunk&amp;UAT3","")</f>
        <v>Trunk&amp;UAT3</v>
      </c>
      <c r="H116" s="129" t="s">
        <v>316</v>
      </c>
      <c r="I11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16" s="196" t="s">
        <v>314</v>
      </c>
      <c r="K116" s="122"/>
      <c r="L116" s="123" t="str">
        <f>IF(OR(Table18911[[#This Row],[流]]="UAT_GS",Table18911[[#This Row],[流]]="UAT_GC",Table18911[[#This Row],[流]]="UAT_EP"),"Release_note","0")&amp;IF(OR(Table18911[[#This Row],[流]]="UAT3"),"Notice_of","0")</f>
        <v>00</v>
      </c>
      <c r="M116" s="124">
        <v>0</v>
      </c>
      <c r="N116" s="312">
        <v>0</v>
      </c>
      <c r="O116" s="312">
        <v>0</v>
      </c>
      <c r="P116" s="312">
        <v>0</v>
      </c>
      <c r="Q116" s="312">
        <v>0</v>
      </c>
      <c r="R116" s="312">
        <v>0</v>
      </c>
      <c r="S116" s="122" t="str">
        <f>IF(OR(Table18911[[#This Row],[流]]="FLEET_ENHANCEMENT_GS",Table18911[[#This Row],[流]]="UAT3",Table18911[[#This Row],[流]]="",Table18911[[#This Row],[流]]="0",Table18911[[#This Row],[流]]="ICP"),"0","Yes")</f>
        <v>Yes</v>
      </c>
      <c r="T116" s="127"/>
      <c r="U116" s="130"/>
    </row>
    <row r="117" spans="4:21" hidden="1" x14ac:dyDescent="0.25">
      <c r="D117" s="99">
        <v>43231</v>
      </c>
      <c r="E117" s="118" t="s">
        <v>39</v>
      </c>
      <c r="F117" s="312" t="str">
        <f t="shared" si="3"/>
        <v>Friday</v>
      </c>
      <c r="G117" s="312" t="str">
        <f t="shared" si="4"/>
        <v>Trunk&amp;UAT3</v>
      </c>
      <c r="H117" s="129" t="s">
        <v>40</v>
      </c>
      <c r="I11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UAT3</v>
      </c>
      <c r="J117" s="196" t="s">
        <v>314</v>
      </c>
      <c r="K117" s="122"/>
      <c r="L117" s="132" t="str">
        <f>IF(OR(Table18911[[#This Row],[流]]="UAT_GS",Table18911[[#This Row],[流]]="UAT_GC",Table18911[[#This Row],[流]]="UAT_EP"),"Release_note","0")&amp;IF(OR(Table18911[[#This Row],[流]]="UAT3"),"Notice_of","0")</f>
        <v>0Notice_of</v>
      </c>
      <c r="M117" s="124">
        <v>0</v>
      </c>
      <c r="N117" s="312">
        <v>0</v>
      </c>
      <c r="O117" s="312">
        <v>0</v>
      </c>
      <c r="P117" s="312">
        <v>0</v>
      </c>
      <c r="Q117" s="312">
        <v>0</v>
      </c>
      <c r="R117" s="312">
        <v>0</v>
      </c>
      <c r="S117" s="122" t="str">
        <f>IF(OR(Table18911[[#This Row],[流]]="FLEET_ENHANCEMENT_GS",Table18911[[#This Row],[流]]="UAT3",Table18911[[#This Row],[流]]="",Table18911[[#This Row],[流]]="0",Table18911[[#This Row],[流]]="ICP"),"0","Yes")</f>
        <v>0</v>
      </c>
      <c r="T117" s="197" t="s">
        <v>330</v>
      </c>
      <c r="U117" s="130"/>
    </row>
    <row r="118" spans="4:21" hidden="1" x14ac:dyDescent="0.25">
      <c r="D118" s="99">
        <v>43231</v>
      </c>
      <c r="E118" s="118" t="s">
        <v>39</v>
      </c>
      <c r="F118" s="312" t="str">
        <f t="shared" si="3"/>
        <v>Friday</v>
      </c>
      <c r="G118" s="312" t="str">
        <f t="shared" si="4"/>
        <v>Trunk&amp;UAT3</v>
      </c>
      <c r="H118" s="148" t="s">
        <v>321</v>
      </c>
      <c r="I11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18" s="141"/>
      <c r="K118" s="122" t="s">
        <v>218</v>
      </c>
      <c r="L118" s="123" t="str">
        <f>IF(OR(Table18911[[#This Row],[流]]="UAT_GS",Table18911[[#This Row],[流]]="UAT_GC",Table18911[[#This Row],[流]]="UAT_EP"),"Release_note","0")&amp;IF(OR(Table18911[[#This Row],[流]]="UAT3"),"Notice_of","0")</f>
        <v>00</v>
      </c>
      <c r="M118" s="309" t="s">
        <v>326</v>
      </c>
      <c r="N118" s="141" t="s">
        <v>27</v>
      </c>
      <c r="O118" s="312">
        <v>0</v>
      </c>
      <c r="P118" s="312">
        <v>0</v>
      </c>
      <c r="Q118" s="312">
        <v>0</v>
      </c>
      <c r="R118" s="312">
        <v>0</v>
      </c>
      <c r="S118" s="122" t="str">
        <f>IF(OR(Table18911[[#This Row],[流]]="FLEET_ENHANCEMENT_GS",Table18911[[#This Row],[流]]="UAT3",Table18911[[#This Row],[流]]="",Table18911[[#This Row],[流]]="0",Table18911[[#This Row],[流]]="ICP"),"0","Yes")</f>
        <v>Yes</v>
      </c>
      <c r="T118" s="127"/>
      <c r="U118" s="130"/>
    </row>
    <row r="119" spans="4:21" hidden="1" x14ac:dyDescent="0.25">
      <c r="D119" s="99">
        <v>43231</v>
      </c>
      <c r="E119" s="118" t="s">
        <v>39</v>
      </c>
      <c r="F119" s="312" t="str">
        <f t="shared" si="3"/>
        <v>Friday</v>
      </c>
      <c r="G119" s="312" t="str">
        <f t="shared" si="4"/>
        <v>Trunk&amp;UAT3</v>
      </c>
      <c r="H119" s="189" t="s">
        <v>319</v>
      </c>
      <c r="I119" s="312" t="s">
        <v>320</v>
      </c>
      <c r="J119" s="183" t="s">
        <v>509</v>
      </c>
      <c r="K119" s="122" t="s">
        <v>293</v>
      </c>
      <c r="L119" s="123" t="str">
        <f>IF(OR(Table18911[[#This Row],[流]]="UAT_GS",Table18911[[#This Row],[流]]="UAT_GC",Table18911[[#This Row],[流]]="UAT_EP"),"Release_note","0")&amp;IF(OR(Table18911[[#This Row],[流]]="UAT3"),"Notice_of","0")</f>
        <v>00</v>
      </c>
      <c r="M119" s="124">
        <v>0</v>
      </c>
      <c r="N119" s="312">
        <v>0</v>
      </c>
      <c r="O119" s="312">
        <v>0</v>
      </c>
      <c r="P119" s="312">
        <v>0</v>
      </c>
      <c r="Q119" s="312">
        <v>0</v>
      </c>
      <c r="R119" s="312">
        <v>0</v>
      </c>
      <c r="S119" s="122" t="str">
        <f>IF(OR(Table18911[[#This Row],[流]]="FLEET_ENHANCEMENT_GS",Table18911[[#This Row],[流]]="UAT3",Table18911[[#This Row],[流]]="",Table18911[[#This Row],[流]]="0",Table18911[[#This Row],[流]]="ICP"),"0","Yes")</f>
        <v>Yes</v>
      </c>
      <c r="T119" s="127"/>
      <c r="U119" s="130"/>
    </row>
    <row r="120" spans="4:21" hidden="1" x14ac:dyDescent="0.25">
      <c r="D120" s="99">
        <v>43231</v>
      </c>
      <c r="E120" s="118" t="s">
        <v>39</v>
      </c>
      <c r="F120" s="312" t="str">
        <f t="shared" si="3"/>
        <v>Friday</v>
      </c>
      <c r="G120" s="312" t="str">
        <f t="shared" si="4"/>
        <v>Trunk&amp;UAT3</v>
      </c>
      <c r="H120" s="148" t="s">
        <v>220</v>
      </c>
      <c r="I12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20" s="141"/>
      <c r="K120" s="122" t="s">
        <v>221</v>
      </c>
      <c r="L120" s="123" t="str">
        <f>IF(OR(Table18911[[#This Row],[流]]="UAT_GS",Table18911[[#This Row],[流]]="UAT_GC",Table18911[[#This Row],[流]]="UAT_EP"),"Release_note","0")&amp;IF(OR(Table18911[[#This Row],[流]]="UAT3"),"Notice_of","0")</f>
        <v>00</v>
      </c>
      <c r="M120" s="124" t="s">
        <v>325</v>
      </c>
      <c r="N120" s="141" t="s">
        <v>27</v>
      </c>
      <c r="O120" s="312">
        <v>0</v>
      </c>
      <c r="P120" s="312">
        <v>0</v>
      </c>
      <c r="Q120" s="312">
        <v>0</v>
      </c>
      <c r="R120" s="312">
        <v>0</v>
      </c>
      <c r="S120" s="122" t="str">
        <f>IF(OR(Table18911[[#This Row],[流]]="FLEET_ENHANCEMENT_GS",Table18911[[#This Row],[流]]="UAT3",Table18911[[#This Row],[流]]="",Table18911[[#This Row],[流]]="0",Table18911[[#This Row],[流]]="ICP"),"0","Yes")</f>
        <v>Yes</v>
      </c>
      <c r="T120" s="127"/>
      <c r="U120" s="130"/>
    </row>
    <row r="121" spans="4:21" hidden="1" x14ac:dyDescent="0.25">
      <c r="D121" s="99">
        <v>43232</v>
      </c>
      <c r="E121" s="118" t="s">
        <v>39</v>
      </c>
      <c r="F121" s="135" t="str">
        <f t="shared" si="3"/>
        <v>Saturday</v>
      </c>
      <c r="G121" s="312" t="str">
        <f t="shared" si="4"/>
        <v/>
      </c>
      <c r="H121" s="191" t="s">
        <v>167</v>
      </c>
      <c r="I12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172.25.10.90</v>
      </c>
      <c r="J121" s="141" t="s">
        <v>324</v>
      </c>
      <c r="K121" s="122" t="s">
        <v>322</v>
      </c>
      <c r="L121" s="123" t="str">
        <f>IF(OR(Table18911[[#This Row],[流]]="UAT_GS",Table18911[[#This Row],[流]]="UAT_GC",Table18911[[#This Row],[流]]="UAT_EP"),"Release_note","0")&amp;IF(OR(Table18911[[#This Row],[流]]="UAT3"),"Notice_of","0")</f>
        <v>00</v>
      </c>
      <c r="M121" s="124" t="s">
        <v>328</v>
      </c>
      <c r="N121" s="141" t="s">
        <v>27</v>
      </c>
      <c r="O121" s="141" t="s">
        <v>27</v>
      </c>
      <c r="P121" s="141" t="s">
        <v>27</v>
      </c>
      <c r="Q121" s="141" t="s">
        <v>27</v>
      </c>
      <c r="R121" s="312">
        <v>0</v>
      </c>
      <c r="S121" s="122" t="str">
        <f>IF(OR(Table18911[[#This Row],[流]]="FLEET_ENHANCEMENT_GS",Table18911[[#This Row],[流]]="UAT3",Table18911[[#This Row],[流]]="",Table18911[[#This Row],[流]]="0",Table18911[[#This Row],[流]]="ICP"),"0","Yes")</f>
        <v>Yes</v>
      </c>
      <c r="T121" s="127"/>
      <c r="U121" s="130"/>
    </row>
    <row r="122" spans="4:21" hidden="1" x14ac:dyDescent="0.25">
      <c r="D122" s="99">
        <v>43234</v>
      </c>
      <c r="E122" s="118" t="s">
        <v>39</v>
      </c>
      <c r="F122" s="135" t="str">
        <f t="shared" si="3"/>
        <v>Monday</v>
      </c>
      <c r="G122" s="312" t="str">
        <f t="shared" si="4"/>
        <v/>
      </c>
      <c r="H122" s="191" t="s">
        <v>202</v>
      </c>
      <c r="I12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172.25.10.91</v>
      </c>
      <c r="J122" s="141" t="s">
        <v>324</v>
      </c>
      <c r="K122" s="122" t="s">
        <v>323</v>
      </c>
      <c r="L122" s="123" t="str">
        <f>IF(OR(Table18911[[#This Row],[流]]="UAT_GS",Table18911[[#This Row],[流]]="UAT_GC",Table18911[[#This Row],[流]]="UAT_EP"),"Release_note","0")&amp;IF(OR(Table18911[[#This Row],[流]]="UAT3"),"Notice_of","0")</f>
        <v>00</v>
      </c>
      <c r="M122" s="309" t="s">
        <v>331</v>
      </c>
      <c r="N122" s="141" t="s">
        <v>27</v>
      </c>
      <c r="O122" s="141" t="s">
        <v>27</v>
      </c>
      <c r="P122" s="141" t="s">
        <v>27</v>
      </c>
      <c r="Q122" s="141" t="s">
        <v>27</v>
      </c>
      <c r="R122" s="312">
        <v>0</v>
      </c>
      <c r="S122" s="122" t="str">
        <f>IF(OR(Table18911[[#This Row],[流]]="FLEET_ENHANCEMENT_GS",Table18911[[#This Row],[流]]="UAT3",Table18911[[#This Row],[流]]="",Table18911[[#This Row],[流]]="0",Table18911[[#This Row],[流]]="ICP"),"0","Yes")</f>
        <v>Yes</v>
      </c>
      <c r="T122" s="127"/>
      <c r="U122" s="130"/>
    </row>
    <row r="123" spans="4:21" hidden="1" x14ac:dyDescent="0.25">
      <c r="D123" s="99">
        <v>43234</v>
      </c>
      <c r="E123" s="118" t="s">
        <v>39</v>
      </c>
      <c r="F123" s="135" t="str">
        <f t="shared" si="3"/>
        <v>Monday</v>
      </c>
      <c r="G123" s="312" t="str">
        <f t="shared" si="4"/>
        <v/>
      </c>
      <c r="H123" s="191" t="s">
        <v>200</v>
      </c>
      <c r="I12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172.25.10.92</v>
      </c>
      <c r="J123" s="141" t="s">
        <v>324</v>
      </c>
      <c r="K123" s="122" t="s">
        <v>272</v>
      </c>
      <c r="L123" s="123" t="str">
        <f>IF(OR(Table18911[[#This Row],[流]]="UAT_GS",Table18911[[#This Row],[流]]="UAT_GC",Table18911[[#This Row],[流]]="UAT_EP"),"Release_note","0")&amp;IF(OR(Table18911[[#This Row],[流]]="UAT3"),"Notice_of","0")</f>
        <v>00</v>
      </c>
      <c r="M123" s="124" t="s">
        <v>327</v>
      </c>
      <c r="N123" s="141" t="s">
        <v>27</v>
      </c>
      <c r="O123" s="141" t="s">
        <v>27</v>
      </c>
      <c r="P123" s="141" t="s">
        <v>27</v>
      </c>
      <c r="Q123" s="141" t="s">
        <v>27</v>
      </c>
      <c r="R123" s="312">
        <v>0</v>
      </c>
      <c r="S123" s="122" t="str">
        <f>IF(OR(Table18911[[#This Row],[流]]="FLEET_ENHANCEMENT_GS",Table18911[[#This Row],[流]]="UAT3",Table18911[[#This Row],[流]]="",Table18911[[#This Row],[流]]="0",Table18911[[#This Row],[流]]="ICP"),"0","Yes")</f>
        <v>Yes</v>
      </c>
      <c r="T123" s="127"/>
      <c r="U123" s="130"/>
    </row>
    <row r="124" spans="4:21" hidden="1" x14ac:dyDescent="0.25">
      <c r="D124" s="99">
        <v>43231</v>
      </c>
      <c r="E124" s="118" t="s">
        <v>39</v>
      </c>
      <c r="F124" s="312" t="str">
        <f>TEXT(D124,"dddd")</f>
        <v>Friday</v>
      </c>
      <c r="G124" s="312" t="str">
        <f>IF(OR(F124="Thursday",F124="Tuesday"),"UAT","")&amp;IF(OR(F124="Wednesday",F124="Friday"),"Trunk&amp;UAT3","")</f>
        <v>Trunk&amp;UAT3</v>
      </c>
      <c r="H124" s="120" t="s">
        <v>224</v>
      </c>
      <c r="I12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Chloe</v>
      </c>
      <c r="J124" s="129" t="s">
        <v>282</v>
      </c>
      <c r="K124" s="122" t="s">
        <v>329</v>
      </c>
      <c r="L124" s="123" t="str">
        <f>IF(OR(Table18911[[#This Row],[流]]="UAT_GS",Table18911[[#This Row],[流]]="UAT_GC",Table18911[[#This Row],[流]]="UAT_EP"),"Release_note","0")&amp;IF(OR(Table18911[[#This Row],[流]]="UAT3"),"Notice_of","0")</f>
        <v>00</v>
      </c>
      <c r="M124" s="124">
        <v>0</v>
      </c>
      <c r="N124" s="124">
        <v>0</v>
      </c>
      <c r="O124" s="124">
        <v>0</v>
      </c>
      <c r="P124" s="124">
        <v>0</v>
      </c>
      <c r="Q124" s="124">
        <v>0</v>
      </c>
      <c r="R124" s="312">
        <v>0</v>
      </c>
      <c r="S124" s="122" t="str">
        <f>IF(OR(Table18911[[#This Row],[流]]="FLEET_ENHANCEMENT_GS",Table18911[[#This Row],[流]]="UAT3",Table18911[[#This Row],[流]]="",Table18911[[#This Row],[流]]="0",Table18911[[#This Row],[流]]="ICP"),"0","Yes")</f>
        <v>Yes</v>
      </c>
      <c r="T124" s="127"/>
      <c r="U124" s="130"/>
    </row>
    <row r="125" spans="4:21" s="60" customFormat="1" hidden="1" x14ac:dyDescent="0.25">
      <c r="D125" s="100">
        <v>43232</v>
      </c>
      <c r="E125" s="400">
        <v>0</v>
      </c>
      <c r="F125" s="218" t="str">
        <f t="shared" si="3"/>
        <v>Saturday</v>
      </c>
      <c r="G125" s="218" t="str">
        <f t="shared" si="4"/>
        <v/>
      </c>
      <c r="H125" s="218"/>
      <c r="I125"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25" s="218"/>
      <c r="K125" s="219"/>
      <c r="L125" s="182" t="str">
        <f>IF(OR(Table18911[[#This Row],[流]]="UAT_GS",Table18911[[#This Row],[流]]="UAT_GC",Table18911[[#This Row],[流]]="UAT_EP"),"Release_note","0")&amp;IF(OR(Table18911[[#This Row],[流]]="UAT3"),"Notice_of","0")</f>
        <v>00</v>
      </c>
      <c r="M125" s="151"/>
      <c r="N125" s="141"/>
      <c r="O125" s="141"/>
      <c r="P125" s="141"/>
      <c r="Q125" s="141"/>
      <c r="R125" s="141"/>
      <c r="S125" s="143" t="str">
        <f>IF(OR(Table18911[[#This Row],[流]]="FLEET_ENHANCEMENT_GS",Table18911[[#This Row],[流]]="UAT3",Table18911[[#This Row],[流]]="",Table18911[[#This Row],[流]]="0",Table18911[[#This Row],[流]]="ICP"),"0","Yes")</f>
        <v>0</v>
      </c>
      <c r="T125" s="222" t="str">
        <f>IF(Table18911[[#This Row],[流]]="Fleet_GS","√","")&amp;IF(Table18911[[#This Row],[流]]="UAT3","","X")</f>
        <v>X</v>
      </c>
      <c r="U125" s="223"/>
    </row>
    <row r="126" spans="4:21" s="60" customFormat="1" hidden="1" x14ac:dyDescent="0.25">
      <c r="D126" s="100">
        <v>43233</v>
      </c>
      <c r="E126" s="217">
        <v>0</v>
      </c>
      <c r="F126" s="218" t="str">
        <f t="shared" si="3"/>
        <v>Sunday</v>
      </c>
      <c r="G126" s="218" t="str">
        <f t="shared" si="4"/>
        <v/>
      </c>
      <c r="H126" s="218"/>
      <c r="I12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26" s="401" t="s">
        <v>585</v>
      </c>
      <c r="K126" s="245"/>
      <c r="L126" s="398" t="str">
        <f>IF(OR(Table18911[[#This Row],[流]]="UAT_GS",Table18911[[#This Row],[流]]="UAT_GC",Table18911[[#This Row],[流]]="UAT_EP"),"Release_note","0")&amp;IF(OR(Table18911[[#This Row],[流]]="UAT3"),"Notice_of","0")</f>
        <v>00</v>
      </c>
      <c r="M126" s="399"/>
      <c r="N126" s="159"/>
      <c r="O126" s="159"/>
      <c r="P126" s="159"/>
      <c r="Q126" s="159"/>
      <c r="R126" s="159"/>
      <c r="S126" s="397" t="str">
        <f>IF(OR(Table18911[[#This Row],[流]]="FLEET_ENHANCEMENT_GS",Table18911[[#This Row],[流]]="UAT3",Table18911[[#This Row],[流]]="",Table18911[[#This Row],[流]]="0",Table18911[[#This Row],[流]]="ICP"),"0","Yes")</f>
        <v>0</v>
      </c>
      <c r="T126" s="248" t="str">
        <f>IF(Table18911[[#This Row],[流]]="Fleet_GS","√","")&amp;IF(Table18911[[#This Row],[流]]="UAT3","","X")</f>
        <v>X</v>
      </c>
      <c r="U126" s="402"/>
    </row>
    <row r="127" spans="4:21" s="85" customFormat="1" hidden="1" x14ac:dyDescent="0.25">
      <c r="D127" s="99">
        <v>43235</v>
      </c>
      <c r="E127" s="118" t="s">
        <v>39</v>
      </c>
      <c r="F127" s="141" t="str">
        <f t="shared" si="3"/>
        <v>Tuesday</v>
      </c>
      <c r="G127" s="141" t="str">
        <f t="shared" si="4"/>
        <v>UAT</v>
      </c>
      <c r="H127" s="202" t="s">
        <v>571</v>
      </c>
      <c r="I127"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f>
        <v>Aike</v>
      </c>
      <c r="J127" s="203" t="s">
        <v>572</v>
      </c>
      <c r="K127" s="122" t="s">
        <v>573</v>
      </c>
      <c r="L127" s="122">
        <v>0</v>
      </c>
      <c r="M127" s="127">
        <v>0</v>
      </c>
      <c r="N127" s="310">
        <v>0</v>
      </c>
      <c r="O127" s="310">
        <v>0</v>
      </c>
      <c r="P127" s="310">
        <v>0</v>
      </c>
      <c r="Q127" s="310">
        <v>0</v>
      </c>
      <c r="R127" s="310">
        <v>0</v>
      </c>
      <c r="S127" s="310">
        <v>0</v>
      </c>
      <c r="T127" s="310">
        <v>0</v>
      </c>
      <c r="U127" s="310">
        <v>0</v>
      </c>
    </row>
    <row r="128" spans="4:21" s="60" customFormat="1" hidden="1" x14ac:dyDescent="0.25">
      <c r="D128" s="99">
        <v>43235</v>
      </c>
      <c r="E128" s="118" t="s">
        <v>39</v>
      </c>
      <c r="F128" s="141" t="str">
        <f t="shared" si="3"/>
        <v>Tuesday</v>
      </c>
      <c r="G128" s="141" t="str">
        <f t="shared" si="4"/>
        <v>UAT</v>
      </c>
      <c r="H128" s="131" t="s">
        <v>32</v>
      </c>
      <c r="I128"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28" s="204"/>
      <c r="K128" s="205" t="s">
        <v>368</v>
      </c>
      <c r="L128" s="206" t="str">
        <f>IF(OR(Table18911[[#This Row],[流]]="UAT_GS",Table18911[[#This Row],[流]]="UAT_GC",Table18911[[#This Row],[流]]="UAT_EP"),"Release_note","0")&amp;IF(OR(Table18911[[#This Row],[流]]="UAT3"),"Notice_of","0")</f>
        <v>Release_note0</v>
      </c>
      <c r="M128" s="207" t="s">
        <v>431</v>
      </c>
      <c r="N128" s="208" t="s">
        <v>27</v>
      </c>
      <c r="O128" s="208" t="s">
        <v>27</v>
      </c>
      <c r="P128" s="208" t="s">
        <v>27</v>
      </c>
      <c r="Q128" s="208" t="s">
        <v>27</v>
      </c>
      <c r="R128" s="209" t="s">
        <v>27</v>
      </c>
      <c r="S128" s="205" t="str">
        <f>IF(OR(Table18911[[#This Row],[流]]="FLEET_ENHANCEMENT_GS",Table18911[[#This Row],[流]]="UAT3",Table18911[[#This Row],[流]]="",Table18911[[#This Row],[流]]="0",Table18911[[#This Row],[流]]="ICP"),"0","Yes")</f>
        <v>Yes</v>
      </c>
      <c r="T128" s="210" t="s">
        <v>403</v>
      </c>
      <c r="U128" s="211"/>
    </row>
    <row r="129" spans="4:21" s="60" customFormat="1" hidden="1" x14ac:dyDescent="0.25">
      <c r="D129" s="99">
        <v>43235</v>
      </c>
      <c r="E129" s="118" t="s">
        <v>39</v>
      </c>
      <c r="F129" s="141" t="str">
        <f t="shared" si="3"/>
        <v>Tuesday</v>
      </c>
      <c r="G129" s="141" t="str">
        <f t="shared" si="4"/>
        <v>UAT</v>
      </c>
      <c r="H129" s="131" t="s">
        <v>36</v>
      </c>
      <c r="I129"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29" s="141"/>
      <c r="K129" s="143" t="s">
        <v>369</v>
      </c>
      <c r="L129" s="132" t="str">
        <f>IF(OR(Table18911[[#This Row],[流]]="UAT_GS",Table18911[[#This Row],[流]]="UAT_GC",Table18911[[#This Row],[流]]="UAT_EP"),"Release_note","0")&amp;IF(OR(Table18911[[#This Row],[流]]="UAT3"),"Notice_of","0")</f>
        <v>Release_note0</v>
      </c>
      <c r="M129" s="122" t="s">
        <v>429</v>
      </c>
      <c r="N129" s="212" t="s">
        <v>27</v>
      </c>
      <c r="O129" s="212" t="s">
        <v>27</v>
      </c>
      <c r="P129" s="212" t="s">
        <v>27</v>
      </c>
      <c r="Q129" s="212" t="s">
        <v>27</v>
      </c>
      <c r="R129" s="213" t="s">
        <v>27</v>
      </c>
      <c r="S129" s="143" t="str">
        <f>IF(OR(Table18911[[#This Row],[流]]="FLEET_ENHANCEMENT_GS",Table18911[[#This Row],[流]]="UAT3",Table18911[[#This Row],[流]]="",Table18911[[#This Row],[流]]="0",Table18911[[#This Row],[流]]="ICP"),"0","Yes")</f>
        <v>Yes</v>
      </c>
      <c r="T129" s="144"/>
      <c r="U129" s="162"/>
    </row>
    <row r="130" spans="4:21" s="60" customFormat="1" hidden="1" x14ac:dyDescent="0.25">
      <c r="D130" s="99">
        <v>43235</v>
      </c>
      <c r="E130" s="118" t="s">
        <v>39</v>
      </c>
      <c r="F130" s="141" t="str">
        <f t="shared" si="3"/>
        <v>Tuesday</v>
      </c>
      <c r="G130" s="141" t="str">
        <f t="shared" si="4"/>
        <v>UAT</v>
      </c>
      <c r="H130" s="131" t="s">
        <v>37</v>
      </c>
      <c r="I130"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0" s="141"/>
      <c r="K130" s="143" t="s">
        <v>370</v>
      </c>
      <c r="L130" s="132" t="str">
        <f>IF(OR(Table18911[[#This Row],[流]]="UAT_GS",Table18911[[#This Row],[流]]="UAT_GC",Table18911[[#This Row],[流]]="UAT_EP"),"Release_note","0")&amp;IF(OR(Table18911[[#This Row],[流]]="UAT3"),"Notice_of","0")</f>
        <v>Release_note0</v>
      </c>
      <c r="M130" s="122" t="s">
        <v>430</v>
      </c>
      <c r="N130" s="212" t="s">
        <v>27</v>
      </c>
      <c r="O130" s="212" t="s">
        <v>27</v>
      </c>
      <c r="P130" s="212" t="s">
        <v>27</v>
      </c>
      <c r="Q130" s="212" t="s">
        <v>27</v>
      </c>
      <c r="R130" s="213" t="s">
        <v>27</v>
      </c>
      <c r="S130" s="143" t="str">
        <f>IF(OR(Table18911[[#This Row],[流]]="FLEET_ENHANCEMENT_GS",Table18911[[#This Row],[流]]="UAT3",Table18911[[#This Row],[流]]="",Table18911[[#This Row],[流]]="0",Table18911[[#This Row],[流]]="ICP"),"0","Yes")</f>
        <v>Yes</v>
      </c>
      <c r="T130" s="144"/>
      <c r="U130" s="162"/>
    </row>
    <row r="131" spans="4:21" s="60" customFormat="1" hidden="1" x14ac:dyDescent="0.25">
      <c r="D131" s="99">
        <v>43235</v>
      </c>
      <c r="E131" s="118" t="s">
        <v>39</v>
      </c>
      <c r="F131" s="141" t="str">
        <f t="shared" si="3"/>
        <v>Tuesday</v>
      </c>
      <c r="G131" s="141" t="str">
        <f t="shared" si="4"/>
        <v>UAT</v>
      </c>
      <c r="H131" s="145" t="s">
        <v>296</v>
      </c>
      <c r="I131" s="129" t="s">
        <v>307</v>
      </c>
      <c r="J131" s="141" t="s">
        <v>406</v>
      </c>
      <c r="K131" s="122" t="s">
        <v>404</v>
      </c>
      <c r="L131" s="182" t="str">
        <f>IF(OR(Table18911[[#This Row],[流]]="UAT_GS",Table18911[[#This Row],[流]]="UAT_GC",Table18911[[#This Row],[流]]="UAT_EP"),"Release_note","0")&amp;IF(OR(Table18911[[#This Row],[流]]="UAT3"),"Notice_of","0")</f>
        <v>00</v>
      </c>
      <c r="M131" s="229" t="s">
        <v>405</v>
      </c>
      <c r="N131" s="212">
        <v>0</v>
      </c>
      <c r="O131" s="212" t="s">
        <v>27</v>
      </c>
      <c r="P131" s="212" t="s">
        <v>27</v>
      </c>
      <c r="Q131" s="212" t="s">
        <v>27</v>
      </c>
      <c r="R131" s="212" t="s">
        <v>27</v>
      </c>
      <c r="S131" s="143" t="str">
        <f>IF(OR(Table18911[[#This Row],[流]]="FLEET_ENHANCEMENT_GS",Table18911[[#This Row],[流]]="UAT3",Table18911[[#This Row],[流]]="",Table18911[[#This Row],[流]]="0",Table18911[[#This Row],[流]]="ICP"),"0","Yes")</f>
        <v>0</v>
      </c>
      <c r="T131" s="144"/>
      <c r="U131" s="162"/>
    </row>
    <row r="132" spans="4:21" hidden="1" x14ac:dyDescent="0.25">
      <c r="D132" s="99">
        <v>43236</v>
      </c>
      <c r="E132" s="118" t="s">
        <v>39</v>
      </c>
      <c r="F132" s="312" t="str">
        <f>TEXT(D132,"dddd")</f>
        <v>Wednesday</v>
      </c>
      <c r="G132" s="312" t="str">
        <f>IF(OR(F132="Thursday",F132="Tuesday"),"UAT","")&amp;IF(OR(F132="Wednesday",F132="Friday"),"Trunk&amp;UAT3","")</f>
        <v>Trunk&amp;UAT3</v>
      </c>
      <c r="H132" s="129" t="s">
        <v>40</v>
      </c>
      <c r="I13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32" s="142" t="s">
        <v>371</v>
      </c>
      <c r="K132" s="122" t="s">
        <v>433</v>
      </c>
      <c r="L132" s="123" t="str">
        <f>IF(OR(Table18911[[#This Row],[流]]="UAT_GS",Table18911[[#This Row],[流]]="UAT_GC",Table18911[[#This Row],[流]]="UAT_EP"),"Release_note","0")&amp;IF(OR(Table18911[[#This Row],[流]]="UAT3"),"Notice_of","0")</f>
        <v>0Notice_of</v>
      </c>
      <c r="M132" s="124">
        <v>0</v>
      </c>
      <c r="N132" s="292">
        <v>0</v>
      </c>
      <c r="O132" s="312">
        <v>0</v>
      </c>
      <c r="P132" s="312">
        <v>0</v>
      </c>
      <c r="Q132" s="312">
        <v>0</v>
      </c>
      <c r="R132" s="312">
        <v>0</v>
      </c>
      <c r="S132" s="122" t="str">
        <f>IF(OR(Table18911[[#This Row],[流]]="FLEET_ENHANCEMENT_GS",Table18911[[#This Row],[流]]="UAT3",Table18911[[#This Row],[流]]="",Table18911[[#This Row],[流]]="0",Table18911[[#This Row],[流]]="ICP"),"0","Yes")</f>
        <v>0</v>
      </c>
      <c r="T132" s="150" t="s">
        <v>403</v>
      </c>
      <c r="U132" s="130"/>
    </row>
    <row r="133" spans="4:21" hidden="1" x14ac:dyDescent="0.25">
      <c r="D133" s="99">
        <v>43236</v>
      </c>
      <c r="E133" s="118" t="s">
        <v>39</v>
      </c>
      <c r="F133" s="312" t="str">
        <f t="shared" ref="F133:F196" si="9">TEXT(D133,"dddd")</f>
        <v>Wednesday</v>
      </c>
      <c r="G133" s="312" t="str">
        <f t="shared" ref="G133:G196" si="10">IF(OR(F133="Thursday",F133="Tuesday"),"UAT","")&amp;IF(OR(F133="Wednesday",F133="Friday"),"Trunk&amp;UAT3","")</f>
        <v>Trunk&amp;UAT3</v>
      </c>
      <c r="H133" s="191" t="s">
        <v>167</v>
      </c>
      <c r="I133" s="195" t="s">
        <v>287</v>
      </c>
      <c r="J133" s="141"/>
      <c r="K133" s="122" t="s">
        <v>322</v>
      </c>
      <c r="L133" s="123" t="str">
        <f>IF(OR(Table18911[[#This Row],[流]]="UAT_GS",Table18911[[#This Row],[流]]="UAT_GC",Table18911[[#This Row],[流]]="UAT_EP"),"Release_note","0")&amp;IF(OR(Table18911[[#This Row],[流]]="UAT3"),"Notice_of","0")</f>
        <v>00</v>
      </c>
      <c r="M133" s="124" t="s">
        <v>328</v>
      </c>
      <c r="N133" s="212" t="s">
        <v>27</v>
      </c>
      <c r="O133" s="212" t="s">
        <v>27</v>
      </c>
      <c r="P133" s="212" t="s">
        <v>27</v>
      </c>
      <c r="Q133" s="212" t="s">
        <v>27</v>
      </c>
      <c r="R133" s="312">
        <v>0</v>
      </c>
      <c r="S133" s="122" t="str">
        <f>IF(OR(Table18911[[#This Row],[流]]="FLEET_ENHANCEMENT_GS",Table18911[[#This Row],[流]]="UAT3",Table18911[[#This Row],[流]]="",Table18911[[#This Row],[流]]="0",Table18911[[#This Row],[流]]="ICP"),"0","Yes")</f>
        <v>Yes</v>
      </c>
      <c r="T133" s="150" t="s">
        <v>284</v>
      </c>
      <c r="U133" s="124"/>
    </row>
    <row r="134" spans="4:21" hidden="1" x14ac:dyDescent="0.25">
      <c r="D134" s="99">
        <v>43236</v>
      </c>
      <c r="E134" s="118" t="s">
        <v>39</v>
      </c>
      <c r="F134" s="312" t="str">
        <f t="shared" si="9"/>
        <v>Wednesday</v>
      </c>
      <c r="G134" s="312" t="str">
        <f t="shared" si="10"/>
        <v>Trunk&amp;UAT3</v>
      </c>
      <c r="H134" s="191" t="s">
        <v>202</v>
      </c>
      <c r="I134" s="195" t="s">
        <v>288</v>
      </c>
      <c r="J134" s="129" t="s">
        <v>435</v>
      </c>
      <c r="K134" s="122" t="s">
        <v>323</v>
      </c>
      <c r="L134" s="123" t="str">
        <f>IF(OR(Table18911[[#This Row],[流]]="UAT_GS",Table18911[[#This Row],[流]]="UAT_GC",Table18911[[#This Row],[流]]="UAT_EP"),"Release_note","0")&amp;IF(OR(Table18911[[#This Row],[流]]="UAT3"),"Notice_of","0")</f>
        <v>00</v>
      </c>
      <c r="M134" s="122" t="s">
        <v>331</v>
      </c>
      <c r="N134" s="212" t="s">
        <v>27</v>
      </c>
      <c r="O134" s="212" t="s">
        <v>27</v>
      </c>
      <c r="P134" s="212" t="s">
        <v>27</v>
      </c>
      <c r="Q134" s="212" t="s">
        <v>27</v>
      </c>
      <c r="R134" s="312">
        <v>0</v>
      </c>
      <c r="S134" s="122" t="str">
        <f>IF(OR(Table18911[[#This Row],[流]]="FLEET_ENHANCEMENT_GS",Table18911[[#This Row],[流]]="UAT3",Table18911[[#This Row],[流]]="",Table18911[[#This Row],[流]]="0",Table18911[[#This Row],[流]]="ICP"),"0","Yes")</f>
        <v>Yes</v>
      </c>
      <c r="T134" s="144"/>
      <c r="U134" s="124"/>
    </row>
    <row r="135" spans="4:21" hidden="1" x14ac:dyDescent="0.25">
      <c r="D135" s="99">
        <v>43236</v>
      </c>
      <c r="E135" s="118" t="s">
        <v>39</v>
      </c>
      <c r="F135" s="312" t="str">
        <f t="shared" si="9"/>
        <v>Wednesday</v>
      </c>
      <c r="G135" s="312" t="str">
        <f t="shared" si="10"/>
        <v>Trunk&amp;UAT3</v>
      </c>
      <c r="H135" s="191" t="s">
        <v>200</v>
      </c>
      <c r="I135" s="195" t="s">
        <v>289</v>
      </c>
      <c r="J135" s="141" t="s">
        <v>432</v>
      </c>
      <c r="K135" s="122" t="s">
        <v>272</v>
      </c>
      <c r="L135" s="123" t="str">
        <f>IF(OR(Table18911[[#This Row],[流]]="UAT_GS",Table18911[[#This Row],[流]]="UAT_GC",Table18911[[#This Row],[流]]="UAT_EP"),"Release_note","0")&amp;IF(OR(Table18911[[#This Row],[流]]="UAT3"),"Notice_of","0")</f>
        <v>00</v>
      </c>
      <c r="M135" s="124" t="s">
        <v>327</v>
      </c>
      <c r="N135" s="212" t="s">
        <v>27</v>
      </c>
      <c r="O135" s="212" t="s">
        <v>27</v>
      </c>
      <c r="P135" s="212" t="s">
        <v>27</v>
      </c>
      <c r="Q135" s="212" t="s">
        <v>27</v>
      </c>
      <c r="R135" s="312">
        <v>0</v>
      </c>
      <c r="S135" s="122" t="str">
        <f>IF(OR(Table18911[[#This Row],[流]]="FLEET_ENHANCEMENT_GS",Table18911[[#This Row],[流]]="UAT3",Table18911[[#This Row],[流]]="",Table18911[[#This Row],[流]]="0",Table18911[[#This Row],[流]]="ICP"),"0","Yes")</f>
        <v>Yes</v>
      </c>
      <c r="T135" s="144"/>
      <c r="U135" s="124"/>
    </row>
    <row r="136" spans="4:21" hidden="1" x14ac:dyDescent="0.25">
      <c r="D136" s="99">
        <v>43236</v>
      </c>
      <c r="E136" s="118" t="s">
        <v>39</v>
      </c>
      <c r="F136" s="312" t="str">
        <f t="shared" si="9"/>
        <v>Wednesday</v>
      </c>
      <c r="G136" s="312" t="str">
        <f t="shared" si="10"/>
        <v>Trunk&amp;UAT3</v>
      </c>
      <c r="H136" s="131" t="s">
        <v>37</v>
      </c>
      <c r="I13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36" s="141"/>
      <c r="K136" s="143" t="s">
        <v>370</v>
      </c>
      <c r="L136" s="123" t="str">
        <f>IF(OR(Table18911[[#This Row],[流]]="UAT_GS",Table18911[[#This Row],[流]]="UAT_GC",Table18911[[#This Row],[流]]="UAT_EP"),"Release_note","0")&amp;IF(OR(Table18911[[#This Row],[流]]="UAT3"),"Notice_of","0")</f>
        <v>Release_note0</v>
      </c>
      <c r="M136" s="122" t="s">
        <v>430</v>
      </c>
      <c r="N136" s="212" t="s">
        <v>27</v>
      </c>
      <c r="O136" s="212" t="s">
        <v>27</v>
      </c>
      <c r="P136" s="212" t="s">
        <v>27</v>
      </c>
      <c r="Q136" s="212" t="s">
        <v>27</v>
      </c>
      <c r="R136" s="312">
        <v>0</v>
      </c>
      <c r="S136" s="122" t="str">
        <f>IF(OR(Table18911[[#This Row],[流]]="FLEET_ENHANCEMENT_GS",Table18911[[#This Row],[流]]="UAT3",Table18911[[#This Row],[流]]="",Table18911[[#This Row],[流]]="0",Table18911[[#This Row],[流]]="ICP"),"0","Yes")</f>
        <v>Yes</v>
      </c>
      <c r="T136" s="144"/>
      <c r="U136" s="124"/>
    </row>
    <row r="137" spans="4:21" hidden="1" x14ac:dyDescent="0.25">
      <c r="D137" s="99">
        <v>43236</v>
      </c>
      <c r="E137" s="118" t="s">
        <v>39</v>
      </c>
      <c r="F137" s="312" t="str">
        <f t="shared" si="9"/>
        <v>Wednesday</v>
      </c>
      <c r="G137" s="312" t="str">
        <f t="shared" si="10"/>
        <v>Trunk&amp;UAT3</v>
      </c>
      <c r="H137" s="148" t="s">
        <v>220</v>
      </c>
      <c r="I13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37" s="312"/>
      <c r="K137" s="122" t="s">
        <v>434</v>
      </c>
      <c r="L137" s="123" t="str">
        <f>IF(OR(Table18911[[#This Row],[流]]="UAT_GS",Table18911[[#This Row],[流]]="UAT_GC",Table18911[[#This Row],[流]]="UAT_EP"),"Release_note","0")&amp;IF(OR(Table18911[[#This Row],[流]]="UAT3"),"Notice_of","0")</f>
        <v>00</v>
      </c>
      <c r="M137" s="122" t="s">
        <v>436</v>
      </c>
      <c r="N137" s="212" t="s">
        <v>27</v>
      </c>
      <c r="O137" s="312">
        <v>0</v>
      </c>
      <c r="P137" s="312">
        <v>0</v>
      </c>
      <c r="Q137" s="312">
        <v>0</v>
      </c>
      <c r="R137" s="312">
        <v>0</v>
      </c>
      <c r="S137" s="122" t="str">
        <f>IF(OR(Table18911[[#This Row],[流]]="FLEET_ENHANCEMENT_GS",Table18911[[#This Row],[流]]="UAT3",Table18911[[#This Row],[流]]="",Table18911[[#This Row],[流]]="0",Table18911[[#This Row],[流]]="ICP"),"0","Yes")</f>
        <v>Yes</v>
      </c>
      <c r="T137" s="144" t="str">
        <f>IF(Table18911[[#This Row],[流]]="Fleet_GS","√","")&amp;IF(Table18911[[#This Row],[流]]="UAT3","","X")</f>
        <v>X</v>
      </c>
      <c r="U137" s="130"/>
    </row>
    <row r="138" spans="4:21" hidden="1" x14ac:dyDescent="0.25">
      <c r="D138" s="99">
        <v>43237</v>
      </c>
      <c r="E138" s="118" t="s">
        <v>39</v>
      </c>
      <c r="F138" s="312" t="str">
        <f t="shared" si="9"/>
        <v>Thursday</v>
      </c>
      <c r="G138" s="312" t="str">
        <f t="shared" si="10"/>
        <v>UAT</v>
      </c>
      <c r="H138" s="191" t="s">
        <v>167</v>
      </c>
      <c r="I13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38" s="312"/>
      <c r="K138" s="122" t="s">
        <v>437</v>
      </c>
      <c r="L138" s="123" t="str">
        <f>IF(OR(Table18911[[#This Row],[流]]="UAT_GS",Table18911[[#This Row],[流]]="UAT_GC",Table18911[[#This Row],[流]]="UAT_EP"),"Release_note","0")&amp;IF(OR(Table18911[[#This Row],[流]]="UAT3"),"Notice_of","0")</f>
        <v>00</v>
      </c>
      <c r="M138" s="124" t="s">
        <v>449</v>
      </c>
      <c r="N138" s="212" t="s">
        <v>27</v>
      </c>
      <c r="O138" s="212" t="s">
        <v>27</v>
      </c>
      <c r="P138" s="212" t="s">
        <v>27</v>
      </c>
      <c r="Q138" s="212" t="s">
        <v>27</v>
      </c>
      <c r="R138" s="312">
        <v>0</v>
      </c>
      <c r="S138" s="122" t="str">
        <f>IF(OR(Table18911[[#This Row],[流]]="FLEET_ENHANCEMENT_GS",Table18911[[#This Row],[流]]="UAT3",Table18911[[#This Row],[流]]="",Table18911[[#This Row],[流]]="0",Table18911[[#This Row],[流]]="ICP"),"0","Yes")</f>
        <v>Yes</v>
      </c>
      <c r="T138" s="144"/>
      <c r="U138" s="124"/>
    </row>
    <row r="139" spans="4:21" hidden="1" x14ac:dyDescent="0.25">
      <c r="D139" s="99">
        <v>43237</v>
      </c>
      <c r="E139" s="118" t="s">
        <v>39</v>
      </c>
      <c r="F139" s="312" t="str">
        <f t="shared" si="9"/>
        <v>Thursday</v>
      </c>
      <c r="G139" s="312" t="str">
        <f t="shared" si="10"/>
        <v>UAT</v>
      </c>
      <c r="H139" s="191" t="s">
        <v>202</v>
      </c>
      <c r="I13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39" s="129" t="s">
        <v>435</v>
      </c>
      <c r="K139" s="122" t="s">
        <v>438</v>
      </c>
      <c r="L139" s="123" t="str">
        <f>IF(OR(Table18911[[#This Row],[流]]="UAT_GS",Table18911[[#This Row],[流]]="UAT_GC",Table18911[[#This Row],[流]]="UAT_EP"),"Release_note","0")&amp;IF(OR(Table18911[[#This Row],[流]]="UAT3"),"Notice_of","0")</f>
        <v>00</v>
      </c>
      <c r="M139" s="309" t="s">
        <v>448</v>
      </c>
      <c r="N139" s="212" t="s">
        <v>27</v>
      </c>
      <c r="O139" s="212" t="s">
        <v>27</v>
      </c>
      <c r="P139" s="212" t="s">
        <v>27</v>
      </c>
      <c r="Q139" s="212" t="s">
        <v>27</v>
      </c>
      <c r="R139" s="312">
        <v>0</v>
      </c>
      <c r="S139" s="122" t="str">
        <f>IF(OR(Table18911[[#This Row],[流]]="FLEET_ENHANCEMENT_GS",Table18911[[#This Row],[流]]="UAT3",Table18911[[#This Row],[流]]="",Table18911[[#This Row],[流]]="0",Table18911[[#This Row],[流]]="ICP"),"0","Yes")</f>
        <v>Yes</v>
      </c>
      <c r="T139" s="150" t="s">
        <v>284</v>
      </c>
      <c r="U139" s="124"/>
    </row>
    <row r="140" spans="4:21" hidden="1" x14ac:dyDescent="0.25">
      <c r="D140" s="99">
        <v>43237</v>
      </c>
      <c r="E140" s="118" t="s">
        <v>39</v>
      </c>
      <c r="F140" s="312" t="str">
        <f t="shared" si="9"/>
        <v>Thursday</v>
      </c>
      <c r="G140" s="312" t="str">
        <f t="shared" si="10"/>
        <v>UAT</v>
      </c>
      <c r="H140" s="191" t="s">
        <v>167</v>
      </c>
      <c r="I140" s="195" t="s">
        <v>287</v>
      </c>
      <c r="J140" s="141"/>
      <c r="K140" s="122" t="s">
        <v>437</v>
      </c>
      <c r="L140" s="123" t="str">
        <f>IF(OR(Table18911[[#This Row],[流]]="UAT_GS",Table18911[[#This Row],[流]]="UAT_GC",Table18911[[#This Row],[流]]="UAT_EP"),"Release_note","0")&amp;IF(OR(Table18911[[#This Row],[流]]="UAT3"),"Notice_of","0")</f>
        <v>00</v>
      </c>
      <c r="M140" s="124" t="s">
        <v>449</v>
      </c>
      <c r="N140" s="212" t="s">
        <v>27</v>
      </c>
      <c r="O140" s="212" t="s">
        <v>27</v>
      </c>
      <c r="P140" s="212" t="s">
        <v>27</v>
      </c>
      <c r="Q140" s="212" t="s">
        <v>27</v>
      </c>
      <c r="R140" s="312">
        <v>0</v>
      </c>
      <c r="S140" s="122" t="str">
        <f>IF(OR(Table18911[[#This Row],[流]]="FLEET_ENHANCEMENT_GS",Table18911[[#This Row],[流]]="UAT3",Table18911[[#This Row],[流]]="",Table18911[[#This Row],[流]]="0",Table18911[[#This Row],[流]]="ICP"),"0","Yes")</f>
        <v>Yes</v>
      </c>
      <c r="T140" s="144"/>
      <c r="U140" s="124"/>
    </row>
    <row r="141" spans="4:21" hidden="1" x14ac:dyDescent="0.25">
      <c r="D141" s="99">
        <v>43237</v>
      </c>
      <c r="E141" s="118" t="s">
        <v>39</v>
      </c>
      <c r="F141" s="312" t="str">
        <f t="shared" si="9"/>
        <v>Thursday</v>
      </c>
      <c r="G141" s="312" t="str">
        <f t="shared" si="10"/>
        <v>UAT</v>
      </c>
      <c r="H141" s="191" t="s">
        <v>202</v>
      </c>
      <c r="I141" s="195" t="s">
        <v>288</v>
      </c>
      <c r="J141" s="129" t="s">
        <v>435</v>
      </c>
      <c r="K141" s="122" t="s">
        <v>438</v>
      </c>
      <c r="L141" s="123" t="str">
        <f>IF(OR(Table18911[[#This Row],[流]]="UAT_GS",Table18911[[#This Row],[流]]="UAT_GC",Table18911[[#This Row],[流]]="UAT_EP"),"Release_note","0")&amp;IF(OR(Table18911[[#This Row],[流]]="UAT3"),"Notice_of","0")</f>
        <v>00</v>
      </c>
      <c r="M141" s="124" t="s">
        <v>448</v>
      </c>
      <c r="N141" s="212" t="s">
        <v>27</v>
      </c>
      <c r="O141" s="212" t="s">
        <v>27</v>
      </c>
      <c r="P141" s="212" t="s">
        <v>27</v>
      </c>
      <c r="Q141" s="212" t="s">
        <v>27</v>
      </c>
      <c r="R141" s="312">
        <v>0</v>
      </c>
      <c r="S141" s="122" t="str">
        <f>IF(OR(Table18911[[#This Row],[流]]="FLEET_ENHANCEMENT_GS",Table18911[[#This Row],[流]]="UAT3",Table18911[[#This Row],[流]]="",Table18911[[#This Row],[流]]="0",Table18911[[#This Row],[流]]="ICP"),"0","Yes")</f>
        <v>Yes</v>
      </c>
      <c r="T141" s="150" t="s">
        <v>284</v>
      </c>
      <c r="U141" s="124"/>
    </row>
    <row r="142" spans="4:21" hidden="1" x14ac:dyDescent="0.25">
      <c r="D142" s="99" t="s">
        <v>452</v>
      </c>
      <c r="E142" s="118" t="s">
        <v>39</v>
      </c>
      <c r="F142" s="312" t="str">
        <f t="shared" si="9"/>
        <v>5/17/2018-18</v>
      </c>
      <c r="G142" s="312" t="str">
        <f t="shared" si="10"/>
        <v/>
      </c>
      <c r="H142" s="131" t="s">
        <v>32</v>
      </c>
      <c r="I14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42" s="312"/>
      <c r="K142" s="122" t="s">
        <v>439</v>
      </c>
      <c r="L142" s="132" t="str">
        <f>IF(OR(Table18911[[#This Row],[流]]="UAT_GS",Table18911[[#This Row],[流]]="UAT_GC",Table18911[[#This Row],[流]]="UAT_EP"),"Release_note","0")&amp;IF(OR(Table18911[[#This Row],[流]]="UAT3"),"Notice_of","0")</f>
        <v>Release_note0</v>
      </c>
      <c r="M142" s="124" t="s">
        <v>432</v>
      </c>
      <c r="N142" s="212" t="s">
        <v>27</v>
      </c>
      <c r="O142" s="212" t="s">
        <v>27</v>
      </c>
      <c r="P142" s="212" t="s">
        <v>44</v>
      </c>
      <c r="Q142" s="212" t="s">
        <v>27</v>
      </c>
      <c r="R142" s="213" t="s">
        <v>27</v>
      </c>
      <c r="S142" s="122" t="str">
        <f>IF(OR(Table18911[[#This Row],[流]]="FLEET_ENHANCEMENT_GS",Table18911[[#This Row],[流]]="UAT3",Table18911[[#This Row],[流]]="",Table18911[[#This Row],[流]]="0",Table18911[[#This Row],[流]]="ICP"),"0","Yes")</f>
        <v>Yes</v>
      </c>
      <c r="T142" s="144"/>
      <c r="U142" s="124"/>
    </row>
    <row r="143" spans="4:21" hidden="1" x14ac:dyDescent="0.25">
      <c r="D143" s="99">
        <v>43237</v>
      </c>
      <c r="E143" s="118" t="s">
        <v>39</v>
      </c>
      <c r="F143" s="312" t="str">
        <f t="shared" si="9"/>
        <v>Thursday</v>
      </c>
      <c r="G143" s="312" t="str">
        <f t="shared" si="10"/>
        <v>UAT</v>
      </c>
      <c r="H143" s="131" t="s">
        <v>36</v>
      </c>
      <c r="I14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43" s="312"/>
      <c r="K143" s="122" t="s">
        <v>440</v>
      </c>
      <c r="L143" s="132" t="str">
        <f>IF(OR(Table18911[[#This Row],[流]]="UAT_GS",Table18911[[#This Row],[流]]="UAT_GC",Table18911[[#This Row],[流]]="UAT_EP"),"Release_note","0")&amp;IF(OR(Table18911[[#This Row],[流]]="UAT3"),"Notice_of","0")</f>
        <v>Release_note0</v>
      </c>
      <c r="M143" s="124" t="s">
        <v>450</v>
      </c>
      <c r="N143" s="212" t="s">
        <v>27</v>
      </c>
      <c r="O143" s="212" t="s">
        <v>27</v>
      </c>
      <c r="P143" s="212" t="s">
        <v>27</v>
      </c>
      <c r="Q143" s="212" t="s">
        <v>27</v>
      </c>
      <c r="R143" s="213" t="s">
        <v>27</v>
      </c>
      <c r="S143" s="122" t="str">
        <f>IF(OR(Table18911[[#This Row],[流]]="FLEET_ENHANCEMENT_GS",Table18911[[#This Row],[流]]="UAT3",Table18911[[#This Row],[流]]="",Table18911[[#This Row],[流]]="0",Table18911[[#This Row],[流]]="ICP"),"0","Yes")</f>
        <v>Yes</v>
      </c>
      <c r="T143" s="144"/>
      <c r="U143" s="124"/>
    </row>
    <row r="144" spans="4:21" hidden="1" x14ac:dyDescent="0.25">
      <c r="D144" s="99">
        <v>43237</v>
      </c>
      <c r="E144" s="118" t="s">
        <v>39</v>
      </c>
      <c r="F144" s="312" t="str">
        <f>TEXT(D144,"dddd")</f>
        <v>Thursday</v>
      </c>
      <c r="G144" s="312" t="str">
        <f>IF(OR(F144="Thursday",F144="Tuesday"),"UAT","")&amp;IF(OR(F144="Wednesday",F144="Friday"),"Trunk&amp;UAT3","")</f>
        <v>UAT</v>
      </c>
      <c r="H144" s="131" t="s">
        <v>37</v>
      </c>
      <c r="I14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44" s="312"/>
      <c r="K144" s="122" t="s">
        <v>447</v>
      </c>
      <c r="L144" s="132" t="str">
        <f>IF(OR(Table18911[[#This Row],[流]]="UAT_GS",Table18911[[#This Row],[流]]="UAT_GC",Table18911[[#This Row],[流]]="UAT_EP"),"Release_note","0")&amp;IF(OR(Table18911[[#This Row],[流]]="UAT3"),"Notice_of","0")</f>
        <v>Release_note0</v>
      </c>
      <c r="M144" s="124" t="s">
        <v>451</v>
      </c>
      <c r="N144" s="212" t="s">
        <v>27</v>
      </c>
      <c r="O144" s="212" t="s">
        <v>27</v>
      </c>
      <c r="P144" s="212" t="s">
        <v>27</v>
      </c>
      <c r="Q144" s="212" t="s">
        <v>27</v>
      </c>
      <c r="R144" s="213" t="s">
        <v>27</v>
      </c>
      <c r="S144" s="122" t="str">
        <f>IF(OR(Table18911[[#This Row],[流]]="FLEET_ENHANCEMENT_GS",Table18911[[#This Row],[流]]="UAT3",Table18911[[#This Row],[流]]="",Table18911[[#This Row],[流]]="0",Table18911[[#This Row],[流]]="ICP"),"0","Yes")</f>
        <v>Yes</v>
      </c>
      <c r="T144" s="144"/>
      <c r="U144" s="124"/>
    </row>
    <row r="145" spans="4:21" hidden="1" x14ac:dyDescent="0.25">
      <c r="D145" s="99">
        <v>43238</v>
      </c>
      <c r="E145" s="118" t="s">
        <v>39</v>
      </c>
      <c r="F145" s="312" t="str">
        <f>TEXT(D145,"dddd")</f>
        <v>Friday</v>
      </c>
      <c r="G145" s="312" t="str">
        <f>IF(OR(F145="Thursday",F145="Tuesday"),"UAT","")&amp;IF(OR(F145="Wednesday",F145="Friday"),"Trunk&amp;UAT3","")</f>
        <v>Trunk&amp;UAT3</v>
      </c>
      <c r="H145" s="202" t="s">
        <v>571</v>
      </c>
      <c r="I145"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f>
        <v>Aike</v>
      </c>
      <c r="J145" s="203" t="s">
        <v>574</v>
      </c>
      <c r="K145" s="122" t="s">
        <v>573</v>
      </c>
      <c r="L145" s="132" t="str">
        <f>IF(OR(Table18911[[#This Row],[流]]="UAT_GS",Table18911[[#This Row],[流]]="UAT_GC",Table18911[[#This Row],[流]]="UAT_EP"),"Release_note","0")&amp;IF(OR(Table18911[[#This Row],[流]]="UAT3"),"Notice_of","0")</f>
        <v>00</v>
      </c>
      <c r="M145" s="124">
        <v>0</v>
      </c>
      <c r="N145" s="141">
        <v>0</v>
      </c>
      <c r="O145" s="141">
        <v>0</v>
      </c>
      <c r="P145" s="141">
        <v>0</v>
      </c>
      <c r="Q145" s="141">
        <v>0</v>
      </c>
      <c r="R145" s="141">
        <v>0</v>
      </c>
      <c r="S145" s="122" t="str">
        <f>IF(OR(Table18911[[#This Row],[流]]="FLEET_ENHANCEMENT_GS",Table18911[[#This Row],[流]]="UAT3",Table18911[[#This Row],[流]]="",Table18911[[#This Row],[流]]="0",Table18911[[#This Row],[流]]="ICP"),"0","Yes")</f>
        <v>Yes</v>
      </c>
      <c r="T145" s="144"/>
      <c r="U145" s="124"/>
    </row>
    <row r="146" spans="4:21" hidden="1" x14ac:dyDescent="0.25">
      <c r="D146" s="99">
        <v>43238</v>
      </c>
      <c r="E146" s="118" t="s">
        <v>39</v>
      </c>
      <c r="F146" s="312" t="str">
        <f>TEXT(D146,"dddd")</f>
        <v>Friday</v>
      </c>
      <c r="G146" s="312" t="str">
        <f>IF(OR(F146="Thursday",F146="Tuesday"),"UAT","")&amp;IF(OR(F146="Wednesday",F146="Friday"),"Trunk&amp;UAT3","")</f>
        <v>Trunk&amp;UAT3</v>
      </c>
      <c r="H146" s="202" t="s">
        <v>578</v>
      </c>
      <c r="I146"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Row],[流]]="SP2","Chloe","")&amp;IF(Table18911[[#This Row],[流]]="configuration change control","Aike","")&amp;IF(Table18911[[#This Row],[流]]="EBAO GI UTA2 and Production Porting","Aike","")</f>
        <v>Aike</v>
      </c>
      <c r="J146" s="168" t="s">
        <v>579</v>
      </c>
      <c r="K146" s="122" t="s">
        <v>573</v>
      </c>
      <c r="L146" s="132" t="str">
        <f>IF(OR(Table18911[[#This Row],[流]]="UAT_GS",Table18911[[#This Row],[流]]="UAT_GC",Table18911[[#This Row],[流]]="UAT_EP"),"Release_note","0")&amp;IF(OR(Table18911[[#This Row],[流]]="UAT3"),"Notice_of","0")</f>
        <v>00</v>
      </c>
      <c r="M146" s="124">
        <v>0</v>
      </c>
      <c r="N146" s="141">
        <v>0</v>
      </c>
      <c r="O146" s="141">
        <v>0</v>
      </c>
      <c r="P146" s="141">
        <v>0</v>
      </c>
      <c r="Q146" s="141">
        <v>0</v>
      </c>
      <c r="R146" s="141">
        <v>0</v>
      </c>
      <c r="S146" s="122" t="str">
        <f>IF(OR(Table18911[[#This Row],[流]]="FLEET_ENHANCEMENT_GS",Table18911[[#This Row],[流]]="UAT3",Table18911[[#This Row],[流]]="",Table18911[[#This Row],[流]]="0",Table18911[[#This Row],[流]]="ICP"),"0","Yes")</f>
        <v>Yes</v>
      </c>
      <c r="T146" s="144"/>
      <c r="U146" s="124"/>
    </row>
    <row r="147" spans="4:21" hidden="1" x14ac:dyDescent="0.25">
      <c r="D147" s="99">
        <v>43238</v>
      </c>
      <c r="E147" s="118" t="s">
        <v>39</v>
      </c>
      <c r="F147" s="312" t="str">
        <f>TEXT(D147,"dddd")</f>
        <v>Friday</v>
      </c>
      <c r="G147" s="312" t="str">
        <f>IF(OR(F147="Thursday",F147="Tuesday"),"UAT","")&amp;IF(OR(F147="Wednesday",F147="Friday"),"Trunk&amp;UAT3","")</f>
        <v>Trunk&amp;UAT3</v>
      </c>
      <c r="H147" s="129" t="s">
        <v>40</v>
      </c>
      <c r="I14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47" s="312"/>
      <c r="K147" s="122"/>
      <c r="L147" s="123" t="str">
        <f>IF(OR(Table18911[[#This Row],[流]]="UAT_GS",Table18911[[#This Row],[流]]="UAT_GC",Table18911[[#This Row],[流]]="UAT_EP"),"Release_note","0")&amp;IF(OR(Table18911[[#This Row],[流]]="UAT3"),"Notice_of","0")</f>
        <v>0Notice_of</v>
      </c>
      <c r="M147" s="124">
        <v>0</v>
      </c>
      <c r="N147" s="141">
        <v>0</v>
      </c>
      <c r="O147" s="141">
        <v>0</v>
      </c>
      <c r="P147" s="141">
        <v>0</v>
      </c>
      <c r="Q147" s="141">
        <v>0</v>
      </c>
      <c r="R147" s="141">
        <v>0</v>
      </c>
      <c r="S147" s="122" t="str">
        <f>IF(OR(Table18911[[#This Row],[流]]="FLEET_ENHANCEMENT_GS",Table18911[[#This Row],[流]]="UAT3",Table18911[[#This Row],[流]]="",Table18911[[#This Row],[流]]="0",Table18911[[#This Row],[流]]="ICP"),"0","Yes")</f>
        <v>0</v>
      </c>
      <c r="T147" s="127"/>
      <c r="U147" s="124"/>
    </row>
    <row r="148" spans="4:21" hidden="1" x14ac:dyDescent="0.25">
      <c r="D148" s="99">
        <v>43238</v>
      </c>
      <c r="E148" s="118" t="s">
        <v>39</v>
      </c>
      <c r="F148" s="312" t="str">
        <f>TEXT(D148,"dddd")</f>
        <v>Friday</v>
      </c>
      <c r="G148" s="312" t="str">
        <f>IF(OR(F148="Thursday",F148="Tuesday"),"UAT","")&amp;IF(OR(F148="Wednesday",F148="Friday"),"Trunk&amp;UAT3","")</f>
        <v>Trunk&amp;UAT3</v>
      </c>
      <c r="H148" s="120" t="s">
        <v>457</v>
      </c>
      <c r="I148" s="120" t="s">
        <v>459</v>
      </c>
      <c r="J148" s="124" t="s">
        <v>458</v>
      </c>
      <c r="K148" s="122" t="s">
        <v>102</v>
      </c>
      <c r="L148" s="123" t="str">
        <f>IF(OR(Table18911[[#This Row],[流]]="UAT_GS",Table18911[[#This Row],[流]]="UAT_GC",Table18911[[#This Row],[流]]="UAT_EP"),"Release_note","0")&amp;IF(OR(Table18911[[#This Row],[流]]="UAT3"),"Notice_of","0")</f>
        <v>00</v>
      </c>
      <c r="M148" s="215" t="s">
        <v>455</v>
      </c>
      <c r="N148" s="312">
        <v>0</v>
      </c>
      <c r="O148" s="312">
        <v>0</v>
      </c>
      <c r="P148" s="312">
        <v>0</v>
      </c>
      <c r="Q148" s="312">
        <v>0</v>
      </c>
      <c r="R148" s="312">
        <v>0</v>
      </c>
      <c r="S148" s="122" t="str">
        <f>IF(OR(Table18911[[#This Row],[流]]="FLEET_ENHANCEMENT_GS",Table18911[[#This Row],[流]]="UAT3",Table18911[[#This Row],[流]]="",Table18911[[#This Row],[流]]="0",Table18911[[#This Row],[流]]="ICP"),"0","Yes")</f>
        <v>Yes</v>
      </c>
      <c r="T148" s="127"/>
      <c r="U148" s="124"/>
    </row>
    <row r="149" spans="4:21" hidden="1" x14ac:dyDescent="0.25">
      <c r="D149" s="99">
        <v>43238</v>
      </c>
      <c r="E149" s="118" t="s">
        <v>39</v>
      </c>
      <c r="F149" s="312" t="str">
        <f t="shared" si="9"/>
        <v>Friday</v>
      </c>
      <c r="G149" s="312" t="str">
        <f t="shared" si="10"/>
        <v>Trunk&amp;UAT3</v>
      </c>
      <c r="H149" s="129" t="s">
        <v>445</v>
      </c>
      <c r="I149" s="216" t="s">
        <v>228</v>
      </c>
      <c r="J149" s="129" t="s">
        <v>446</v>
      </c>
      <c r="K149" s="122"/>
      <c r="L149" s="123" t="str">
        <f>IF(OR(Table18911[[#This Row],[流]]="UAT_GS",Table18911[[#This Row],[流]]="UAT_GC",Table18911[[#This Row],[流]]="UAT_EP"),"Release_note","0")&amp;IF(OR(Table18911[[#This Row],[流]]="UAT3"),"Notice_of","0")</f>
        <v>00</v>
      </c>
      <c r="M149" s="124" t="s">
        <v>456</v>
      </c>
      <c r="N149" s="312">
        <v>0</v>
      </c>
      <c r="O149" s="312">
        <v>0</v>
      </c>
      <c r="P149" s="312">
        <v>0</v>
      </c>
      <c r="Q149" s="312">
        <v>0</v>
      </c>
      <c r="R149" s="312">
        <v>0</v>
      </c>
      <c r="S149" s="122" t="str">
        <f>IF(OR(Table18911[[#This Row],[流]]="FLEET_ENHANCEMENT_GS",Table18911[[#This Row],[流]]="UAT3",Table18911[[#This Row],[流]]="",Table18911[[#This Row],[流]]="0",Table18911[[#This Row],[流]]="ICP"),"0","Yes")</f>
        <v>Yes</v>
      </c>
      <c r="T149" s="127" t="str">
        <f>IF(Table18911[[#This Row],[流]]="Fleet_GS","√","")&amp;IF(Table18911[[#This Row],[流]]="UAT3","","X")</f>
        <v>X</v>
      </c>
      <c r="U149" s="130"/>
    </row>
    <row r="150" spans="4:21" hidden="1" x14ac:dyDescent="0.25">
      <c r="D150" s="99">
        <v>43238</v>
      </c>
      <c r="E150" s="118" t="s">
        <v>39</v>
      </c>
      <c r="F150" s="312" t="str">
        <f>TEXT(D150,"dddd")</f>
        <v>Friday</v>
      </c>
      <c r="G150" s="312" t="str">
        <f>IF(OR(F150="Thursday",F150="Tuesday"),"UAT","")&amp;IF(OR(F150="Wednesday",F150="Friday"),"Trunk&amp;UAT3","")</f>
        <v>Trunk&amp;UAT3</v>
      </c>
      <c r="H150" s="129" t="s">
        <v>224</v>
      </c>
      <c r="I15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Chloe</v>
      </c>
      <c r="J150" s="129" t="s">
        <v>231</v>
      </c>
      <c r="K150" s="122" t="s">
        <v>453</v>
      </c>
      <c r="L150" s="123" t="str">
        <f>IF(OR(Table18911[[#This Row],[流]]="UAT_GS",Table18911[[#This Row],[流]]="UAT_GC",Table18911[[#This Row],[流]]="UAT_EP"),"Release_note","0")&amp;IF(OR(Table18911[[#This Row],[流]]="UAT3"),"Notice_of","0")</f>
        <v>00</v>
      </c>
      <c r="M150" s="312">
        <v>0</v>
      </c>
      <c r="N150" s="312">
        <v>0</v>
      </c>
      <c r="O150" s="212" t="s">
        <v>27</v>
      </c>
      <c r="P150" s="312">
        <v>0</v>
      </c>
      <c r="Q150" s="312">
        <v>0</v>
      </c>
      <c r="R150" s="312">
        <v>0</v>
      </c>
      <c r="S150" s="122" t="str">
        <f>IF(OR(Table18911[[#This Row],[流]]="FLEET_ENHANCEMENT_GS",Table18911[[#This Row],[流]]="UAT3",Table18911[[#This Row],[流]]="",Table18911[[#This Row],[流]]="0",Table18911[[#This Row],[流]]="ICP"),"0","Yes")</f>
        <v>Yes</v>
      </c>
      <c r="T150" s="150" t="s">
        <v>462</v>
      </c>
      <c r="U150" s="124"/>
    </row>
    <row r="151" spans="4:21" hidden="1" x14ac:dyDescent="0.25">
      <c r="D151" s="99">
        <v>43238</v>
      </c>
      <c r="E151" s="118" t="s">
        <v>39</v>
      </c>
      <c r="F151" s="312" t="str">
        <f t="shared" ref="F151" si="11">TEXT(D151,"dddd")</f>
        <v>Friday</v>
      </c>
      <c r="G151" s="312" t="str">
        <f t="shared" ref="G151" si="12">IF(OR(F151="Thursday",F151="Tuesday"),"UAT","")&amp;IF(OR(F151="Wednesday",F151="Friday"),"Trunk&amp;UAT3","")</f>
        <v>Trunk&amp;UAT3</v>
      </c>
      <c r="H151" s="142" t="s">
        <v>454</v>
      </c>
      <c r="I151" s="141"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1" s="141"/>
      <c r="K151" s="141"/>
      <c r="L151" s="123" t="str">
        <f>IF(OR(Table18911[[#This Row],[流]]="UAT_GS",Table18911[[#This Row],[流]]="UAT_GC",Table18911[[#This Row],[流]]="UAT_EP"),"Release_note","0")&amp;IF(OR(Table18911[[#This Row],[流]]="UAT3"),"Notice_of","0")</f>
        <v>00</v>
      </c>
      <c r="M151" s="124">
        <v>0</v>
      </c>
      <c r="N151" s="312">
        <v>0</v>
      </c>
      <c r="O151" s="312">
        <v>0</v>
      </c>
      <c r="P151" s="312">
        <v>0</v>
      </c>
      <c r="Q151" s="312">
        <v>0</v>
      </c>
      <c r="R151" s="312">
        <v>0</v>
      </c>
      <c r="S151" s="122" t="str">
        <f>IF(OR(Table18911[[#This Row],[流]]="FLEET_ENHANCEMENT_GS",Table18911[[#This Row],[流]]="UAT3",Table18911[[#This Row],[流]]="",Table18911[[#This Row],[流]]="0",Table18911[[#This Row],[流]]="ICP"),"0","Yes")</f>
        <v>Yes</v>
      </c>
      <c r="T151" s="127"/>
      <c r="U151" s="124"/>
    </row>
    <row r="152" spans="4:21" hidden="1" x14ac:dyDescent="0.25">
      <c r="D152" s="99">
        <v>43238</v>
      </c>
      <c r="E152" s="118" t="s">
        <v>39</v>
      </c>
      <c r="F152" s="312" t="str">
        <f>TEXT(D152,"dddd")</f>
        <v>Friday</v>
      </c>
      <c r="G152" s="312" t="str">
        <f>IF(OR(F152="Thursday",F152="Tuesday"),"UAT","")&amp;IF(OR(F152="Wednesday",F152="Friday"),"Trunk&amp;UAT3","")</f>
        <v>Trunk&amp;UAT3</v>
      </c>
      <c r="H152" s="129" t="s">
        <v>460</v>
      </c>
      <c r="I152" s="312" t="s">
        <v>228</v>
      </c>
      <c r="J152" s="141" t="s">
        <v>528</v>
      </c>
      <c r="K152" s="141" t="s">
        <v>463</v>
      </c>
      <c r="L152" s="123" t="str">
        <f>IF(OR(Table18911[[#This Row],[流]]="UAT_GS",Table18911[[#This Row],[流]]="UAT_GC",Table18911[[#This Row],[流]]="UAT_EP"),"Release_note","0")&amp;IF(OR(Table18911[[#This Row],[流]]="UAT3"),"Notice_of","0")</f>
        <v>00</v>
      </c>
      <c r="M152" s="124" t="s">
        <v>461</v>
      </c>
      <c r="N152" s="312">
        <v>0</v>
      </c>
      <c r="O152" s="312">
        <v>0</v>
      </c>
      <c r="P152" s="312">
        <v>0</v>
      </c>
      <c r="Q152" s="312">
        <v>0</v>
      </c>
      <c r="R152" s="312">
        <v>0</v>
      </c>
      <c r="S152" s="122" t="str">
        <f>IF(OR(Table18911[[#This Row],[流]]="FLEET_ENHANCEMENT_GS",Table18911[[#This Row],[流]]="UAT3",Table18911[[#This Row],[流]]="",Table18911[[#This Row],[流]]="0",Table18911[[#This Row],[流]]="ICP"),"0","Yes")</f>
        <v>Yes</v>
      </c>
      <c r="T152" s="127"/>
      <c r="U152" s="124"/>
    </row>
    <row r="153" spans="4:21" hidden="1" x14ac:dyDescent="0.25">
      <c r="D153" s="99">
        <v>43238</v>
      </c>
      <c r="E153" s="118" t="s">
        <v>39</v>
      </c>
      <c r="F153" s="312" t="str">
        <f>TEXT(D153,"dddd")</f>
        <v>Friday</v>
      </c>
      <c r="G153" s="312" t="str">
        <f>IF(OR(F153="Thursday",F153="Tuesday"),"UAT","")&amp;IF(OR(F153="Wednesday",F153="Friday"),"Trunk&amp;UAT3","")</f>
        <v>Trunk&amp;UAT3</v>
      </c>
      <c r="H153" s="120" t="s">
        <v>474</v>
      </c>
      <c r="I15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3" s="183" t="s">
        <v>509</v>
      </c>
      <c r="K153" s="141"/>
      <c r="L153" s="123" t="str">
        <f>IF(OR(Table18911[[#This Row],[流]]="UAT_GS",Table18911[[#This Row],[流]]="UAT_GC",Table18911[[#This Row],[流]]="UAT_EP"),"Release_note","0")&amp;IF(OR(Table18911[[#This Row],[流]]="UAT3"),"Notice_of","0")</f>
        <v>00</v>
      </c>
      <c r="M153" s="124">
        <v>0</v>
      </c>
      <c r="N153" s="312">
        <v>0</v>
      </c>
      <c r="O153" s="312">
        <v>0</v>
      </c>
      <c r="P153" s="312">
        <v>0</v>
      </c>
      <c r="Q153" s="312">
        <v>0</v>
      </c>
      <c r="R153" s="312">
        <v>0</v>
      </c>
      <c r="S153" s="122" t="str">
        <f>IF(OR(Table18911[[#This Row],[流]]="FLEET_ENHANCEMENT_GS",Table18911[[#This Row],[流]]="UAT3",Table18911[[#This Row],[流]]="",Table18911[[#This Row],[流]]="0",Table18911[[#This Row],[流]]="ICP"),"0","Yes")</f>
        <v>Yes</v>
      </c>
      <c r="T153" s="127"/>
      <c r="U153" s="124"/>
    </row>
    <row r="154" spans="4:21" hidden="1" x14ac:dyDescent="0.25">
      <c r="D154" s="99">
        <v>43238</v>
      </c>
      <c r="E154" s="118" t="s">
        <v>39</v>
      </c>
      <c r="F154" s="312" t="str">
        <f>TEXT(D154,"dddd")</f>
        <v>Friday</v>
      </c>
      <c r="G154" s="312" t="str">
        <f>IF(OR(F154="Thursday",F154="Tuesday"),"UAT","")&amp;IF(OR(F154="Wednesday",F154="Friday"),"Trunk&amp;UAT3","")</f>
        <v>Trunk&amp;UAT3</v>
      </c>
      <c r="H154" s="120" t="s">
        <v>475</v>
      </c>
      <c r="I15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4" s="183" t="s">
        <v>509</v>
      </c>
      <c r="K154" s="141"/>
      <c r="L154" s="123" t="str">
        <f>IF(OR(Table18911[[#This Row],[流]]="UAT_GS",Table18911[[#This Row],[流]]="UAT_GC",Table18911[[#This Row],[流]]="UAT_EP"),"Release_note","0")&amp;IF(OR(Table18911[[#This Row],[流]]="UAT3"),"Notice_of","0")</f>
        <v>00</v>
      </c>
      <c r="M154" s="124">
        <v>0</v>
      </c>
      <c r="N154" s="312">
        <v>0</v>
      </c>
      <c r="O154" s="312">
        <v>0</v>
      </c>
      <c r="P154" s="312">
        <v>0</v>
      </c>
      <c r="Q154" s="312">
        <v>0</v>
      </c>
      <c r="R154" s="312">
        <v>0</v>
      </c>
      <c r="S154" s="122" t="str">
        <f>IF(OR(Table18911[[#This Row],[流]]="FLEET_ENHANCEMENT_GS",Table18911[[#This Row],[流]]="UAT3",Table18911[[#This Row],[流]]="",Table18911[[#This Row],[流]]="0",Table18911[[#This Row],[流]]="ICP"),"0","Yes")</f>
        <v>Yes</v>
      </c>
      <c r="T154" s="127"/>
      <c r="U154" s="124"/>
    </row>
    <row r="155" spans="4:21" hidden="1" x14ac:dyDescent="0.25">
      <c r="D155" s="99">
        <v>43238</v>
      </c>
      <c r="E155" s="118" t="s">
        <v>39</v>
      </c>
      <c r="F155" s="312" t="str">
        <f>TEXT(D155,"dddd")</f>
        <v>Friday</v>
      </c>
      <c r="G155" s="312" t="str">
        <f>IF(OR(F155="Thursday",F155="Tuesday"),"UAT","")&amp;IF(OR(F155="Wednesday",F155="Friday"),"Trunk&amp;UAT3","")</f>
        <v>Trunk&amp;UAT3</v>
      </c>
      <c r="H155" s="120" t="s">
        <v>526</v>
      </c>
      <c r="I15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5" s="122"/>
      <c r="K155" s="141"/>
      <c r="L155" s="123" t="str">
        <f>IF(OR(Table18911[[#This Row],[流]]="UAT_GS",Table18911[[#This Row],[流]]="UAT_GC",Table18911[[#This Row],[流]]="UAT_EP"),"Release_note","0")&amp;IF(OR(Table18911[[#This Row],[流]]="UAT3"),"Notice_of","0")</f>
        <v>00</v>
      </c>
      <c r="M155" s="124">
        <v>0</v>
      </c>
      <c r="N155" s="312">
        <v>0</v>
      </c>
      <c r="O155" s="312">
        <v>0</v>
      </c>
      <c r="P155" s="312">
        <v>0</v>
      </c>
      <c r="Q155" s="312">
        <v>0</v>
      </c>
      <c r="R155" s="312">
        <v>0</v>
      </c>
      <c r="S155" s="122" t="str">
        <f>IF(OR(Table18911[[#This Row],[流]]="FLEET_ENHANCEMENT_GS",Table18911[[#This Row],[流]]="UAT3",Table18911[[#This Row],[流]]="",Table18911[[#This Row],[流]]="0",Table18911[[#This Row],[流]]="ICP"),"0","Yes")</f>
        <v>Yes</v>
      </c>
      <c r="T155" s="127"/>
      <c r="U155" s="124"/>
    </row>
    <row r="156" spans="4:21" hidden="1" x14ac:dyDescent="0.25">
      <c r="D156" s="100">
        <v>43239</v>
      </c>
      <c r="E156" s="217"/>
      <c r="F156" s="218" t="str">
        <f t="shared" si="9"/>
        <v>Saturday</v>
      </c>
      <c r="G156" s="218" t="str">
        <f t="shared" si="10"/>
        <v/>
      </c>
      <c r="H156" s="218"/>
      <c r="I15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56" s="218"/>
      <c r="K156" s="219"/>
      <c r="L156" s="220" t="str">
        <f>IF(OR(Table18911[[#This Row],[流]]="UAT_GS",Table18911[[#This Row],[流]]="UAT_GC",Table18911[[#This Row],[流]]="UAT_EP"),"Release_note","0")&amp;IF(OR(Table18911[[#This Row],[流]]="UAT3"),"Notice_of","0")</f>
        <v>00</v>
      </c>
      <c r="M156" s="221"/>
      <c r="N156" s="218"/>
      <c r="O156" s="218"/>
      <c r="P156" s="218"/>
      <c r="Q156" s="218"/>
      <c r="R156" s="218"/>
      <c r="S156" s="219" t="str">
        <f>IF(OR(Table18911[[#This Row],[流]]="FLEET_ENHANCEMENT_GS",Table18911[[#This Row],[流]]="UAT3",Table18911[[#This Row],[流]]="",Table18911[[#This Row],[流]]="0",Table18911[[#This Row],[流]]="ICP"),"0","Yes")</f>
        <v>0</v>
      </c>
      <c r="T156" s="222" t="str">
        <f>IF(Table18911[[#This Row],[流]]="Fleet_GS","√","")&amp;IF(Table18911[[#This Row],[流]]="UAT3","","X")</f>
        <v>X</v>
      </c>
      <c r="U156" s="223"/>
    </row>
    <row r="157" spans="4:21" hidden="1" x14ac:dyDescent="0.25">
      <c r="D157" s="100">
        <v>43240</v>
      </c>
      <c r="E157" s="217"/>
      <c r="F157" s="218" t="str">
        <f t="shared" si="9"/>
        <v>Sunday</v>
      </c>
      <c r="G157" s="218" t="str">
        <f t="shared" si="10"/>
        <v/>
      </c>
      <c r="H157" s="218"/>
      <c r="I15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
      </c>
      <c r="J157" s="218"/>
      <c r="K157" s="219"/>
      <c r="L157" s="220" t="str">
        <f>IF(OR(Table18911[[#This Row],[流]]="UAT_GS",Table18911[[#This Row],[流]]="UAT_GC",Table18911[[#This Row],[流]]="UAT_EP"),"Release_note","0")&amp;IF(OR(Table18911[[#This Row],[流]]="UAT3"),"Notice_of","0")</f>
        <v>00</v>
      </c>
      <c r="M157" s="221"/>
      <c r="N157" s="218"/>
      <c r="O157" s="218"/>
      <c r="P157" s="218"/>
      <c r="Q157" s="218"/>
      <c r="R157" s="218"/>
      <c r="S157" s="219" t="str">
        <f>IF(OR(Table18911[[#This Row],[流]]="FLEET_ENHANCEMENT_GS",Table18911[[#This Row],[流]]="UAT3",Table18911[[#This Row],[流]]="",Table18911[[#This Row],[流]]="0",Table18911[[#This Row],[流]]="ICP"),"0","Yes")</f>
        <v>0</v>
      </c>
      <c r="T157" s="222" t="str">
        <f>IF(Table18911[[#This Row],[流]]="Fleet_GS","√","")&amp;IF(Table18911[[#This Row],[流]]="UAT3","","X")</f>
        <v>X</v>
      </c>
      <c r="U157" s="223"/>
    </row>
    <row r="158" spans="4:21" hidden="1" x14ac:dyDescent="0.25">
      <c r="D158" s="99">
        <v>43241</v>
      </c>
      <c r="E158" s="118" t="s">
        <v>39</v>
      </c>
      <c r="F158" s="312" t="str">
        <f t="shared" si="9"/>
        <v>Monday</v>
      </c>
      <c r="G158" s="312" t="str">
        <f t="shared" si="10"/>
        <v/>
      </c>
      <c r="H158" s="120" t="s">
        <v>527</v>
      </c>
      <c r="I15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58" s="168" t="s">
        <v>586</v>
      </c>
      <c r="K158" s="141"/>
      <c r="L158" s="123" t="str">
        <f>IF(OR(Table18911[[#This Row],[流]]="UAT_GS",Table18911[[#This Row],[流]]="UAT_GC",Table18911[[#This Row],[流]]="UAT_EP"),"Release_note","0")&amp;IF(OR(Table18911[[#This Row],[流]]="UAT3"),"Notice_of","0")</f>
        <v>00</v>
      </c>
      <c r="M158" s="124">
        <v>0</v>
      </c>
      <c r="N158" s="312">
        <v>0</v>
      </c>
      <c r="O158" s="312">
        <v>0</v>
      </c>
      <c r="P158" s="312">
        <v>0</v>
      </c>
      <c r="Q158" s="312">
        <v>0</v>
      </c>
      <c r="R158" s="312">
        <v>0</v>
      </c>
      <c r="S158" s="122" t="str">
        <f>IF(OR(Table18911[[#This Row],[流]]="FLEET_ENHANCEMENT_GS",Table18911[[#This Row],[流]]="UAT3",Table18911[[#This Row],[流]]="",Table18911[[#This Row],[流]]="0",Table18911[[#This Row],[流]]="ICP"),"0","Yes")</f>
        <v>Yes</v>
      </c>
      <c r="T158" s="127"/>
      <c r="U158" s="124"/>
    </row>
    <row r="159" spans="4:21" hidden="1" x14ac:dyDescent="0.25">
      <c r="D159" s="99">
        <v>43241</v>
      </c>
      <c r="E159" s="118" t="s">
        <v>39</v>
      </c>
      <c r="F159" s="312" t="str">
        <f t="shared" si="9"/>
        <v>Monday</v>
      </c>
      <c r="G159" s="312" t="str">
        <f t="shared" si="10"/>
        <v/>
      </c>
      <c r="H159" s="148" t="s">
        <v>321</v>
      </c>
      <c r="I15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59" s="147" t="s">
        <v>482</v>
      </c>
      <c r="K159" s="122" t="s">
        <v>465</v>
      </c>
      <c r="L159" s="123" t="str">
        <f>IF(OR(Table18911[[#This Row],[流]]="UAT_GS",Table18911[[#This Row],[流]]="UAT_GC",Table18911[[#This Row],[流]]="UAT_EP"),"Release_note","0")&amp;IF(OR(Table18911[[#This Row],[流]]="UAT3"),"Notice_of","0")</f>
        <v>00</v>
      </c>
      <c r="M159" s="122" t="s">
        <v>467</v>
      </c>
      <c r="N159" s="212" t="s">
        <v>27</v>
      </c>
      <c r="O159" s="312" t="s">
        <v>282</v>
      </c>
      <c r="P159" s="312">
        <v>0</v>
      </c>
      <c r="Q159" s="312">
        <v>0</v>
      </c>
      <c r="R159" s="312">
        <v>0</v>
      </c>
      <c r="S159" s="122" t="str">
        <f>IF(OR(Table18911[[#This Row],[流]]="FLEET_ENHANCEMENT_GS",Table18911[[#This Row],[流]]="UAT3",Table18911[[#This Row],[流]]="",Table18911[[#This Row],[流]]="0",Table18911[[#This Row],[流]]="ICP"),"0","Yes")</f>
        <v>Yes</v>
      </c>
      <c r="T159" s="144"/>
      <c r="U159" s="124"/>
    </row>
    <row r="160" spans="4:21" hidden="1" x14ac:dyDescent="0.25">
      <c r="D160" s="99">
        <v>43241</v>
      </c>
      <c r="E160" s="118" t="s">
        <v>39</v>
      </c>
      <c r="F160" s="312" t="str">
        <f t="shared" si="9"/>
        <v>Monday</v>
      </c>
      <c r="G160" s="312" t="str">
        <f t="shared" si="10"/>
        <v/>
      </c>
      <c r="H160" s="148" t="s">
        <v>220</v>
      </c>
      <c r="I16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ME</v>
      </c>
      <c r="J160" s="129" t="s">
        <v>481</v>
      </c>
      <c r="K160" s="122" t="s">
        <v>464</v>
      </c>
      <c r="L160" s="123" t="str">
        <f>IF(OR(Table18911[[#This Row],[流]]="UAT_GS",Table18911[[#This Row],[流]]="UAT_GC",Table18911[[#This Row],[流]]="UAT_EP"),"Release_note","0")&amp;IF(OR(Table18911[[#This Row],[流]]="UAT3"),"Notice_of","0")</f>
        <v>00</v>
      </c>
      <c r="M160" s="124" t="s">
        <v>466</v>
      </c>
      <c r="N160" s="212" t="s">
        <v>27</v>
      </c>
      <c r="O160" s="312" t="s">
        <v>231</v>
      </c>
      <c r="P160" s="312">
        <v>0</v>
      </c>
      <c r="Q160" s="312">
        <v>0</v>
      </c>
      <c r="R160" s="312">
        <v>0</v>
      </c>
      <c r="S160" s="122" t="str">
        <f>IF(OR(Table18911[[#This Row],[流]]="FLEET_ENHANCEMENT_GS",Table18911[[#This Row],[流]]="UAT3",Table18911[[#This Row],[流]]="",Table18911[[#This Row],[流]]="0",Table18911[[#This Row],[流]]="ICP"),"0","Yes")</f>
        <v>Yes</v>
      </c>
      <c r="T160" s="144"/>
      <c r="U160" s="124"/>
    </row>
    <row r="161" spans="4:21" hidden="1" x14ac:dyDescent="0.25">
      <c r="D161" s="99">
        <v>43241</v>
      </c>
      <c r="E161" s="118" t="s">
        <v>39</v>
      </c>
      <c r="F161" s="312" t="str">
        <f t="shared" si="9"/>
        <v>Monday</v>
      </c>
      <c r="G161" s="312" t="str">
        <f t="shared" si="10"/>
        <v/>
      </c>
      <c r="H161" s="191" t="s">
        <v>167</v>
      </c>
      <c r="I16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61" s="312" t="s">
        <v>479</v>
      </c>
      <c r="K161" s="122" t="s">
        <v>487</v>
      </c>
      <c r="L161" s="123" t="str">
        <f>IF(OR(Table18911[[#This Row],[流]]="UAT_GS",Table18911[[#This Row],[流]]="UAT_GC",Table18911[[#This Row],[流]]="UAT_EP"),"Release_note","0")&amp;IF(OR(Table18911[[#This Row],[流]]="UAT3"),"Notice_of","0")</f>
        <v>00</v>
      </c>
      <c r="M161" s="122" t="s">
        <v>486</v>
      </c>
      <c r="N161" s="212" t="s">
        <v>27</v>
      </c>
      <c r="O161" s="212" t="s">
        <v>27</v>
      </c>
      <c r="P161" s="212" t="s">
        <v>27</v>
      </c>
      <c r="Q161" s="212" t="s">
        <v>27</v>
      </c>
      <c r="R161" s="312">
        <v>0</v>
      </c>
      <c r="S161" s="122" t="str">
        <f>IF(OR(Table18911[[#This Row],[流]]="FLEET_ENHANCEMENT_GS",Table18911[[#This Row],[流]]="UAT3",Table18911[[#This Row],[流]]="",Table18911[[#This Row],[流]]="0",Table18911[[#This Row],[流]]="ICP"),"0","Yes")</f>
        <v>Yes</v>
      </c>
      <c r="T161" s="144"/>
      <c r="U161" s="124"/>
    </row>
    <row r="162" spans="4:21" hidden="1" x14ac:dyDescent="0.25">
      <c r="D162" s="99">
        <v>43241</v>
      </c>
      <c r="E162" s="118" t="s">
        <v>39</v>
      </c>
      <c r="F162" s="312" t="str">
        <f t="shared" si="9"/>
        <v>Monday</v>
      </c>
      <c r="G162" s="312" t="str">
        <f t="shared" si="10"/>
        <v/>
      </c>
      <c r="H162" s="191" t="s">
        <v>202</v>
      </c>
      <c r="I16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62" s="147" t="s">
        <v>480</v>
      </c>
      <c r="K162" s="122" t="s">
        <v>488</v>
      </c>
      <c r="L162" s="123" t="str">
        <f>IF(OR(Table18911[[#This Row],[流]]="UAT_GS",Table18911[[#This Row],[流]]="UAT_GC",Table18911[[#This Row],[流]]="UAT_EP"),"Release_note","0")&amp;IF(OR(Table18911[[#This Row],[流]]="UAT3"),"Notice_of","0")</f>
        <v>00</v>
      </c>
      <c r="M162" s="122" t="s">
        <v>485</v>
      </c>
      <c r="N162" s="212" t="s">
        <v>27</v>
      </c>
      <c r="O162" s="212" t="s">
        <v>27</v>
      </c>
      <c r="P162" s="212" t="s">
        <v>27</v>
      </c>
      <c r="Q162" s="212" t="s">
        <v>27</v>
      </c>
      <c r="R162" s="312">
        <v>0</v>
      </c>
      <c r="S162" s="122" t="str">
        <f>IF(OR(Table18911[[#This Row],[流]]="FLEET_ENHANCEMENT_GS",Table18911[[#This Row],[流]]="UAT3",Table18911[[#This Row],[流]]="",Table18911[[#This Row],[流]]="0",Table18911[[#This Row],[流]]="ICP"),"0","Yes")</f>
        <v>Yes</v>
      </c>
      <c r="T162" s="150" t="s">
        <v>284</v>
      </c>
      <c r="U162" s="124"/>
    </row>
    <row r="163" spans="4:21" hidden="1" x14ac:dyDescent="0.25">
      <c r="D163" s="99">
        <v>43241</v>
      </c>
      <c r="E163" s="118" t="s">
        <v>39</v>
      </c>
      <c r="F163" s="312" t="str">
        <f t="shared" si="9"/>
        <v>Monday</v>
      </c>
      <c r="G163" s="312" t="str">
        <f t="shared" si="10"/>
        <v/>
      </c>
      <c r="H163" s="191" t="s">
        <v>200</v>
      </c>
      <c r="I16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63" s="312" t="s">
        <v>479</v>
      </c>
      <c r="K163" s="122" t="s">
        <v>489</v>
      </c>
      <c r="L163" s="123" t="str">
        <f>IF(OR(Table18911[[#This Row],[流]]="UAT_GS",Table18911[[#This Row],[流]]="UAT_GC",Table18911[[#This Row],[流]]="UAT_EP"),"Release_note","0")&amp;IF(OR(Table18911[[#This Row],[流]]="UAT3"),"Notice_of","0")</f>
        <v>00</v>
      </c>
      <c r="M163" s="122" t="s">
        <v>484</v>
      </c>
      <c r="N163" s="212" t="s">
        <v>27</v>
      </c>
      <c r="O163" s="212" t="s">
        <v>27</v>
      </c>
      <c r="P163" s="212" t="s">
        <v>27</v>
      </c>
      <c r="Q163" s="212" t="s">
        <v>27</v>
      </c>
      <c r="R163" s="312">
        <v>0</v>
      </c>
      <c r="S163" s="122" t="str">
        <f>IF(OR(Table18911[[#This Row],[流]]="FLEET_ENHANCEMENT_GS",Table18911[[#This Row],[流]]="UAT3",Table18911[[#This Row],[流]]="",Table18911[[#This Row],[流]]="0",Table18911[[#This Row],[流]]="ICP"),"0","Yes")</f>
        <v>Yes</v>
      </c>
      <c r="T163" s="144"/>
      <c r="U163" s="124"/>
    </row>
    <row r="164" spans="4:21" hidden="1" x14ac:dyDescent="0.25">
      <c r="D164" s="99">
        <v>43241</v>
      </c>
      <c r="E164" s="118" t="s">
        <v>39</v>
      </c>
      <c r="F164" s="312" t="str">
        <f t="shared" si="9"/>
        <v>Monday</v>
      </c>
      <c r="G164" s="312" t="str">
        <f t="shared" si="10"/>
        <v/>
      </c>
      <c r="H164" s="170" t="s">
        <v>20</v>
      </c>
      <c r="I16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64" s="312"/>
      <c r="K164" s="122" t="s">
        <v>469</v>
      </c>
      <c r="L164" s="123" t="str">
        <f>IF(OR(Table18911[[#This Row],[流]]="UAT_GS",Table18911[[#This Row],[流]]="UAT_GC",Table18911[[#This Row],[流]]="UAT_EP"),"Release_note","0")&amp;IF(OR(Table18911[[#This Row],[流]]="UAT3"),"Notice_of","0")</f>
        <v>00</v>
      </c>
      <c r="M164" s="309" t="s">
        <v>472</v>
      </c>
      <c r="N164" s="212" t="s">
        <v>27</v>
      </c>
      <c r="O164" s="212" t="s">
        <v>27</v>
      </c>
      <c r="P164" s="212" t="s">
        <v>27</v>
      </c>
      <c r="Q164" s="212" t="s">
        <v>27</v>
      </c>
      <c r="R164" s="213" t="s">
        <v>27</v>
      </c>
      <c r="S164" s="122" t="str">
        <f>IF(OR(Table18911[[#This Row],[流]]="FLEET_ENHANCEMENT_GS",Table18911[[#This Row],[流]]="UAT3",Table18911[[#This Row],[流]]="",Table18911[[#This Row],[流]]="0",Table18911[[#This Row],[流]]="ICP"),"0","Yes")</f>
        <v>Yes</v>
      </c>
      <c r="T164" s="144"/>
      <c r="U164" s="124"/>
    </row>
    <row r="165" spans="4:21" hidden="1" x14ac:dyDescent="0.25">
      <c r="D165" s="99">
        <v>43241</v>
      </c>
      <c r="E165" s="118" t="s">
        <v>39</v>
      </c>
      <c r="F165" s="312" t="str">
        <f t="shared" si="9"/>
        <v>Monday</v>
      </c>
      <c r="G165" s="312" t="str">
        <f t="shared" si="10"/>
        <v/>
      </c>
      <c r="H165" s="170" t="s">
        <v>34</v>
      </c>
      <c r="I16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65" s="312"/>
      <c r="K165" s="122" t="s">
        <v>470</v>
      </c>
      <c r="L165" s="123" t="str">
        <f>IF(OR(Table18911[[#This Row],[流]]="UAT_GS",Table18911[[#This Row],[流]]="UAT_GC",Table18911[[#This Row],[流]]="UAT_EP"),"Release_note","0")&amp;IF(OR(Table18911[[#This Row],[流]]="UAT3"),"Notice_of","0")</f>
        <v>00</v>
      </c>
      <c r="M165" s="124" t="s">
        <v>471</v>
      </c>
      <c r="N165" s="212" t="s">
        <v>27</v>
      </c>
      <c r="O165" s="212" t="s">
        <v>27</v>
      </c>
      <c r="P165" s="212" t="s">
        <v>27</v>
      </c>
      <c r="Q165" s="212" t="s">
        <v>27</v>
      </c>
      <c r="R165" s="213" t="s">
        <v>27</v>
      </c>
      <c r="S165" s="122" t="str">
        <f>IF(OR(Table18911[[#This Row],[流]]="FLEET_ENHANCEMENT_GS",Table18911[[#This Row],[流]]="UAT3",Table18911[[#This Row],[流]]="",Table18911[[#This Row],[流]]="0",Table18911[[#This Row],[流]]="ICP"),"0","Yes")</f>
        <v>Yes</v>
      </c>
      <c r="T165" s="144"/>
      <c r="U165" s="124"/>
    </row>
    <row r="166" spans="4:21" hidden="1" x14ac:dyDescent="0.25">
      <c r="D166" s="99">
        <v>43241</v>
      </c>
      <c r="E166" s="118" t="s">
        <v>39</v>
      </c>
      <c r="F166" s="312" t="str">
        <f t="shared" si="9"/>
        <v>Monday</v>
      </c>
      <c r="G166" s="312" t="str">
        <f t="shared" si="10"/>
        <v/>
      </c>
      <c r="H166" s="170" t="s">
        <v>35</v>
      </c>
      <c r="I16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166" s="312"/>
      <c r="K166" s="122" t="s">
        <v>468</v>
      </c>
      <c r="L166" s="123" t="str">
        <f>IF(OR(Table18911[[#This Row],[流]]="UAT_GS",Table18911[[#This Row],[流]]="UAT_GC",Table18911[[#This Row],[流]]="UAT_EP"),"Release_note","0")&amp;IF(OR(Table18911[[#This Row],[流]]="UAT3"),"Notice_of","0")</f>
        <v>00</v>
      </c>
      <c r="M166" s="124" t="s">
        <v>473</v>
      </c>
      <c r="N166" s="212" t="s">
        <v>27</v>
      </c>
      <c r="O166" s="212" t="s">
        <v>27</v>
      </c>
      <c r="P166" s="212" t="s">
        <v>27</v>
      </c>
      <c r="Q166" s="212" t="s">
        <v>27</v>
      </c>
      <c r="R166" s="213" t="s">
        <v>27</v>
      </c>
      <c r="S166" s="122" t="str">
        <f>IF(OR(Table18911[[#This Row],[流]]="FLEET_ENHANCEMENT_GS",Table18911[[#This Row],[流]]="UAT3",Table18911[[#This Row],[流]]="",Table18911[[#This Row],[流]]="0",Table18911[[#This Row],[流]]="ICP"),"0","Yes")</f>
        <v>Yes</v>
      </c>
      <c r="T166" s="144"/>
      <c r="U166" s="124"/>
    </row>
    <row r="167" spans="4:21" hidden="1" x14ac:dyDescent="0.25">
      <c r="D167" s="99">
        <v>43241</v>
      </c>
      <c r="E167" s="118" t="s">
        <v>39</v>
      </c>
      <c r="F167" s="312" t="str">
        <f>TEXT(D167,"dddd")</f>
        <v>Monday</v>
      </c>
      <c r="G167" s="312" t="str">
        <f>IF(OR(F167="Thursday",F167="Tuesday"),"UAT","")&amp;IF(OR(F167="Wednesday",F167="Friday"),"Trunk&amp;UAT3","")</f>
        <v/>
      </c>
      <c r="H167" s="120" t="s">
        <v>474</v>
      </c>
      <c r="I16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67" s="183" t="s">
        <v>170</v>
      </c>
      <c r="K167" s="122"/>
      <c r="L167" s="123" t="str">
        <f>IF(OR(Table18911[[#This Row],[流]]="UAT_GS",Table18911[[#This Row],[流]]="UAT_GC",Table18911[[#This Row],[流]]="UAT_EP"),"Release_note","0")&amp;IF(OR(Table18911[[#This Row],[流]]="UAT3"),"Notice_of","0")</f>
        <v>00</v>
      </c>
      <c r="M167" s="124">
        <v>0</v>
      </c>
      <c r="N167" s="141">
        <v>0</v>
      </c>
      <c r="O167" s="141">
        <v>0</v>
      </c>
      <c r="P167" s="141">
        <v>0</v>
      </c>
      <c r="Q167" s="141">
        <v>0</v>
      </c>
      <c r="R167" s="141">
        <v>0</v>
      </c>
      <c r="S167" s="122" t="str">
        <f>IF(OR(Table18911[[#This Row],[流]]="FLEET_ENHANCEMENT_GS",Table18911[[#This Row],[流]]="UAT3",Table18911[[#This Row],[流]]="",Table18911[[#This Row],[流]]="0",Table18911[[#This Row],[流]]="ICP"),"0","Yes")</f>
        <v>Yes</v>
      </c>
      <c r="T167" s="144"/>
      <c r="U167" s="124" t="s">
        <v>520</v>
      </c>
    </row>
    <row r="168" spans="4:21" hidden="1" x14ac:dyDescent="0.25">
      <c r="D168" s="99">
        <v>43241</v>
      </c>
      <c r="E168" s="118" t="s">
        <v>39</v>
      </c>
      <c r="F168" s="312" t="str">
        <f>TEXT(D168,"dddd")</f>
        <v>Monday</v>
      </c>
      <c r="G168" s="312" t="str">
        <f>IF(OR(F168="Thursday",F168="Tuesday"),"UAT","")&amp;IF(OR(F168="Wednesday",F168="Friday"),"Trunk&amp;UAT3","")</f>
        <v/>
      </c>
      <c r="H168" s="120" t="s">
        <v>475</v>
      </c>
      <c r="I16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68" s="183" t="s">
        <v>170</v>
      </c>
      <c r="K168" s="122"/>
      <c r="L168" s="123" t="str">
        <f>IF(OR(Table18911[[#This Row],[流]]="UAT_GS",Table18911[[#This Row],[流]]="UAT_GC",Table18911[[#This Row],[流]]="UAT_EP"),"Release_note","0")&amp;IF(OR(Table18911[[#This Row],[流]]="UAT3"),"Notice_of","0")</f>
        <v>00</v>
      </c>
      <c r="M168" s="124">
        <v>0</v>
      </c>
      <c r="N168" s="141">
        <v>0</v>
      </c>
      <c r="O168" s="141">
        <v>0</v>
      </c>
      <c r="P168" s="141">
        <v>0</v>
      </c>
      <c r="Q168" s="141">
        <v>0</v>
      </c>
      <c r="R168" s="141">
        <v>0</v>
      </c>
      <c r="S168" s="122" t="str">
        <f>IF(OR(Table18911[[#This Row],[流]]="FLEET_ENHANCEMENT_GS",Table18911[[#This Row],[流]]="UAT3",Table18911[[#This Row],[流]]="",Table18911[[#This Row],[流]]="0",Table18911[[#This Row],[流]]="ICP"),"0","Yes")</f>
        <v>Yes</v>
      </c>
      <c r="T168" s="144"/>
      <c r="U168" s="124" t="s">
        <v>520</v>
      </c>
    </row>
    <row r="169" spans="4:21" hidden="1" x14ac:dyDescent="0.25">
      <c r="D169" s="99">
        <v>43242</v>
      </c>
      <c r="E169" s="118" t="s">
        <v>39</v>
      </c>
      <c r="F169" s="160" t="str">
        <f t="shared" si="9"/>
        <v>Tuesday</v>
      </c>
      <c r="G169" s="160" t="str">
        <f t="shared" si="10"/>
        <v>UAT</v>
      </c>
      <c r="H169" s="148" t="s">
        <v>220</v>
      </c>
      <c r="I16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ME</v>
      </c>
      <c r="J169" s="168" t="s">
        <v>124</v>
      </c>
      <c r="K169" s="294" t="s">
        <v>483</v>
      </c>
      <c r="L169" s="225" t="str">
        <f>IF(OR(Table18911[[#This Row],[流]]="UAT_GS",Table18911[[#This Row],[流]]="UAT_GC",Table18911[[#This Row],[流]]="UAT_EP"),"Release_note","0")&amp;IF(OR(Table18911[[#This Row],[流]]="UAT3"),"Notice_of","0")</f>
        <v>00</v>
      </c>
      <c r="M169" s="122" t="s">
        <v>490</v>
      </c>
      <c r="N169" s="141">
        <v>0</v>
      </c>
      <c r="O169" s="141">
        <v>0</v>
      </c>
      <c r="P169" s="141">
        <v>0</v>
      </c>
      <c r="Q169" s="141">
        <v>0</v>
      </c>
      <c r="R169" s="141">
        <v>0</v>
      </c>
      <c r="S169" s="294" t="str">
        <f>IF(OR(Table18911[[#This Row],[流]]="FLEET_ENHANCEMENT_GS",Table18911[[#This Row],[流]]="UAT3",Table18911[[#This Row],[流]]="",Table18911[[#This Row],[流]]="0",Table18911[[#This Row],[流]]="ICP"),"0","Yes")</f>
        <v>Yes</v>
      </c>
      <c r="T169" s="226" t="str">
        <f>IF(Table18911[[#This Row],[流]]="Fleet_GS","√","")&amp;IF(Table18911[[#This Row],[流]]="UAT3","","X")</f>
        <v>X</v>
      </c>
      <c r="U169" s="130"/>
    </row>
    <row r="170" spans="4:21" hidden="1" x14ac:dyDescent="0.25">
      <c r="D170" s="101">
        <v>43243</v>
      </c>
      <c r="E170" s="118" t="s">
        <v>39</v>
      </c>
      <c r="F170" s="312" t="str">
        <f t="shared" si="9"/>
        <v>Wednesday</v>
      </c>
      <c r="G170" s="312" t="str">
        <f t="shared" si="10"/>
        <v>Trunk&amp;UAT3</v>
      </c>
      <c r="H170" s="170" t="s">
        <v>34</v>
      </c>
      <c r="I17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70" s="171"/>
      <c r="K170" s="122" t="s">
        <v>491</v>
      </c>
      <c r="L170" s="123" t="str">
        <f>IF(OR(Table18911[[#This Row],[流]]="UAT_GS",Table18911[[#This Row],[流]]="UAT_GC",Table18911[[#This Row],[流]]="UAT_EP"),"Release_note","0")&amp;IF(OR(Table18911[[#This Row],[流]]="UAT3"),"Notice_of","0")</f>
        <v>00</v>
      </c>
      <c r="M170" s="124" t="s">
        <v>492</v>
      </c>
      <c r="N170" s="212" t="s">
        <v>27</v>
      </c>
      <c r="O170" s="212" t="s">
        <v>27</v>
      </c>
      <c r="P170" s="212" t="s">
        <v>27</v>
      </c>
      <c r="Q170" s="212" t="s">
        <v>27</v>
      </c>
      <c r="R170" s="213" t="s">
        <v>27</v>
      </c>
      <c r="S170" s="122" t="str">
        <f>IF(OR(Table18911[[#This Row],[流]]="FLEET_ENHANCEMENT_GS",Table18911[[#This Row],[流]]="UAT3",Table18911[[#This Row],[流]]="",Table18911[[#This Row],[流]]="0",Table18911[[#This Row],[流]]="ICP"),"0","Yes")</f>
        <v>Yes</v>
      </c>
      <c r="T170" s="127"/>
      <c r="U170" s="124"/>
    </row>
    <row r="171" spans="4:21" hidden="1" x14ac:dyDescent="0.25">
      <c r="D171" s="101">
        <v>43243</v>
      </c>
      <c r="E171" s="118" t="s">
        <v>39</v>
      </c>
      <c r="F171" s="312" t="str">
        <f t="shared" si="9"/>
        <v>Wednesday</v>
      </c>
      <c r="G171" s="312" t="str">
        <f t="shared" si="10"/>
        <v>Trunk&amp;UAT3</v>
      </c>
      <c r="H171" s="148" t="s">
        <v>321</v>
      </c>
      <c r="I17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71" s="171"/>
      <c r="K171" s="122" t="s">
        <v>493</v>
      </c>
      <c r="L171" s="123" t="str">
        <f>IF(OR(Table18911[[#This Row],[流]]="UAT_GS",Table18911[[#This Row],[流]]="UAT_GC",Table18911[[#This Row],[流]]="UAT_EP"),"Release_note","0")&amp;IF(OR(Table18911[[#This Row],[流]]="UAT3"),"Notice_of","0")</f>
        <v>00</v>
      </c>
      <c r="M171" s="124" t="s">
        <v>494</v>
      </c>
      <c r="N171" s="212" t="s">
        <v>27</v>
      </c>
      <c r="O171" s="141">
        <v>0</v>
      </c>
      <c r="P171" s="141">
        <v>0</v>
      </c>
      <c r="Q171" s="141">
        <v>0</v>
      </c>
      <c r="R171" s="312">
        <v>0</v>
      </c>
      <c r="S171" s="122" t="str">
        <f>IF(OR(Table18911[[#This Row],[流]]="FLEET_ENHANCEMENT_GS",Table18911[[#This Row],[流]]="UAT3",Table18911[[#This Row],[流]]="",Table18911[[#This Row],[流]]="0",Table18911[[#This Row],[流]]="ICP"),"0","Yes")</f>
        <v>Yes</v>
      </c>
      <c r="T171" s="127"/>
      <c r="U171" s="124"/>
    </row>
    <row r="172" spans="4:21" hidden="1" x14ac:dyDescent="0.25">
      <c r="D172" s="99">
        <v>43243</v>
      </c>
      <c r="E172" s="118" t="s">
        <v>39</v>
      </c>
      <c r="F172" s="312" t="str">
        <f t="shared" si="9"/>
        <v>Wednesday</v>
      </c>
      <c r="G172" s="312" t="str">
        <f t="shared" si="10"/>
        <v>Trunk&amp;UAT3</v>
      </c>
      <c r="H172" s="191" t="s">
        <v>167</v>
      </c>
      <c r="I17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172.25.10.90</v>
      </c>
      <c r="J172" s="312"/>
      <c r="K172" s="122" t="s">
        <v>496</v>
      </c>
      <c r="L172" s="123" t="str">
        <f>IF(OR(Table18911[[#This Row],[流]]="UAT_GS",Table18911[[#This Row],[流]]="UAT_GC",Table18911[[#This Row],[流]]="UAT_EP"),"Release_note","0")&amp;IF(OR(Table18911[[#This Row],[流]]="UAT3"),"Notice_of","0")</f>
        <v>00</v>
      </c>
      <c r="M172" s="124" t="s">
        <v>499</v>
      </c>
      <c r="N172" s="212" t="s">
        <v>27</v>
      </c>
      <c r="O172" s="212" t="s">
        <v>27</v>
      </c>
      <c r="P172" s="212" t="s">
        <v>27</v>
      </c>
      <c r="Q172" s="212" t="s">
        <v>27</v>
      </c>
      <c r="R172" s="212">
        <v>0</v>
      </c>
      <c r="S172" s="122" t="str">
        <f>IF(OR(Table18911[[#This Row],[流]]="FLEET_ENHANCEMENT_GS",Table18911[[#This Row],[流]]="UAT3",Table18911[[#This Row],[流]]="",Table18911[[#This Row],[流]]="0",Table18911[[#This Row],[流]]="ICP"),"0","Yes")</f>
        <v>Yes</v>
      </c>
      <c r="T172" s="127" t="str">
        <f>IF(Table18911[[#This Row],[流]]="Fleet_GS","√","")&amp;IF(Table18911[[#This Row],[流]]="UAT3","","X")</f>
        <v>X</v>
      </c>
      <c r="U172" s="130"/>
    </row>
    <row r="173" spans="4:21" hidden="1" x14ac:dyDescent="0.25">
      <c r="D173" s="99">
        <v>43243</v>
      </c>
      <c r="E173" s="118" t="s">
        <v>39</v>
      </c>
      <c r="F173" s="312" t="str">
        <f t="shared" si="9"/>
        <v>Wednesday</v>
      </c>
      <c r="G173" s="312" t="str">
        <f t="shared" si="10"/>
        <v>Trunk&amp;UAT3</v>
      </c>
      <c r="H173" s="191" t="s">
        <v>202</v>
      </c>
      <c r="I17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73" s="129" t="s">
        <v>435</v>
      </c>
      <c r="K173" s="122" t="s">
        <v>495</v>
      </c>
      <c r="L173" s="123" t="str">
        <f>IF(OR(Table18911[[#This Row],[流]]="UAT_GS",Table18911[[#This Row],[流]]="UAT_GC",Table18911[[#This Row],[流]]="UAT_EP"),"Release_note","0")&amp;IF(OR(Table18911[[#This Row],[流]]="UAT3"),"Notice_of","0")</f>
        <v>00</v>
      </c>
      <c r="M173" s="122" t="s">
        <v>521</v>
      </c>
      <c r="N173" s="212" t="s">
        <v>27</v>
      </c>
      <c r="O173" s="212" t="s">
        <v>27</v>
      </c>
      <c r="P173" s="212" t="s">
        <v>27</v>
      </c>
      <c r="Q173" s="212" t="s">
        <v>27</v>
      </c>
      <c r="R173" s="212">
        <v>0</v>
      </c>
      <c r="S173" s="122" t="str">
        <f>IF(OR(Table18911[[#This Row],[流]]="FLEET_ENHANCEMENT_GS",Table18911[[#This Row],[流]]="UAT3",Table18911[[#This Row],[流]]="",Table18911[[#This Row],[流]]="0",Table18911[[#This Row],[流]]="ICP"),"0","Yes")</f>
        <v>Yes</v>
      </c>
      <c r="T173" s="150" t="s">
        <v>284</v>
      </c>
      <c r="U173" s="124"/>
    </row>
    <row r="174" spans="4:21" hidden="1" x14ac:dyDescent="0.25">
      <c r="D174" s="99">
        <v>43243</v>
      </c>
      <c r="E174" s="118" t="s">
        <v>39</v>
      </c>
      <c r="F174" s="312" t="str">
        <f t="shared" si="9"/>
        <v>Wednesday</v>
      </c>
      <c r="G174" s="312" t="str">
        <f t="shared" si="10"/>
        <v>Trunk&amp;UAT3</v>
      </c>
      <c r="H174" s="191" t="s">
        <v>200</v>
      </c>
      <c r="I17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74" s="312"/>
      <c r="K174" s="122" t="s">
        <v>497</v>
      </c>
      <c r="L174" s="123" t="str">
        <f>IF(OR(Table18911[[#This Row],[流]]="UAT_GS",Table18911[[#This Row],[流]]="UAT_GC",Table18911[[#This Row],[流]]="UAT_EP"),"Release_note","0")&amp;IF(OR(Table18911[[#This Row],[流]]="UAT3"),"Notice_of","0")</f>
        <v>00</v>
      </c>
      <c r="M174" s="124" t="s">
        <v>498</v>
      </c>
      <c r="N174" s="212" t="s">
        <v>27</v>
      </c>
      <c r="O174" s="212" t="s">
        <v>27</v>
      </c>
      <c r="P174" s="212" t="s">
        <v>27</v>
      </c>
      <c r="Q174" s="212" t="s">
        <v>27</v>
      </c>
      <c r="R174" s="212">
        <v>0</v>
      </c>
      <c r="S174" s="122" t="str">
        <f>IF(OR(Table18911[[#This Row],[流]]="FLEET_ENHANCEMENT_GS",Table18911[[#This Row],[流]]="UAT3",Table18911[[#This Row],[流]]="",Table18911[[#This Row],[流]]="0",Table18911[[#This Row],[流]]="ICP"),"0","Yes")</f>
        <v>Yes</v>
      </c>
      <c r="T174" s="127"/>
      <c r="U174" s="124"/>
    </row>
    <row r="175" spans="4:21" hidden="1" x14ac:dyDescent="0.25">
      <c r="D175" s="101">
        <v>43244</v>
      </c>
      <c r="E175" s="118" t="s">
        <v>39</v>
      </c>
      <c r="F175" s="312" t="str">
        <f t="shared" si="9"/>
        <v>Thursday</v>
      </c>
      <c r="G175" s="312" t="str">
        <f t="shared" si="10"/>
        <v>UAT</v>
      </c>
      <c r="H175" s="170" t="s">
        <v>20</v>
      </c>
      <c r="I17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75" s="312"/>
      <c r="K175" s="122" t="s">
        <v>500</v>
      </c>
      <c r="L175" s="123" t="str">
        <f>IF(OR(Table18911[[#This Row],[流]]="UAT_GS",Table18911[[#This Row],[流]]="UAT_GC",Table18911[[#This Row],[流]]="UAT_EP"),"Release_note","0")&amp;IF(OR(Table18911[[#This Row],[流]]="UAT3"),"Notice_of","0")</f>
        <v>00</v>
      </c>
      <c r="M175" s="124" t="s">
        <v>501</v>
      </c>
      <c r="N175" s="212" t="s">
        <v>27</v>
      </c>
      <c r="O175" s="212" t="s">
        <v>27</v>
      </c>
      <c r="P175" s="212" t="s">
        <v>27</v>
      </c>
      <c r="Q175" s="212" t="s">
        <v>27</v>
      </c>
      <c r="R175" s="213" t="s">
        <v>27</v>
      </c>
      <c r="S175" s="122" t="str">
        <f>IF(OR(Table18911[[#This Row],[流]]="FLEET_ENHANCEMENT_GS",Table18911[[#This Row],[流]]="UAT3",Table18911[[#This Row],[流]]="",Table18911[[#This Row],[流]]="0",Table18911[[#This Row],[流]]="ICP"),"0","Yes")</f>
        <v>Yes</v>
      </c>
      <c r="T175" s="150" t="s">
        <v>504</v>
      </c>
      <c r="U175" s="124"/>
    </row>
    <row r="176" spans="4:21" hidden="1" x14ac:dyDescent="0.25">
      <c r="D176" s="101">
        <v>43244</v>
      </c>
      <c r="E176" s="118" t="s">
        <v>39</v>
      </c>
      <c r="F176" s="312" t="str">
        <f t="shared" si="9"/>
        <v>Thursday</v>
      </c>
      <c r="G176" s="312" t="str">
        <f t="shared" si="10"/>
        <v>UAT</v>
      </c>
      <c r="H176" s="191" t="s">
        <v>202</v>
      </c>
      <c r="I17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172.25.10.91</v>
      </c>
      <c r="J176" s="168" t="s">
        <v>134</v>
      </c>
      <c r="K176" s="122" t="s">
        <v>502</v>
      </c>
      <c r="L176" s="123" t="str">
        <f>IF(OR(Table18911[[#This Row],[流]]="UAT_GS",Table18911[[#This Row],[流]]="UAT_GC",Table18911[[#This Row],[流]]="UAT_EP"),"Release_note","0")&amp;IF(OR(Table18911[[#This Row],[流]]="UAT3"),"Notice_of","0")</f>
        <v>00</v>
      </c>
      <c r="M176" s="124" t="s">
        <v>503</v>
      </c>
      <c r="N176" s="212" t="s">
        <v>27</v>
      </c>
      <c r="O176" s="212" t="s">
        <v>27</v>
      </c>
      <c r="P176" s="212" t="s">
        <v>27</v>
      </c>
      <c r="Q176" s="212" t="s">
        <v>27</v>
      </c>
      <c r="R176" s="312">
        <v>0</v>
      </c>
      <c r="S176" s="122" t="str">
        <f>IF(OR(Table18911[[#This Row],[流]]="FLEET_ENHANCEMENT_GS",Table18911[[#This Row],[流]]="UAT3",Table18911[[#This Row],[流]]="",Table18911[[#This Row],[流]]="0",Table18911[[#This Row],[流]]="ICP"),"0","Yes")</f>
        <v>Yes</v>
      </c>
      <c r="T176" s="127" t="str">
        <f>IF(Table18911[[#This Row],[流]]="Fleet_GS","√","")&amp;IF(Table18911[[#This Row],[流]]="UAT3","","X")</f>
        <v>X</v>
      </c>
      <c r="U176" s="130"/>
    </row>
    <row r="177" spans="4:21" hidden="1" x14ac:dyDescent="0.25">
      <c r="D177" s="101">
        <v>43244</v>
      </c>
      <c r="E177" s="118" t="s">
        <v>39</v>
      </c>
      <c r="F177" s="312" t="str">
        <f t="shared" si="9"/>
        <v>Thursday</v>
      </c>
      <c r="G177" s="312" t="str">
        <f t="shared" si="10"/>
        <v>UAT</v>
      </c>
      <c r="H177" s="120" t="s">
        <v>575</v>
      </c>
      <c r="I17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7" s="310" t="s">
        <v>525</v>
      </c>
      <c r="K177" s="122"/>
      <c r="L177" s="123" t="str">
        <f>IF(OR(Table18911[[#This Row],[流]]="UAT_GS",Table18911[[#This Row],[流]]="UAT_GC",Table18911[[#This Row],[流]]="UAT_EP"),"Release_note","0")&amp;IF(OR(Table18911[[#This Row],[流]]="UAT3"),"Notice_of","0")</f>
        <v>00</v>
      </c>
      <c r="M177" s="124">
        <v>0</v>
      </c>
      <c r="N177" s="141">
        <v>0</v>
      </c>
      <c r="O177" s="141">
        <v>0</v>
      </c>
      <c r="P177" s="141">
        <v>0</v>
      </c>
      <c r="Q177" s="141">
        <v>0</v>
      </c>
      <c r="R177" s="141">
        <v>0</v>
      </c>
      <c r="S177" s="122" t="str">
        <f>IF(OR(Table18911[[#This Row],[流]]="FLEET_ENHANCEMENT_GS",Table18911[[#This Row],[流]]="UAT3",Table18911[[#This Row],[流]]="",Table18911[[#This Row],[流]]="0",Table18911[[#This Row],[流]]="ICP"),"0","Yes")</f>
        <v>Yes</v>
      </c>
      <c r="T177" s="127"/>
      <c r="U177" s="124"/>
    </row>
    <row r="178" spans="4:21" hidden="1" x14ac:dyDescent="0.25">
      <c r="D178" s="101">
        <v>43244</v>
      </c>
      <c r="E178" s="118" t="s">
        <v>39</v>
      </c>
      <c r="F178" s="312" t="str">
        <f t="shared" si="9"/>
        <v>Thursday</v>
      </c>
      <c r="G178" s="312" t="str">
        <f t="shared" si="10"/>
        <v>UAT</v>
      </c>
      <c r="H178" s="120" t="s">
        <v>576</v>
      </c>
      <c r="I17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8" s="310" t="s">
        <v>523</v>
      </c>
      <c r="K178" s="122"/>
      <c r="L178" s="123" t="str">
        <f>IF(OR(Table18911[[#This Row],[流]]="UAT_GS",Table18911[[#This Row],[流]]="UAT_GC",Table18911[[#This Row],[流]]="UAT_EP"),"Release_note","0")&amp;IF(OR(Table18911[[#This Row],[流]]="UAT3"),"Notice_of","0")</f>
        <v>00</v>
      </c>
      <c r="M178" s="124">
        <v>0</v>
      </c>
      <c r="N178" s="141">
        <v>0</v>
      </c>
      <c r="O178" s="141">
        <v>0</v>
      </c>
      <c r="P178" s="141">
        <v>0</v>
      </c>
      <c r="Q178" s="141">
        <v>0</v>
      </c>
      <c r="R178" s="141">
        <v>0</v>
      </c>
      <c r="S178" s="122" t="str">
        <f>IF(OR(Table18911[[#This Row],[流]]="FLEET_ENHANCEMENT_GS",Table18911[[#This Row],[流]]="UAT3",Table18911[[#This Row],[流]]="",Table18911[[#This Row],[流]]="0",Table18911[[#This Row],[流]]="ICP"),"0","Yes")</f>
        <v>Yes</v>
      </c>
      <c r="T178" s="127"/>
      <c r="U178" s="124"/>
    </row>
    <row r="179" spans="4:21" hidden="1" x14ac:dyDescent="0.25">
      <c r="D179" s="101">
        <v>43244</v>
      </c>
      <c r="E179" s="118" t="s">
        <v>39</v>
      </c>
      <c r="F179" s="312" t="str">
        <f t="shared" si="9"/>
        <v>Thursday</v>
      </c>
      <c r="G179" s="312" t="str">
        <f t="shared" si="10"/>
        <v>UAT</v>
      </c>
      <c r="H179" s="120" t="s">
        <v>577</v>
      </c>
      <c r="I17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79" s="122" t="s">
        <v>524</v>
      </c>
      <c r="K179" s="122"/>
      <c r="L179" s="123" t="str">
        <f>IF(OR(Table18911[[#This Row],[流]]="UAT_GS",Table18911[[#This Row],[流]]="UAT_GC",Table18911[[#This Row],[流]]="UAT_EP"),"Release_note","0")&amp;IF(OR(Table18911[[#This Row],[流]]="UAT3"),"Notice_of","0")</f>
        <v>00</v>
      </c>
      <c r="M179" s="124">
        <v>0</v>
      </c>
      <c r="N179" s="141">
        <v>0</v>
      </c>
      <c r="O179" s="141">
        <v>0</v>
      </c>
      <c r="P179" s="141">
        <v>0</v>
      </c>
      <c r="Q179" s="141">
        <v>0</v>
      </c>
      <c r="R179" s="141">
        <v>0</v>
      </c>
      <c r="S179" s="122" t="str">
        <f>IF(OR(Table18911[[#This Row],[流]]="FLEET_ENHANCEMENT_GS",Table18911[[#This Row],[流]]="UAT3",Table18911[[#This Row],[流]]="",Table18911[[#This Row],[流]]="0",Table18911[[#This Row],[流]]="ICP"),"0","Yes")</f>
        <v>Yes</v>
      </c>
      <c r="T179" s="127"/>
      <c r="U179" s="124"/>
    </row>
    <row r="180" spans="4:21" hidden="1" x14ac:dyDescent="0.25">
      <c r="D180" s="99">
        <v>43245</v>
      </c>
      <c r="E180" s="118" t="s">
        <v>39</v>
      </c>
      <c r="F180" s="312" t="str">
        <f t="shared" si="9"/>
        <v>Friday</v>
      </c>
      <c r="G180" s="312" t="str">
        <f t="shared" si="10"/>
        <v>Trunk&amp;UAT3</v>
      </c>
      <c r="H180" s="148" t="s">
        <v>321</v>
      </c>
      <c r="I18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Row],[流]]="Tech_Refresh_ICP","Chenlin An","")</f>
        <v>Chenlin An</v>
      </c>
      <c r="J180" s="312"/>
      <c r="K180" s="122" t="s">
        <v>505</v>
      </c>
      <c r="L180" s="123" t="str">
        <f>IF(OR(Table18911[[#This Row],[流]]="UAT_GS",Table18911[[#This Row],[流]]="UAT_GC",Table18911[[#This Row],[流]]="UAT_EP"),"Release_note","0")&amp;IF(OR(Table18911[[#This Row],[流]]="UAT3"),"Notice_of","0")</f>
        <v>00</v>
      </c>
      <c r="M180" s="124" t="s">
        <v>506</v>
      </c>
      <c r="N180" s="212" t="s">
        <v>27</v>
      </c>
      <c r="O180" s="312">
        <v>0</v>
      </c>
      <c r="P180" s="312">
        <v>0</v>
      </c>
      <c r="Q180" s="312">
        <v>0</v>
      </c>
      <c r="R180" s="312">
        <v>0</v>
      </c>
      <c r="S180" s="122" t="str">
        <f>IF(OR(Table18911[[#This Row],[流]]="FLEET_ENHANCEMENT_GS",Table18911[[#This Row],[流]]="UAT3",Table18911[[#This Row],[流]]="",Table18911[[#This Row],[流]]="0",Table18911[[#This Row],[流]]="ICP"),"0","Yes")</f>
        <v>Yes</v>
      </c>
      <c r="T180" s="127" t="str">
        <f>IF(Table18911[[#This Row],[流]]="Fleet_GS","√","")&amp;IF(Table18911[[#This Row],[流]]="UAT3","","X")</f>
        <v>X</v>
      </c>
      <c r="U180" s="130"/>
    </row>
    <row r="181" spans="4:21" hidden="1" x14ac:dyDescent="0.25">
      <c r="D181" s="99">
        <v>43245</v>
      </c>
      <c r="E181" s="118" t="s">
        <v>39</v>
      </c>
      <c r="F181" s="312" t="str">
        <f t="shared" si="9"/>
        <v>Friday</v>
      </c>
      <c r="G181" s="312" t="str">
        <f t="shared" si="10"/>
        <v>Trunk&amp;UAT3</v>
      </c>
      <c r="H181" s="145" t="s">
        <v>167</v>
      </c>
      <c r="I18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172.25.10.90</v>
      </c>
      <c r="J181" s="312"/>
      <c r="K181" s="122" t="s">
        <v>512</v>
      </c>
      <c r="L181" s="123" t="str">
        <f>IF(OR(Table18911[[#This Row],[流]]="UAT_GS",Table18911[[#This Row],[流]]="UAT_GC",Table18911[[#This Row],[流]]="UAT_EP"),"Release_note","0")&amp;IF(OR(Table18911[[#This Row],[流]]="UAT3"),"Notice_of","0")</f>
        <v>00</v>
      </c>
      <c r="M181" s="122" t="s">
        <v>518</v>
      </c>
      <c r="N181" s="212" t="s">
        <v>27</v>
      </c>
      <c r="O181" s="212" t="s">
        <v>27</v>
      </c>
      <c r="P181" s="212" t="s">
        <v>27</v>
      </c>
      <c r="Q181" s="212" t="s">
        <v>27</v>
      </c>
      <c r="R181" s="312">
        <v>0</v>
      </c>
      <c r="S181" s="122" t="str">
        <f>IF(OR(Table18911[[#This Row],[流]]="FLEET_ENHANCEMENT_GS",Table18911[[#This Row],[流]]="UAT3",Table18911[[#This Row],[流]]="",Table18911[[#This Row],[流]]="0",Table18911[[#This Row],[流]]="ICP"),"0","Yes")</f>
        <v>Yes</v>
      </c>
      <c r="T181" s="127"/>
      <c r="U181" s="124"/>
    </row>
    <row r="182" spans="4:21" hidden="1" x14ac:dyDescent="0.25">
      <c r="D182" s="99">
        <v>43245</v>
      </c>
      <c r="E182" s="118" t="s">
        <v>39</v>
      </c>
      <c r="F182" s="312" t="str">
        <f t="shared" si="9"/>
        <v>Friday</v>
      </c>
      <c r="G182" s="312" t="str">
        <f t="shared" si="10"/>
        <v>Trunk&amp;UAT3</v>
      </c>
      <c r="H182" s="145" t="s">
        <v>202</v>
      </c>
      <c r="I18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172.25.10.91</v>
      </c>
      <c r="J182" s="312"/>
      <c r="K182" s="122" t="s">
        <v>513</v>
      </c>
      <c r="L182" s="123" t="str">
        <f>IF(OR(Table18911[[#This Row],[流]]="UAT_GS",Table18911[[#This Row],[流]]="UAT_GC",Table18911[[#This Row],[流]]="UAT_EP"),"Release_note","0")&amp;IF(OR(Table18911[[#This Row],[流]]="UAT3"),"Notice_of","0")</f>
        <v>00</v>
      </c>
      <c r="M182" s="124" t="s">
        <v>516</v>
      </c>
      <c r="N182" s="212" t="s">
        <v>27</v>
      </c>
      <c r="O182" s="212" t="s">
        <v>27</v>
      </c>
      <c r="P182" s="212" t="s">
        <v>27</v>
      </c>
      <c r="Q182" s="212" t="s">
        <v>27</v>
      </c>
      <c r="R182" s="312">
        <v>0</v>
      </c>
      <c r="S182" s="122" t="str">
        <f>IF(OR(Table18911[[#This Row],[流]]="FLEET_ENHANCEMENT_GS",Table18911[[#This Row],[流]]="UAT3",Table18911[[#This Row],[流]]="",Table18911[[#This Row],[流]]="0",Table18911[[#This Row],[流]]="ICP"),"0","Yes")</f>
        <v>Yes</v>
      </c>
      <c r="T182" s="127"/>
      <c r="U182" s="124"/>
    </row>
    <row r="183" spans="4:21" hidden="1" x14ac:dyDescent="0.25">
      <c r="D183" s="99">
        <v>43245</v>
      </c>
      <c r="E183" s="118" t="s">
        <v>39</v>
      </c>
      <c r="F183" s="312" t="str">
        <f t="shared" si="9"/>
        <v>Friday</v>
      </c>
      <c r="G183" s="312" t="str">
        <f t="shared" si="10"/>
        <v>Trunk&amp;UAT3</v>
      </c>
      <c r="H183" s="191" t="s">
        <v>200</v>
      </c>
      <c r="I18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172.25.10.92</v>
      </c>
      <c r="J183" s="312"/>
      <c r="K183" s="122" t="s">
        <v>514</v>
      </c>
      <c r="L183" s="123" t="str">
        <f>IF(OR(Table18911[[#This Row],[流]]="UAT_GS",Table18911[[#This Row],[流]]="UAT_GC",Table18911[[#This Row],[流]]="UAT_EP"),"Release_note","0")&amp;IF(OR(Table18911[[#This Row],[流]]="UAT3"),"Notice_of","0")</f>
        <v>00</v>
      </c>
      <c r="M183" s="122" t="s">
        <v>515</v>
      </c>
      <c r="N183" s="212" t="s">
        <v>27</v>
      </c>
      <c r="O183" s="212" t="s">
        <v>27</v>
      </c>
      <c r="P183" s="212" t="s">
        <v>27</v>
      </c>
      <c r="Q183" s="212" t="s">
        <v>27</v>
      </c>
      <c r="R183" s="312">
        <v>0</v>
      </c>
      <c r="S183" s="122" t="str">
        <f>IF(OR(Table18911[[#This Row],[流]]="FLEET_ENHANCEMENT_GS",Table18911[[#This Row],[流]]="UAT3",Table18911[[#This Row],[流]]="",Table18911[[#This Row],[流]]="0",Table18911[[#This Row],[流]]="ICP"),"0","Yes")</f>
        <v>Yes</v>
      </c>
      <c r="T183" s="127"/>
      <c r="U183" s="124"/>
    </row>
    <row r="184" spans="4:21" hidden="1" x14ac:dyDescent="0.25">
      <c r="D184" s="99">
        <v>43245</v>
      </c>
      <c r="E184" s="118" t="s">
        <v>39</v>
      </c>
      <c r="F184" s="312" t="str">
        <f t="shared" si="9"/>
        <v>Friday</v>
      </c>
      <c r="G184" s="312" t="str">
        <f t="shared" si="10"/>
        <v>Trunk&amp;UAT3</v>
      </c>
      <c r="H184" s="145" t="s">
        <v>296</v>
      </c>
      <c r="I18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172.25.12.94</v>
      </c>
      <c r="J184" s="312"/>
      <c r="K184" s="227" t="s">
        <v>507</v>
      </c>
      <c r="L184" s="123" t="str">
        <f>IF(OR(Table18911[[#This Row],[流]]="UAT_GS",Table18911[[#This Row],[流]]="UAT_GC",Table18911[[#This Row],[流]]="UAT_EP"),"Release_note","0")&amp;IF(OR(Table18911[[#This Row],[流]]="UAT3"),"Notice_of","0")</f>
        <v>00</v>
      </c>
      <c r="M184" s="122" t="s">
        <v>517</v>
      </c>
      <c r="N184" s="292" t="s">
        <v>508</v>
      </c>
      <c r="O184" s="292" t="s">
        <v>508</v>
      </c>
      <c r="P184" s="292" t="s">
        <v>508</v>
      </c>
      <c r="Q184" s="292" t="s">
        <v>508</v>
      </c>
      <c r="R184" s="312">
        <v>0</v>
      </c>
      <c r="S184" s="122" t="str">
        <f>IF(OR(Table18911[[#This Row],[流]]="FLEET_ENHANCEMENT_GS",Table18911[[#This Row],[流]]="UAT3",Table18911[[#This Row],[流]]="",Table18911[[#This Row],[流]]="0",Table18911[[#This Row],[流]]="ICP"),"0","Yes")</f>
        <v>0</v>
      </c>
      <c r="T184" s="127"/>
      <c r="U184" s="124"/>
    </row>
    <row r="185" spans="4:21" hidden="1" x14ac:dyDescent="0.25">
      <c r="D185" s="100">
        <v>43246</v>
      </c>
      <c r="E185" s="217"/>
      <c r="F185" s="218" t="str">
        <f t="shared" si="9"/>
        <v>Saturday</v>
      </c>
      <c r="G185" s="218" t="str">
        <f t="shared" si="10"/>
        <v/>
      </c>
      <c r="H185" s="218"/>
      <c r="I185"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5" s="218"/>
      <c r="K185" s="219"/>
      <c r="L185" s="220" t="str">
        <f>IF(OR(Table18911[[#This Row],[流]]="UAT_GS",Table18911[[#This Row],[流]]="UAT_GC",Table18911[[#This Row],[流]]="UAT_EP"),"Release_note","0")&amp;IF(OR(Table18911[[#This Row],[流]]="UAT3"),"Notice_of","0")</f>
        <v>00</v>
      </c>
      <c r="M185" s="221"/>
      <c r="N185" s="218"/>
      <c r="O185" s="218"/>
      <c r="P185" s="218"/>
      <c r="Q185" s="218"/>
      <c r="R185" s="218"/>
      <c r="S185" s="219" t="str">
        <f>IF(OR(Table18911[[#This Row],[流]]="FLEET_ENHANCEMENT_GS",Table18911[[#This Row],[流]]="UAT3",Table18911[[#This Row],[流]]="",Table18911[[#This Row],[流]]="0",Table18911[[#This Row],[流]]="ICP"),"0","Yes")</f>
        <v>0</v>
      </c>
      <c r="T185" s="222" t="str">
        <f>IF(Table18911[[#This Row],[流]]="Fleet_GS","√","")&amp;IF(Table18911[[#This Row],[流]]="UAT3","","X")</f>
        <v>X</v>
      </c>
      <c r="U185" s="223"/>
    </row>
    <row r="186" spans="4:21" hidden="1" x14ac:dyDescent="0.25">
      <c r="D186" s="100">
        <v>43247</v>
      </c>
      <c r="E186" s="217"/>
      <c r="F186" s="218" t="str">
        <f t="shared" si="9"/>
        <v>Sunday</v>
      </c>
      <c r="G186" s="218" t="str">
        <f t="shared" si="10"/>
        <v/>
      </c>
      <c r="H186" s="218"/>
      <c r="I186"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6" s="218"/>
      <c r="K186" s="219"/>
      <c r="L186" s="220" t="str">
        <f>IF(OR(Table18911[[#This Row],[流]]="UAT_GS",Table18911[[#This Row],[流]]="UAT_GC",Table18911[[#This Row],[流]]="UAT_EP"),"Release_note","0")&amp;IF(OR(Table18911[[#This Row],[流]]="UAT3"),"Notice_of","0")</f>
        <v>00</v>
      </c>
      <c r="M186" s="221"/>
      <c r="N186" s="218"/>
      <c r="O186" s="218"/>
      <c r="P186" s="218"/>
      <c r="Q186" s="218"/>
      <c r="R186" s="218"/>
      <c r="S186" s="219" t="str">
        <f>IF(OR(Table18911[[#This Row],[流]]="FLEET_ENHANCEMENT_GS",Table18911[[#This Row],[流]]="UAT3",Table18911[[#This Row],[流]]="",Table18911[[#This Row],[流]]="0",Table18911[[#This Row],[流]]="ICP"),"0","Yes")</f>
        <v>0</v>
      </c>
      <c r="T186" s="222" t="str">
        <f>IF(Table18911[[#This Row],[流]]="Fleet_GS","√","")&amp;IF(Table18911[[#This Row],[流]]="UAT3","","X")</f>
        <v>X</v>
      </c>
      <c r="U186" s="223"/>
    </row>
    <row r="187" spans="4:21" hidden="1" x14ac:dyDescent="0.25">
      <c r="D187" s="100">
        <v>43248</v>
      </c>
      <c r="E187" s="217"/>
      <c r="F187" s="218" t="str">
        <f t="shared" si="9"/>
        <v>Monday</v>
      </c>
      <c r="G187" s="218" t="str">
        <f t="shared" si="10"/>
        <v/>
      </c>
      <c r="H187" s="218"/>
      <c r="I18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
      </c>
      <c r="J187" s="168" t="s">
        <v>587</v>
      </c>
      <c r="K187" s="219"/>
      <c r="L187" s="220" t="str">
        <f>IF(OR(Table18911[[#This Row],[流]]="UAT_GS",Table18911[[#This Row],[流]]="UAT_GC",Table18911[[#This Row],[流]]="UAT_EP"),"Release_note","0")&amp;IF(OR(Table18911[[#This Row],[流]]="UAT3"),"Notice_of","0")</f>
        <v>00</v>
      </c>
      <c r="M187" s="221"/>
      <c r="N187" s="218"/>
      <c r="O187" s="218"/>
      <c r="P187" s="218"/>
      <c r="Q187" s="218"/>
      <c r="R187" s="218"/>
      <c r="S187" s="219" t="str">
        <f>IF(OR(Table18911[[#This Row],[流]]="FLEET_ENHANCEMENT_GS",Table18911[[#This Row],[流]]="UAT3",Table18911[[#This Row],[流]]="",Table18911[[#This Row],[流]]="0",Table18911[[#This Row],[流]]="ICP"),"0","Yes")</f>
        <v>0</v>
      </c>
      <c r="T187" s="222" t="str">
        <f>IF(Table18911[[#This Row],[流]]="Fleet_GS","√","")&amp;IF(Table18911[[#This Row],[流]]="UAT3","","X")</f>
        <v>X</v>
      </c>
      <c r="U187" s="223"/>
    </row>
    <row r="188" spans="4:21" hidden="1" x14ac:dyDescent="0.25">
      <c r="D188" s="99">
        <v>43250</v>
      </c>
      <c r="E188" s="118" t="s">
        <v>39</v>
      </c>
      <c r="F188" s="312" t="str">
        <f t="shared" si="9"/>
        <v>Wednesday</v>
      </c>
      <c r="G188" s="312" t="str">
        <f t="shared" si="10"/>
        <v>Trunk&amp;UAT3</v>
      </c>
      <c r="H188" s="228" t="s">
        <v>529</v>
      </c>
      <c r="I18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88" s="183" t="s">
        <v>509</v>
      </c>
      <c r="K188" s="122"/>
      <c r="L188" s="123" t="str">
        <f>IF(OR(Table18911[[#This Row],[流]]="UAT_GS",Table18911[[#This Row],[流]]="UAT_GC",Table18911[[#This Row],[流]]="UAT_EP"),"Release_note","0")&amp;IF(OR(Table18911[[#This Row],[流]]="UAT3"),"Notice_of","0")</f>
        <v>00</v>
      </c>
      <c r="M188" s="124">
        <v>0</v>
      </c>
      <c r="N188" s="292">
        <v>0</v>
      </c>
      <c r="O188" s="312">
        <v>0</v>
      </c>
      <c r="P188" s="312">
        <v>0</v>
      </c>
      <c r="Q188" s="312">
        <v>0</v>
      </c>
      <c r="R188" s="312">
        <v>0</v>
      </c>
      <c r="S188" s="122" t="str">
        <f>IF(OR(Table18911[[#This Row],[流]]="FLEET_ENHANCEMENT_GS",Table18911[[#This Row],[流]]="UAT3",Table18911[[#This Row],[流]]="",Table18911[[#This Row],[流]]="0",Table18911[[#This Row],[流]]="ICP"),"0","Yes")</f>
        <v>Yes</v>
      </c>
      <c r="T188" s="127"/>
      <c r="U188" s="124"/>
    </row>
    <row r="189" spans="4:21" hidden="1" x14ac:dyDescent="0.25">
      <c r="D189" s="99">
        <v>43250</v>
      </c>
      <c r="E189" s="118" t="s">
        <v>39</v>
      </c>
      <c r="F189" s="312" t="str">
        <f t="shared" si="9"/>
        <v>Wednesday</v>
      </c>
      <c r="G189" s="312" t="str">
        <f t="shared" si="10"/>
        <v>Trunk&amp;UAT3</v>
      </c>
      <c r="H189" s="170" t="s">
        <v>20</v>
      </c>
      <c r="I18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189" s="183" t="s">
        <v>509</v>
      </c>
      <c r="K189" s="122" t="s">
        <v>545</v>
      </c>
      <c r="L189" s="123" t="str">
        <f>IF(OR(Table18911[[#This Row],[流]]="UAT_GS",Table18911[[#This Row],[流]]="UAT_GC",Table18911[[#This Row],[流]]="UAT_EP"),"Release_note","0")&amp;IF(OR(Table18911[[#This Row],[流]]="UAT3"),"Notice_of","0")</f>
        <v>00</v>
      </c>
      <c r="M189" s="122" t="s">
        <v>550</v>
      </c>
      <c r="N189" s="292" t="s">
        <v>508</v>
      </c>
      <c r="O189" s="292" t="s">
        <v>508</v>
      </c>
      <c r="P189" s="292" t="s">
        <v>508</v>
      </c>
      <c r="Q189" s="292" t="s">
        <v>508</v>
      </c>
      <c r="R189" s="312">
        <v>0</v>
      </c>
      <c r="S189" s="122" t="str">
        <f>IF(OR(Table18911[[#This Row],[流]]="FLEET_ENHANCEMENT_GS",Table18911[[#This Row],[流]]="UAT3",Table18911[[#This Row],[流]]="",Table18911[[#This Row],[流]]="0",Table18911[[#This Row],[流]]="ICP"),"0","Yes")</f>
        <v>Yes</v>
      </c>
      <c r="T189" s="127"/>
      <c r="U189" s="124"/>
    </row>
    <row r="190" spans="4:21" hidden="1" x14ac:dyDescent="0.25">
      <c r="D190" s="99">
        <v>43250</v>
      </c>
      <c r="E190" s="118" t="s">
        <v>39</v>
      </c>
      <c r="F190" s="312" t="str">
        <f t="shared" si="9"/>
        <v>Wednesday</v>
      </c>
      <c r="G190" s="312" t="str">
        <f t="shared" si="10"/>
        <v>Trunk&amp;UAT3</v>
      </c>
      <c r="H190" s="170" t="s">
        <v>34</v>
      </c>
      <c r="I19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172.25.12.223</v>
      </c>
      <c r="J190" s="183" t="s">
        <v>509</v>
      </c>
      <c r="K190" s="122" t="s">
        <v>547</v>
      </c>
      <c r="L190" s="123" t="s">
        <v>551</v>
      </c>
      <c r="M190" s="122" t="s">
        <v>548</v>
      </c>
      <c r="N190" s="292" t="s">
        <v>508</v>
      </c>
      <c r="O190" s="292" t="s">
        <v>508</v>
      </c>
      <c r="P190" s="292" t="s">
        <v>508</v>
      </c>
      <c r="Q190" s="292" t="s">
        <v>508</v>
      </c>
      <c r="R190" s="312">
        <v>0</v>
      </c>
      <c r="S190" s="122" t="str">
        <f>IF(OR(Table18911[[#This Row],[流]]="FLEET_ENHANCEMENT_GS",Table18911[[#This Row],[流]]="UAT3",Table18911[[#This Row],[流]]="",Table18911[[#This Row],[流]]="0",Table18911[[#This Row],[流]]="ICP"),"0","Yes")</f>
        <v>Yes</v>
      </c>
      <c r="T190" s="127"/>
      <c r="U190" s="124"/>
    </row>
    <row r="191" spans="4:21" hidden="1" x14ac:dyDescent="0.25">
      <c r="D191" s="99">
        <v>43250</v>
      </c>
      <c r="E191" s="118" t="s">
        <v>39</v>
      </c>
      <c r="F191" s="312" t="str">
        <f t="shared" si="9"/>
        <v>Wednesday</v>
      </c>
      <c r="G191" s="312" t="str">
        <f t="shared" si="10"/>
        <v>Trunk&amp;UAT3</v>
      </c>
      <c r="H191" s="170" t="s">
        <v>35</v>
      </c>
      <c r="I19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172.25.12.224</v>
      </c>
      <c r="J191" s="183" t="s">
        <v>509</v>
      </c>
      <c r="K191" s="122" t="s">
        <v>546</v>
      </c>
      <c r="L191" s="123" t="str">
        <f>IF(OR(Table18911[[#This Row],[流]]="UAT_GS",Table18911[[#This Row],[流]]="UAT_GC",Table18911[[#This Row],[流]]="UAT_EP"),"Release_note","0")&amp;IF(OR(Table18911[[#This Row],[流]]="UAT3"),"Notice_of","0")</f>
        <v>00</v>
      </c>
      <c r="M191" s="122" t="s">
        <v>549</v>
      </c>
      <c r="N191" s="292" t="s">
        <v>508</v>
      </c>
      <c r="O191" s="292" t="s">
        <v>508</v>
      </c>
      <c r="P191" s="292" t="s">
        <v>508</v>
      </c>
      <c r="Q191" s="292" t="s">
        <v>508</v>
      </c>
      <c r="R191" s="312">
        <v>0</v>
      </c>
      <c r="S191" s="122" t="str">
        <f>IF(OR(Table18911[[#This Row],[流]]="FLEET_ENHANCEMENT_GS",Table18911[[#This Row],[流]]="UAT3",Table18911[[#This Row],[流]]="",Table18911[[#This Row],[流]]="0",Table18911[[#This Row],[流]]="ICP"),"0","Yes")</f>
        <v>Yes</v>
      </c>
      <c r="T191" s="127"/>
      <c r="U191" s="124"/>
    </row>
    <row r="192" spans="4:21" hidden="1" x14ac:dyDescent="0.25">
      <c r="D192" s="99">
        <v>43250</v>
      </c>
      <c r="E192" s="118" t="s">
        <v>39</v>
      </c>
      <c r="F192" s="312" t="str">
        <f t="shared" si="9"/>
        <v>Wednesday</v>
      </c>
      <c r="G192" s="312" t="str">
        <f t="shared" si="10"/>
        <v>Trunk&amp;UAT3</v>
      </c>
      <c r="H192" s="120" t="s">
        <v>522</v>
      </c>
      <c r="I19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92" s="122"/>
      <c r="K192" s="122" t="s">
        <v>104</v>
      </c>
      <c r="L192" s="123" t="str">
        <f>IF(OR(Table18911[[#This Row],[流]]="UAT_GS",Table18911[[#This Row],[流]]="UAT_GC",Table18911[[#This Row],[流]]="UAT_EP"),"Release_note","0")&amp;IF(OR(Table18911[[#This Row],[流]]="UAT3"),"Notice_of","0")</f>
        <v>00</v>
      </c>
      <c r="M192" s="122" t="s">
        <v>552</v>
      </c>
      <c r="N192" s="292" t="s">
        <v>508</v>
      </c>
      <c r="O192" s="312">
        <v>0</v>
      </c>
      <c r="P192" s="312">
        <v>0</v>
      </c>
      <c r="Q192" s="312">
        <v>0</v>
      </c>
      <c r="R192" s="312">
        <v>0</v>
      </c>
      <c r="S192" s="122" t="str">
        <f>IF(OR(Table18911[[#This Row],[流]]="FLEET_ENHANCEMENT_GS",Table18911[[#This Row],[流]]="UAT3",Table18911[[#This Row],[流]]="",Table18911[[#This Row],[流]]="0",Table18911[[#This Row],[流]]="ICP"),"0","Yes")</f>
        <v>Yes</v>
      </c>
      <c r="T192" s="127"/>
      <c r="U192" s="124"/>
    </row>
    <row r="193" spans="4:21" hidden="1" x14ac:dyDescent="0.25">
      <c r="D193" s="99">
        <v>43250</v>
      </c>
      <c r="E193" s="118" t="s">
        <v>39</v>
      </c>
      <c r="F193" s="312" t="str">
        <f t="shared" si="9"/>
        <v>Wednesday</v>
      </c>
      <c r="G193" s="312" t="str">
        <f t="shared" si="10"/>
        <v>Trunk&amp;UAT3</v>
      </c>
      <c r="H193" s="131" t="s">
        <v>32</v>
      </c>
      <c r="I19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193" s="312"/>
      <c r="K193" s="120" t="s">
        <v>522</v>
      </c>
      <c r="L193" s="123" t="str">
        <f>IF(OR(Table18911[[#This Row],[流]]="UAT_GS",Table18911[[#This Row],[流]]="UAT_GC",Table18911[[#This Row],[流]]="UAT_EP"),"Release_note","0")&amp;IF(OR(Table18911[[#This Row],[流]]="UAT3"),"Notice_of","0")</f>
        <v>Release_note0</v>
      </c>
      <c r="M193" s="122" t="s">
        <v>552</v>
      </c>
      <c r="N193" s="292" t="s">
        <v>508</v>
      </c>
      <c r="O193" s="292" t="s">
        <v>508</v>
      </c>
      <c r="P193" s="292" t="s">
        <v>508</v>
      </c>
      <c r="Q193" s="292" t="s">
        <v>508</v>
      </c>
      <c r="R193" s="312">
        <v>0</v>
      </c>
      <c r="S193" s="122" t="str">
        <f>IF(OR(Table18911[[#This Row],[流]]="FLEET_ENHANCEMENT_GS",Table18911[[#This Row],[流]]="UAT3",Table18911[[#This Row],[流]]="",Table18911[[#This Row],[流]]="0",Table18911[[#This Row],[流]]="ICP"),"0","Yes")</f>
        <v>Yes</v>
      </c>
      <c r="T193" s="127"/>
      <c r="U193" s="124"/>
    </row>
    <row r="194" spans="4:21" hidden="1" x14ac:dyDescent="0.25">
      <c r="D194" s="99">
        <v>43250</v>
      </c>
      <c r="E194" s="118" t="s">
        <v>39</v>
      </c>
      <c r="F194" s="312" t="str">
        <f t="shared" si="9"/>
        <v>Wednesday</v>
      </c>
      <c r="G194" s="312" t="str">
        <f t="shared" si="10"/>
        <v>Trunk&amp;UAT3</v>
      </c>
      <c r="H194" s="131" t="s">
        <v>36</v>
      </c>
      <c r="I19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194" s="312"/>
      <c r="K194" s="120" t="s">
        <v>522</v>
      </c>
      <c r="L194" s="123" t="str">
        <f>IF(OR(Table18911[[#This Row],[流]]="UAT_GS",Table18911[[#This Row],[流]]="UAT_GC",Table18911[[#This Row],[流]]="UAT_EP"),"Release_note","0")&amp;IF(OR(Table18911[[#This Row],[流]]="UAT3"),"Notice_of","0")</f>
        <v>Release_note0</v>
      </c>
      <c r="M194" s="122" t="s">
        <v>552</v>
      </c>
      <c r="N194" s="292" t="s">
        <v>508</v>
      </c>
      <c r="O194" s="292" t="s">
        <v>508</v>
      </c>
      <c r="P194" s="292" t="s">
        <v>508</v>
      </c>
      <c r="Q194" s="292" t="s">
        <v>508</v>
      </c>
      <c r="R194" s="312">
        <v>0</v>
      </c>
      <c r="S194" s="122" t="str">
        <f>IF(OR(Table18911[[#This Row],[流]]="FLEET_ENHANCEMENT_GS",Table18911[[#This Row],[流]]="UAT3",Table18911[[#This Row],[流]]="",Table18911[[#This Row],[流]]="0",Table18911[[#This Row],[流]]="ICP"),"0","Yes")</f>
        <v>Yes</v>
      </c>
      <c r="T194" s="127"/>
      <c r="U194" s="124"/>
    </row>
    <row r="195" spans="4:21" hidden="1" x14ac:dyDescent="0.25">
      <c r="D195" s="99">
        <v>43250</v>
      </c>
      <c r="E195" s="118" t="s">
        <v>39</v>
      </c>
      <c r="F195" s="312" t="str">
        <f t="shared" si="9"/>
        <v>Wednesday</v>
      </c>
      <c r="G195" s="312" t="str">
        <f t="shared" si="10"/>
        <v>Trunk&amp;UAT3</v>
      </c>
      <c r="H195" s="131" t="s">
        <v>37</v>
      </c>
      <c r="I19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195" s="312"/>
      <c r="K195" s="120" t="s">
        <v>522</v>
      </c>
      <c r="L195" s="123" t="str">
        <f>IF(OR(Table18911[[#This Row],[流]]="UAT_GS",Table18911[[#This Row],[流]]="UAT_GC",Table18911[[#This Row],[流]]="UAT_EP"),"Release_note","0")&amp;IF(OR(Table18911[[#This Row],[流]]="UAT3"),"Notice_of","0")</f>
        <v>Release_note0</v>
      </c>
      <c r="M195" s="122" t="s">
        <v>552</v>
      </c>
      <c r="N195" s="292" t="s">
        <v>508</v>
      </c>
      <c r="O195" s="292" t="s">
        <v>508</v>
      </c>
      <c r="P195" s="292" t="s">
        <v>508</v>
      </c>
      <c r="Q195" s="292" t="s">
        <v>508</v>
      </c>
      <c r="R195" s="312">
        <v>0</v>
      </c>
      <c r="S195" s="122" t="str">
        <f>IF(OR(Table18911[[#This Row],[流]]="FLEET_ENHANCEMENT_GS",Table18911[[#This Row],[流]]="UAT3",Table18911[[#This Row],[流]]="",Table18911[[#This Row],[流]]="0",Table18911[[#This Row],[流]]="ICP"),"0","Yes")</f>
        <v>Yes</v>
      </c>
      <c r="T195" s="127"/>
      <c r="U195" s="124"/>
    </row>
    <row r="196" spans="4:21" hidden="1" x14ac:dyDescent="0.25">
      <c r="D196" s="99">
        <v>43250</v>
      </c>
      <c r="E196" s="118" t="s">
        <v>39</v>
      </c>
      <c r="F196" s="312" t="str">
        <f t="shared" si="9"/>
        <v>Wednesday</v>
      </c>
      <c r="G196" s="312" t="str">
        <f t="shared" si="10"/>
        <v>Trunk&amp;UAT3</v>
      </c>
      <c r="H196" s="230" t="s">
        <v>40</v>
      </c>
      <c r="I196"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196" s="122"/>
      <c r="K196" s="120" t="s">
        <v>522</v>
      </c>
      <c r="L196" s="123" t="str">
        <f>IF(OR(Table18911[[#This Row],[流]]="UAT_GS",Table18911[[#This Row],[流]]="UAT_GC",Table18911[[#This Row],[流]]="UAT_EP"),"Release_note","0")&amp;IF(OR(Table18911[[#This Row],[流]]="UAT3"),"Notice_of","0")</f>
        <v>0Notice_of</v>
      </c>
      <c r="M196" s="122" t="s">
        <v>552</v>
      </c>
      <c r="N196" s="292" t="s">
        <v>508</v>
      </c>
      <c r="O196" s="312">
        <v>0</v>
      </c>
      <c r="P196" s="312">
        <v>0</v>
      </c>
      <c r="Q196" s="312">
        <v>0</v>
      </c>
      <c r="R196" s="312">
        <v>0</v>
      </c>
      <c r="S196" s="122" t="str">
        <f>IF(OR(Table18911[[#This Row],[流]]="FLEET_ENHANCEMENT_GS",Table18911[[#This Row],[流]]="UAT3",Table18911[[#This Row],[流]]="",Table18911[[#This Row],[流]]="0",Table18911[[#This Row],[流]]="ICP"),"0","Yes")</f>
        <v>0</v>
      </c>
      <c r="T196" s="150" t="s">
        <v>553</v>
      </c>
      <c r="U196" s="124"/>
    </row>
    <row r="197" spans="4:21" hidden="1" x14ac:dyDescent="0.25">
      <c r="D197" s="99">
        <v>43251</v>
      </c>
      <c r="E197" s="118" t="s">
        <v>39</v>
      </c>
      <c r="F197" s="312" t="str">
        <f>TEXT(D197,"dddd")</f>
        <v>Thursday</v>
      </c>
      <c r="G197" s="312" t="str">
        <f>IF(OR(F197="Thursday",F197="Tuesday"),"UAT","")&amp;IF(OR(F197="Wednesday",F197="Friday"),"Trunk&amp;UAT3","")</f>
        <v>UAT</v>
      </c>
      <c r="H197" s="228" t="s">
        <v>554</v>
      </c>
      <c r="I197"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197" s="183" t="s">
        <v>509</v>
      </c>
      <c r="K197" s="294"/>
      <c r="L197" s="123" t="str">
        <f>IF(OR(Table18911[[#This Row],[流]]="UAT_GS",Table18911[[#This Row],[流]]="UAT_GC",Table18911[[#This Row],[流]]="UAT_EP"),"Release_note","0")&amp;IF(OR(Table18911[[#This Row],[流]]="UAT3"),"Notice_of","0")</f>
        <v>00</v>
      </c>
      <c r="M197" s="183" t="s">
        <v>509</v>
      </c>
      <c r="N197" s="312">
        <v>0</v>
      </c>
      <c r="O197" s="312">
        <v>0</v>
      </c>
      <c r="P197" s="312">
        <v>0</v>
      </c>
      <c r="Q197" s="312">
        <v>0</v>
      </c>
      <c r="R197" s="312">
        <v>0</v>
      </c>
      <c r="S197" s="122" t="str">
        <f>IF(OR(Table18911[[#This Row],[流]]="FLEET_ENHANCEMENT_GS",Table18911[[#This Row],[流]]="UAT3",Table18911[[#This Row],[流]]="",Table18911[[#This Row],[流]]="0",Table18911[[#This Row],[流]]="ICP"),"0","Yes")</f>
        <v>Yes</v>
      </c>
      <c r="T197" s="127"/>
      <c r="U197" s="124"/>
    </row>
    <row r="198" spans="4:21" hidden="1" x14ac:dyDescent="0.25">
      <c r="D198" s="99">
        <v>43251</v>
      </c>
      <c r="E198" s="118" t="s">
        <v>39</v>
      </c>
      <c r="F198" s="160" t="str">
        <f t="shared" ref="F198:F238" si="13">TEXT(D198,"dddd")</f>
        <v>Thursday</v>
      </c>
      <c r="G198" s="160" t="str">
        <f t="shared" ref="G198:G224" si="14">IF(OR(F198="Thursday",F198="Tuesday"),"UAT","")&amp;IF(OR(F198="Wednesday",F198="Friday"),"Trunk&amp;UAT3","")</f>
        <v>UAT</v>
      </c>
      <c r="H198" s="148" t="s">
        <v>56</v>
      </c>
      <c r="I19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Row],[流]]="FLEET_ENHANCEMENT_GS","172.25.12.94","")&amp;IF(Table18911[[#This Row],[流]]="FLEET_ENHANCEMENT_GC","172.25.12.95","")&amp;IF(Table18911[[#This Row],[流]]="FLEET_ENHANCEMENT_EP","172.25.12.98","")</f>
        <v>Chenlin An</v>
      </c>
      <c r="J198" s="160" t="s">
        <v>561</v>
      </c>
      <c r="K198" s="294" t="s">
        <v>555</v>
      </c>
      <c r="L198" s="225" t="str">
        <f>IF(OR(Table18911[[#This Row],[流]]="UAT_GS",Table18911[[#This Row],[流]]="UAT_GC",Table18911[[#This Row],[流]]="UAT_EP"),"Release_note","0")&amp;IF(OR(Table18911[[#This Row],[流]]="UAT3"),"Notice_of","0")</f>
        <v>00</v>
      </c>
      <c r="M198" s="122" t="s">
        <v>567</v>
      </c>
      <c r="N198" s="292" t="s">
        <v>508</v>
      </c>
      <c r="O198" s="160" t="s">
        <v>135</v>
      </c>
      <c r="P198" s="160" t="s">
        <v>229</v>
      </c>
      <c r="Q198" s="159" t="s">
        <v>556</v>
      </c>
      <c r="R198" s="160">
        <v>0</v>
      </c>
      <c r="S198" s="294" t="str">
        <f>IF(OR(Table18911[[#This Row],[流]]="FLEET_ENHANCEMENT_GS",Table18911[[#This Row],[流]]="UAT3",Table18911[[#This Row],[流]]="",Table18911[[#This Row],[流]]="0",Table18911[[#This Row],[流]]="ICP"),"0","Yes")</f>
        <v>0</v>
      </c>
      <c r="T198" s="127"/>
      <c r="U198" s="130"/>
    </row>
    <row r="199" spans="4:21" hidden="1" x14ac:dyDescent="0.25">
      <c r="D199" s="86">
        <v>43252</v>
      </c>
      <c r="E199" s="231" t="s">
        <v>39</v>
      </c>
      <c r="F199" s="312" t="str">
        <f>TEXT(D199,"dddd")</f>
        <v>Friday</v>
      </c>
      <c r="G199" s="312" t="str">
        <f>IF(OR(F199="Thursday",F199="Tuesday"),"UAT","")&amp;IF(OR(F199="Wednesday",F199="Friday"),"Trunk&amp;UAT3","")</f>
        <v>Trunk&amp;UAT3</v>
      </c>
      <c r="H199" s="148" t="s">
        <v>294</v>
      </c>
      <c r="I19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ME</v>
      </c>
      <c r="J199" s="312"/>
      <c r="K199" s="122" t="s">
        <v>562</v>
      </c>
      <c r="L199" s="123" t="str">
        <f>IF(OR(Table18911[[#This Row],[流]]="UAT_GS",Table18911[[#This Row],[流]]="UAT_GC",Table18911[[#This Row],[流]]="UAT_EP"),"Release_note","0")&amp;IF(OR(Table18911[[#This Row],[流]]="UAT3"),"Notice_of","0")</f>
        <v>00</v>
      </c>
      <c r="M199" s="122" t="s">
        <v>564</v>
      </c>
      <c r="N199" s="292" t="s">
        <v>508</v>
      </c>
      <c r="O199" s="160" t="s">
        <v>135</v>
      </c>
      <c r="P199" s="160" t="s">
        <v>229</v>
      </c>
      <c r="Q199" s="312">
        <v>0</v>
      </c>
      <c r="R199" s="312">
        <v>0</v>
      </c>
      <c r="S199" s="122" t="str">
        <f>IF(OR(Table18911[[#This Row],[流]]="FLEET_ENHANCEMENT_GS",Table18911[[#This Row],[流]]="UAT3",Table18911[[#This Row],[流]]="",Table18911[[#This Row],[流]]="0",Table18911[[#This Row],[流]]="ICP"),"0","Yes")</f>
        <v>Yes</v>
      </c>
      <c r="T199" s="127"/>
      <c r="U199" s="124"/>
    </row>
    <row r="200" spans="4:21" hidden="1" x14ac:dyDescent="0.25">
      <c r="D200" s="103">
        <v>43252</v>
      </c>
      <c r="E200" s="231" t="s">
        <v>39</v>
      </c>
      <c r="F200" s="312" t="str">
        <f t="shared" ref="F200:F201" si="15">TEXT(D200,"dddd")</f>
        <v>Friday</v>
      </c>
      <c r="G200" s="312" t="str">
        <f t="shared" ref="G200:G201" si="16">IF(OR(F200="Thursday",F200="Tuesday"),"UAT","")&amp;IF(OR(F200="Wednesday",F200="Friday"),"Trunk&amp;UAT3","")</f>
        <v>Trunk&amp;UAT3</v>
      </c>
      <c r="H200" s="131" t="s">
        <v>32</v>
      </c>
      <c r="I20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172.25.15.202</v>
      </c>
      <c r="J200" s="168" t="s">
        <v>570</v>
      </c>
      <c r="K200" s="122" t="s">
        <v>557</v>
      </c>
      <c r="L200" s="132" t="str">
        <f>IF(OR(Table18911[[#This Row],[流]]="UAT_GS",Table18911[[#This Row],[流]]="UAT_GC",Table18911[[#This Row],[流]]="UAT_EP"),"Release_note","0")&amp;IF(OR(Table18911[[#This Row],[流]]="UAT3"),"Notice_of","0")</f>
        <v>Release_note0</v>
      </c>
      <c r="M200" s="122" t="s">
        <v>566</v>
      </c>
      <c r="N200" s="292" t="s">
        <v>508</v>
      </c>
      <c r="O200" s="292" t="s">
        <v>508</v>
      </c>
      <c r="P200" s="292" t="s">
        <v>508</v>
      </c>
      <c r="Q200" s="292" t="s">
        <v>508</v>
      </c>
      <c r="R200" s="213" t="s">
        <v>508</v>
      </c>
      <c r="S200" s="122" t="str">
        <f>IF(OR(Table18911[[#This Row],[流]]="FLEET_ENHANCEMENT_GS",Table18911[[#This Row],[流]]="UAT3",Table18911[[#This Row],[流]]="",Table18911[[#This Row],[流]]="0",Table18911[[#This Row],[流]]="ICP"),"0","Yes")</f>
        <v>Yes</v>
      </c>
      <c r="T200" s="127"/>
      <c r="U200" s="124"/>
    </row>
    <row r="201" spans="4:21" hidden="1" x14ac:dyDescent="0.25">
      <c r="D201" s="103">
        <v>43252</v>
      </c>
      <c r="E201" s="231" t="s">
        <v>39</v>
      </c>
      <c r="F201" s="312" t="str">
        <f t="shared" si="15"/>
        <v>Friday</v>
      </c>
      <c r="G201" s="312" t="str">
        <f t="shared" si="16"/>
        <v>Trunk&amp;UAT3</v>
      </c>
      <c r="H201" s="131" t="s">
        <v>36</v>
      </c>
      <c r="I20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172.25.15.208</v>
      </c>
      <c r="J201" s="312"/>
      <c r="K201" s="122" t="s">
        <v>558</v>
      </c>
      <c r="L201" s="132" t="str">
        <f>IF(OR(Table18911[[#This Row],[流]]="UAT_GS",Table18911[[#This Row],[流]]="UAT_GC",Table18911[[#This Row],[流]]="UAT_EP"),"Release_note","0")&amp;IF(OR(Table18911[[#This Row],[流]]="UAT3"),"Notice_of","0")</f>
        <v>Release_note0</v>
      </c>
      <c r="M201" s="122" t="s">
        <v>565</v>
      </c>
      <c r="N201" s="292" t="s">
        <v>508</v>
      </c>
      <c r="O201" s="292" t="s">
        <v>508</v>
      </c>
      <c r="P201" s="292" t="s">
        <v>508</v>
      </c>
      <c r="Q201" s="292" t="s">
        <v>508</v>
      </c>
      <c r="R201" s="213" t="s">
        <v>508</v>
      </c>
      <c r="S201" s="122" t="str">
        <f>IF(OR(Table18911[[#This Row],[流]]="FLEET_ENHANCEMENT_GS",Table18911[[#This Row],[流]]="UAT3",Table18911[[#This Row],[流]]="",Table18911[[#This Row],[流]]="0",Table18911[[#This Row],[流]]="ICP"),"0","Yes")</f>
        <v>Yes</v>
      </c>
      <c r="T201" s="127"/>
      <c r="U201" s="124"/>
    </row>
    <row r="202" spans="4:21" hidden="1" x14ac:dyDescent="0.25">
      <c r="D202" s="103">
        <v>43252</v>
      </c>
      <c r="E202" s="231" t="s">
        <v>39</v>
      </c>
      <c r="F202" s="312" t="str">
        <f>TEXT(D202,"dddd")</f>
        <v>Friday</v>
      </c>
      <c r="G202" s="312" t="str">
        <f>IF(OR(F202="Thursday",F202="Tuesday"),"UAT","")&amp;IF(OR(F202="Wednesday",F202="Friday"),"Trunk&amp;UAT3","")</f>
        <v>Trunk&amp;UAT3</v>
      </c>
      <c r="H202" s="131" t="s">
        <v>37</v>
      </c>
      <c r="I20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172.25.15.207</v>
      </c>
      <c r="J202" s="312"/>
      <c r="K202" s="122" t="s">
        <v>559</v>
      </c>
      <c r="L202" s="132" t="str">
        <f>IF(OR(Table18911[[#This Row],[流]]="UAT_GS",Table18911[[#This Row],[流]]="UAT_GC",Table18911[[#This Row],[流]]="UAT_EP"),"Release_note","0")&amp;IF(OR(Table18911[[#This Row],[流]]="UAT3"),"Notice_of","0")</f>
        <v>Release_note0</v>
      </c>
      <c r="M202" s="124" t="s">
        <v>563</v>
      </c>
      <c r="N202" s="292" t="s">
        <v>508</v>
      </c>
      <c r="O202" s="292" t="s">
        <v>508</v>
      </c>
      <c r="P202" s="292" t="s">
        <v>508</v>
      </c>
      <c r="Q202" s="292" t="s">
        <v>508</v>
      </c>
      <c r="R202" s="213" t="s">
        <v>508</v>
      </c>
      <c r="S202" s="122" t="str">
        <f>IF(OR(Table18911[[#This Row],[流]]="FLEET_ENHANCEMENT_GS",Table18911[[#This Row],[流]]="UAT3",Table18911[[#This Row],[流]]="",Table18911[[#This Row],[流]]="0",Table18911[[#This Row],[流]]="ICP"),"0","Yes")</f>
        <v>Yes</v>
      </c>
      <c r="T202" s="127"/>
      <c r="U202" s="124"/>
    </row>
    <row r="203" spans="4:21" hidden="1" x14ac:dyDescent="0.25">
      <c r="D203" s="103">
        <v>43252</v>
      </c>
      <c r="E203" s="231" t="s">
        <v>39</v>
      </c>
      <c r="F203" s="312" t="str">
        <f>TEXT(D203,"dddd")</f>
        <v>Friday</v>
      </c>
      <c r="G203" s="312" t="str">
        <f>IF(OR(F203="Thursday",F203="Tuesday"),"UAT","")&amp;IF(OR(F203="Wednesday",F203="Friday"),"Trunk&amp;UAT3","")</f>
        <v>Trunk&amp;UAT3</v>
      </c>
      <c r="H203" s="230" t="s">
        <v>40</v>
      </c>
      <c r="I20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03" s="312"/>
      <c r="K203" s="122" t="s">
        <v>619</v>
      </c>
      <c r="L203" s="132" t="str">
        <f>IF(OR(Table18911[[#This Row],[流]]="UAT_GS",Table18911[[#This Row],[流]]="UAT_GC",Table18911[[#This Row],[流]]="UAT_EP"),"Release_note","0")&amp;IF(OR(Table18911[[#This Row],[流]]="UAT3"),"Notice_of","0")</f>
        <v>0Notice_of</v>
      </c>
      <c r="M203" s="124">
        <v>0</v>
      </c>
      <c r="N203" s="292">
        <v>0</v>
      </c>
      <c r="O203" s="312">
        <v>0</v>
      </c>
      <c r="P203" s="312">
        <v>0</v>
      </c>
      <c r="Q203" s="312">
        <v>0</v>
      </c>
      <c r="R203" s="312">
        <v>0</v>
      </c>
      <c r="S203" s="122" t="str">
        <f>IF(OR(Table18911[[#This Row],[流]]="FLEET_ENHANCEMENT_GS",Table18911[[#This Row],[流]]="UAT3",Table18911[[#This Row],[流]]="",Table18911[[#This Row],[流]]="0",Table18911[[#This Row],[流]]="ICP"),"0","Yes")</f>
        <v>0</v>
      </c>
      <c r="T203" s="150" t="s">
        <v>553</v>
      </c>
      <c r="U203" s="124"/>
    </row>
    <row r="204" spans="4:21" hidden="1" x14ac:dyDescent="0.25">
      <c r="D204" s="98"/>
      <c r="E204" s="178"/>
      <c r="F204" s="177"/>
      <c r="G204" s="178"/>
      <c r="H204" s="178"/>
      <c r="I204" s="178"/>
      <c r="J204" s="178"/>
      <c r="K204" s="176"/>
      <c r="L204" s="176"/>
      <c r="M204" s="232"/>
      <c r="N204" s="178"/>
      <c r="O204" s="178"/>
      <c r="P204" s="178"/>
      <c r="Q204" s="178"/>
      <c r="R204" s="178"/>
      <c r="S204" s="176"/>
      <c r="T204" s="180"/>
      <c r="U204" s="180"/>
    </row>
    <row r="205" spans="4:21" hidden="1" x14ac:dyDescent="0.25">
      <c r="D205" s="107">
        <v>43253</v>
      </c>
      <c r="E205" s="233"/>
      <c r="F205" s="234" t="str">
        <f t="shared" si="13"/>
        <v>Saturday</v>
      </c>
      <c r="G205" s="235" t="str">
        <f t="shared" ref="G205:G214" si="17">IF(OR(F205="Thursday",F205="Tuesday"),"UAT","")&amp;IF(OR(F205="Wednesday",F205="Friday"),"Trunk&amp;UAT3","")</f>
        <v/>
      </c>
      <c r="H205" s="235"/>
      <c r="I205" s="2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5" s="235"/>
      <c r="K205" s="236"/>
      <c r="L205" s="237" t="str">
        <f>IF(OR(Table18911[[#This Row],[流]]="UAT_GS",Table18911[[#This Row],[流]]="UAT_GC",Table18911[[#This Row],[流]]="UAT_EP"),"Release_note","0")&amp;IF(OR(Table18911[[#This Row],[流]]="UAT3"),"Notice_of","0")</f>
        <v>00</v>
      </c>
      <c r="M205" s="238"/>
      <c r="N205" s="239"/>
      <c r="O205" s="235"/>
      <c r="P205" s="235"/>
      <c r="Q205" s="235"/>
      <c r="R205" s="235"/>
      <c r="S205" s="236" t="str">
        <f>IF(OR(Table18911[[#This Row],[流]]="FLEET_ENHANCEMENT_GS",Table18911[[#This Row],[流]]="UAT3",Table18911[[#This Row],[流]]="",Table18911[[#This Row],[流]]="0",Table18911[[#This Row],[流]]="ICP"),"0","Yes")</f>
        <v>0</v>
      </c>
      <c r="T205" s="240" t="str">
        <f>IF(Table18911[[#This Row],[流]]="Fleet_GS","√","")&amp;IF(Table18911[[#This Row],[流]]="UAT3","","X")</f>
        <v>X</v>
      </c>
      <c r="U205" s="241"/>
    </row>
    <row r="206" spans="4:21" hidden="1" x14ac:dyDescent="0.25">
      <c r="D206" s="108">
        <v>43254</v>
      </c>
      <c r="E206" s="233"/>
      <c r="F206" s="234" t="str">
        <f t="shared" si="13"/>
        <v>Sunday</v>
      </c>
      <c r="G206" s="235" t="str">
        <f t="shared" si="17"/>
        <v/>
      </c>
      <c r="H206" s="235"/>
      <c r="I206" s="235"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6" s="168" t="s">
        <v>588</v>
      </c>
      <c r="K206" s="236"/>
      <c r="L206" s="237" t="str">
        <f>IF(OR(Table18911[[#This Row],[流]]="UAT_GS",Table18911[[#This Row],[流]]="UAT_GC",Table18911[[#This Row],[流]]="UAT_EP"),"Release_note","0")&amp;IF(OR(Table18911[[#This Row],[流]]="UAT3"),"Notice_of","0")</f>
        <v>00</v>
      </c>
      <c r="M206" s="238"/>
      <c r="N206" s="239"/>
      <c r="O206" s="235"/>
      <c r="P206" s="235"/>
      <c r="Q206" s="235"/>
      <c r="R206" s="235"/>
      <c r="S206" s="236" t="str">
        <f>IF(OR(Table18911[[#This Row],[流]]="FLEET_ENHANCEMENT_GS",Table18911[[#This Row],[流]]="UAT3",Table18911[[#This Row],[流]]="",Table18911[[#This Row],[流]]="0",Table18911[[#This Row],[流]]="ICP"),"0","Yes")</f>
        <v>0</v>
      </c>
      <c r="T206" s="240" t="str">
        <f>IF(Table18911[[#This Row],[流]]="Fleet_GS","√","")&amp;IF(Table18911[[#This Row],[流]]="UAT3","","X")</f>
        <v>X</v>
      </c>
      <c r="U206" s="241"/>
    </row>
    <row r="207" spans="4:21" hidden="1" x14ac:dyDescent="0.25">
      <c r="D207" s="100">
        <v>43255</v>
      </c>
      <c r="E207" s="217"/>
      <c r="F207" s="242" t="str">
        <f>TEXT(D207,"dddd")</f>
        <v>Monday</v>
      </c>
      <c r="G207" s="218" t="str">
        <f t="shared" si="17"/>
        <v/>
      </c>
      <c r="H207" s="218"/>
      <c r="I207" s="218"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
      </c>
      <c r="J207" s="218"/>
      <c r="K207" s="219"/>
      <c r="L207" s="220" t="str">
        <f>IF(OR(Table18911[[#This Row],[流]]="UAT_GS",Table18911[[#This Row],[流]]="UAT_GC",Table18911[[#This Row],[流]]="UAT_EP"),"Release_note","0")&amp;IF(OR(Table18911[[#This Row],[流]]="UAT3"),"Notice_of","0")</f>
        <v>00</v>
      </c>
      <c r="M207" s="221"/>
      <c r="N207" s="243"/>
      <c r="O207" s="218"/>
      <c r="P207" s="218"/>
      <c r="Q207" s="218"/>
      <c r="R207" s="218"/>
      <c r="S207" s="219" t="str">
        <f>IF(OR(Table18911[[#This Row],[流]]="FLEET_ENHANCEMENT_GS",Table18911[[#This Row],[流]]="UAT3",Table18911[[#This Row],[流]]="",Table18911[[#This Row],[流]]="0",Table18911[[#This Row],[流]]="ICP"),"0","Yes")</f>
        <v>0</v>
      </c>
      <c r="T207" s="222" t="str">
        <f>IF(Table18911[[#This Row],[流]]="Fleet_GS","√","")&amp;IF(Table18911[[#This Row],[流]]="UAT3","","X")</f>
        <v>X</v>
      </c>
      <c r="U207" s="223"/>
    </row>
    <row r="208" spans="4:21" hidden="1" x14ac:dyDescent="0.25">
      <c r="D208" s="99">
        <v>43256</v>
      </c>
      <c r="E208" s="231" t="s">
        <v>39</v>
      </c>
      <c r="F208" s="312" t="str">
        <f t="shared" ref="F208:F209" si="18">TEXT(D208,"dddd")</f>
        <v>Tuesday</v>
      </c>
      <c r="G208" s="312" t="str">
        <f t="shared" si="17"/>
        <v>UAT</v>
      </c>
      <c r="H208" s="131" t="s">
        <v>32</v>
      </c>
      <c r="I208"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08" s="312"/>
      <c r="K208" s="122" t="s">
        <v>581</v>
      </c>
      <c r="L208" s="132" t="str">
        <f>IF(OR(Table18911[[#This Row],[流]]="UAT_GS",Table18911[[#This Row],[流]]="UAT_GC",Table18911[[#This Row],[流]]="UAT_EP"),"Release_note","0")&amp;IF(OR(Table18911[[#This Row],[流]]="UAT3"),"Notice_of","0")</f>
        <v>Release_note0</v>
      </c>
      <c r="M208" s="122" t="s">
        <v>601</v>
      </c>
      <c r="N208" s="292" t="s">
        <v>508</v>
      </c>
      <c r="O208" s="292" t="s">
        <v>508</v>
      </c>
      <c r="P208" s="292" t="s">
        <v>508</v>
      </c>
      <c r="Q208" s="292" t="s">
        <v>508</v>
      </c>
      <c r="R208" s="213" t="s">
        <v>508</v>
      </c>
      <c r="S208" s="122" t="str">
        <f>IF(OR(Table18911[[#This Row],[流]]="FLEET_ENHANCEMENT_GS",Table18911[[#This Row],[流]]="UAT3",Table18911[[#This Row],[流]]="",Table18911[[#This Row],[流]]="0",Table18911[[#This Row],[流]]="ICP"),"0","Yes")</f>
        <v>Yes</v>
      </c>
      <c r="T208" s="127"/>
      <c r="U208" s="124"/>
    </row>
    <row r="209" spans="4:21" hidden="1" x14ac:dyDescent="0.25">
      <c r="D209" s="99">
        <v>43256</v>
      </c>
      <c r="E209" s="231" t="s">
        <v>39</v>
      </c>
      <c r="F209" s="312" t="str">
        <f t="shared" si="18"/>
        <v>Tuesday</v>
      </c>
      <c r="G209" s="312" t="str">
        <f t="shared" si="17"/>
        <v>UAT</v>
      </c>
      <c r="H209" s="131" t="s">
        <v>36</v>
      </c>
      <c r="I209"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09" s="312"/>
      <c r="K209" s="122" t="s">
        <v>582</v>
      </c>
      <c r="L209" s="132" t="str">
        <f>IF(OR(Table18911[[#This Row],[流]]="UAT_GS",Table18911[[#This Row],[流]]="UAT_GC",Table18911[[#This Row],[流]]="UAT_EP"),"Release_note","0")&amp;IF(OR(Table18911[[#This Row],[流]]="UAT3"),"Notice_of","0")</f>
        <v>Release_note0</v>
      </c>
      <c r="M209" s="122" t="s">
        <v>600</v>
      </c>
      <c r="N209" s="292" t="s">
        <v>508</v>
      </c>
      <c r="O209" s="292" t="s">
        <v>508</v>
      </c>
      <c r="P209" s="292" t="s">
        <v>508</v>
      </c>
      <c r="Q209" s="292" t="s">
        <v>508</v>
      </c>
      <c r="R209" s="213" t="s">
        <v>508</v>
      </c>
      <c r="S209" s="122" t="str">
        <f>IF(OR(Table18911[[#This Row],[流]]="FLEET_ENHANCEMENT_GS",Table18911[[#This Row],[流]]="UAT3",Table18911[[#This Row],[流]]="",Table18911[[#This Row],[流]]="0",Table18911[[#This Row],[流]]="ICP"),"0","Yes")</f>
        <v>Yes</v>
      </c>
      <c r="T209" s="127"/>
      <c r="U209" s="124"/>
    </row>
    <row r="210" spans="4:21" hidden="1" x14ac:dyDescent="0.25">
      <c r="D210" s="99">
        <v>43257</v>
      </c>
      <c r="E210" s="310" t="s">
        <v>606</v>
      </c>
      <c r="F210" s="160" t="str">
        <f t="shared" si="13"/>
        <v>Wednesday</v>
      </c>
      <c r="G210" s="312" t="str">
        <f t="shared" si="17"/>
        <v>Trunk&amp;UAT3</v>
      </c>
      <c r="H210" s="148" t="s">
        <v>56</v>
      </c>
      <c r="I210"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Chenlin An</v>
      </c>
      <c r="J210" s="312"/>
      <c r="K210" s="122" t="s">
        <v>602</v>
      </c>
      <c r="L210" s="123" t="str">
        <f>IF(OR(Table18911[[#This Row],[流]]="UAT_GS",Table18911[[#This Row],[流]]="UAT_GC",Table18911[[#This Row],[流]]="UAT_EP"),"Release_note","0")&amp;IF(OR(Table18911[[#This Row],[流]]="UAT3"),"Notice_of","0")</f>
        <v>00</v>
      </c>
      <c r="M210" s="124" t="s">
        <v>603</v>
      </c>
      <c r="N210" s="292" t="s">
        <v>508</v>
      </c>
      <c r="O210" s="312">
        <v>0</v>
      </c>
      <c r="P210" s="312">
        <v>0</v>
      </c>
      <c r="Q210" s="312">
        <v>0</v>
      </c>
      <c r="R210" s="312">
        <v>0</v>
      </c>
      <c r="S210" s="122" t="str">
        <f>IF(OR(Table18911[[#This Row],[流]]="FLEET_ENHANCEMENT_GS",Table18911[[#This Row],[流]]="UAT3",Table18911[[#This Row],[流]]="",Table18911[[#This Row],[流]]="0",Table18911[[#This Row],[流]]="ICP"),"0","Yes")</f>
        <v>0</v>
      </c>
      <c r="T210" s="127" t="str">
        <f>IF(Table18911[[#This Row],[流]]="Fleet_GS","√","")&amp;IF(Table18911[[#This Row],[流]]="UAT3","","X")</f>
        <v>X</v>
      </c>
      <c r="U210" s="130"/>
    </row>
    <row r="211" spans="4:21" hidden="1" x14ac:dyDescent="0.25">
      <c r="D211" s="99">
        <v>43257</v>
      </c>
      <c r="E211" s="231" t="s">
        <v>39</v>
      </c>
      <c r="F211" s="312" t="str">
        <f>TEXT(D211,"dddd")</f>
        <v>Wednesday</v>
      </c>
      <c r="G211" s="312" t="str">
        <f>IF(OR(F211="Thursday",F211="Tuesday"),"UAT","")&amp;IF(OR(F211="Wednesday",F211="Friday"),"Trunk&amp;UAT3","")</f>
        <v>Trunk&amp;UAT3</v>
      </c>
      <c r="H211" s="230" t="s">
        <v>40</v>
      </c>
      <c r="I211"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11" s="312" t="s">
        <v>605</v>
      </c>
      <c r="K211" s="122" t="s">
        <v>618</v>
      </c>
      <c r="L211" s="123" t="str">
        <f>IF(OR(Table18911[[#This Row],[流]]="UAT_GS",Table18911[[#This Row],[流]]="UAT_GC",Table18911[[#This Row],[流]]="UAT_EP"),"Release_note","0")&amp;IF(OR(Table18911[[#This Row],[流]]="UAT3"),"Notice_of","0")</f>
        <v>0Notice_of</v>
      </c>
      <c r="M211" s="124">
        <v>0</v>
      </c>
      <c r="N211" s="312">
        <v>0</v>
      </c>
      <c r="O211" s="312">
        <v>0</v>
      </c>
      <c r="P211" s="312">
        <v>0</v>
      </c>
      <c r="Q211" s="312">
        <v>0</v>
      </c>
      <c r="R211" s="312">
        <v>0</v>
      </c>
      <c r="S211" s="122" t="str">
        <f>IF(OR(Table18911[[#This Row],[流]]="FLEET_ENHANCEMENT_GS",Table18911[[#This Row],[流]]="UAT3",Table18911[[#This Row],[流]]="",Table18911[[#This Row],[流]]="0",Table18911[[#This Row],[流]]="ICP"),"0","Yes")</f>
        <v>0</v>
      </c>
      <c r="T211" s="150" t="s">
        <v>604</v>
      </c>
      <c r="U211" s="124"/>
    </row>
    <row r="212" spans="4:21" hidden="1" x14ac:dyDescent="0.25">
      <c r="D212" s="99">
        <v>43258</v>
      </c>
      <c r="E212" s="231" t="s">
        <v>39</v>
      </c>
      <c r="F212" s="160" t="str">
        <f t="shared" si="13"/>
        <v>Thursday</v>
      </c>
      <c r="G212" s="160" t="str">
        <f t="shared" si="17"/>
        <v>UAT</v>
      </c>
      <c r="H212" s="131" t="s">
        <v>32</v>
      </c>
      <c r="I212"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f>
        <v>172.25.15.202</v>
      </c>
      <c r="J212" s="160"/>
      <c r="K212" s="122" t="s">
        <v>607</v>
      </c>
      <c r="L212" s="254" t="str">
        <f>IF(OR(Table18911[[#This Row],[流]]="UAT_GS",Table18911[[#This Row],[流]]="UAT_GC",Table18911[[#This Row],[流]]="UAT_EP"),"Release_note","0")&amp;IF(OR(Table18911[[#This Row],[流]]="UAT3"),"Notice_of","0")</f>
        <v>Release_note0</v>
      </c>
      <c r="M212" s="161" t="s">
        <v>614</v>
      </c>
      <c r="N212" s="292" t="s">
        <v>508</v>
      </c>
      <c r="O212" s="292" t="s">
        <v>508</v>
      </c>
      <c r="P212" s="292" t="s">
        <v>508</v>
      </c>
      <c r="Q212" s="292" t="s">
        <v>508</v>
      </c>
      <c r="R212" s="213" t="s">
        <v>508</v>
      </c>
      <c r="S212" s="294" t="str">
        <f>IF(OR(Table18911[[#This Row],[流]]="FLEET_ENHANCEMENT_GS",Table18911[[#This Row],[流]]="UAT3",Table18911[[#This Row],[流]]="",Table18911[[#This Row],[流]]="0",Table18911[[#This Row],[流]]="ICP"),"0","Yes")</f>
        <v>Yes</v>
      </c>
      <c r="T212" s="226" t="str">
        <f>IF(Table18911[[#This Row],[流]]="Fleet_GS","√","")&amp;IF(Table18911[[#This Row],[流]]="UAT3","","X")</f>
        <v>X</v>
      </c>
      <c r="U212" s="244"/>
    </row>
    <row r="213" spans="4:21" hidden="1" x14ac:dyDescent="0.25">
      <c r="D213" s="99">
        <v>43258</v>
      </c>
      <c r="E213" s="231" t="s">
        <v>39</v>
      </c>
      <c r="F213" s="312" t="str">
        <f t="shared" si="13"/>
        <v>Thursday</v>
      </c>
      <c r="G213" s="312" t="str">
        <f t="shared" si="17"/>
        <v>UAT</v>
      </c>
      <c r="H213" s="131" t="s">
        <v>36</v>
      </c>
      <c r="I213"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13" s="312" t="s">
        <v>615</v>
      </c>
      <c r="K213" s="122" t="s">
        <v>608</v>
      </c>
      <c r="L213" s="132" t="str">
        <f>IF(OR(Table18911[[#This Row],[流]]="UAT_GS",Table18911[[#This Row],[流]]="UAT_GC",Table18911[[#This Row],[流]]="UAT_EP"),"Release_note","0")&amp;IF(OR(Table18911[[#This Row],[流]]="UAT3"),"Notice_of","0")</f>
        <v>Release_note0</v>
      </c>
      <c r="M213" s="124" t="s">
        <v>613</v>
      </c>
      <c r="N213" s="292" t="s">
        <v>508</v>
      </c>
      <c r="O213" s="292" t="s">
        <v>508</v>
      </c>
      <c r="P213" s="292" t="s">
        <v>508</v>
      </c>
      <c r="Q213" s="292" t="s">
        <v>508</v>
      </c>
      <c r="R213" s="213" t="s">
        <v>508</v>
      </c>
      <c r="S213" s="122" t="str">
        <f>IF(OR(Table18911[[#This Row],[流]]="FLEET_ENHANCEMENT_GS",Table18911[[#This Row],[流]]="UAT3",Table18911[[#This Row],[流]]="",Table18911[[#This Row],[流]]="0",Table18911[[#This Row],[流]]="ICP"),"0","Yes")</f>
        <v>Yes</v>
      </c>
      <c r="T213" s="127"/>
      <c r="U213" s="124"/>
    </row>
    <row r="214" spans="4:21" hidden="1" x14ac:dyDescent="0.25">
      <c r="D214" s="99">
        <v>43258</v>
      </c>
      <c r="E214" s="231" t="s">
        <v>39</v>
      </c>
      <c r="F214" s="312" t="str">
        <f t="shared" si="13"/>
        <v>Thursday</v>
      </c>
      <c r="G214" s="312" t="str">
        <f t="shared" si="17"/>
        <v>UAT</v>
      </c>
      <c r="H214" s="131" t="s">
        <v>37</v>
      </c>
      <c r="I214"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14" s="312"/>
      <c r="K214" s="122" t="s">
        <v>609</v>
      </c>
      <c r="L214" s="132" t="str">
        <f>IF(OR(Table18911[[#This Row],[流]]="UAT_GS",Table18911[[#This Row],[流]]="UAT_GC",Table18911[[#This Row],[流]]="UAT_EP"),"Release_note","0")&amp;IF(OR(Table18911[[#This Row],[流]]="UAT3"),"Notice_of","0")</f>
        <v>Release_note0</v>
      </c>
      <c r="M214" s="122" t="s">
        <v>616</v>
      </c>
      <c r="N214" s="292" t="s">
        <v>508</v>
      </c>
      <c r="O214" s="292" t="s">
        <v>508</v>
      </c>
      <c r="P214" s="292" t="s">
        <v>508</v>
      </c>
      <c r="Q214" s="292" t="s">
        <v>508</v>
      </c>
      <c r="R214" s="213" t="s">
        <v>508</v>
      </c>
      <c r="S214" s="122" t="str">
        <f>IF(OR(Table18911[[#This Row],[流]]="FLEET_ENHANCEMENT_GS",Table18911[[#This Row],[流]]="UAT3",Table18911[[#This Row],[流]]="",Table18911[[#This Row],[流]]="0",Table18911[[#This Row],[流]]="ICP"),"0","Yes")</f>
        <v>Yes</v>
      </c>
      <c r="T214" s="127"/>
      <c r="U214" s="124"/>
    </row>
    <row r="215" spans="4:21" hidden="1" x14ac:dyDescent="0.25">
      <c r="D215" s="99">
        <v>43258</v>
      </c>
      <c r="E215" s="231" t="s">
        <v>39</v>
      </c>
      <c r="F215" s="312" t="str">
        <f>TEXT(D215,"dddd")</f>
        <v>Thursday</v>
      </c>
      <c r="G215" s="312" t="str">
        <f>IF(OR(F215="Thursday",F215="Tuesday"),"UAT","")&amp;IF(OR(F215="Wednesday",F215="Friday"),"Trunk&amp;UAT3","")</f>
        <v>UAT</v>
      </c>
      <c r="H215" s="148" t="s">
        <v>56</v>
      </c>
      <c r="I215" s="31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15" s="124" t="s">
        <v>612</v>
      </c>
      <c r="K215" s="122" t="s">
        <v>602</v>
      </c>
      <c r="L215" s="123" t="str">
        <f>IF(OR(Table18911[[#This Row],[流]]="UAT_GS",Table18911[[#This Row],[流]]="UAT_GC",Table18911[[#This Row],[流]]="UAT_EP"),"Release_note","0")&amp;IF(OR(Table18911[[#This Row],[流]]="UAT3"),"Notice_of","0")</f>
        <v>00</v>
      </c>
      <c r="M215" s="124" t="s">
        <v>611</v>
      </c>
      <c r="N215" s="292" t="s">
        <v>508</v>
      </c>
      <c r="O215" s="312">
        <v>0</v>
      </c>
      <c r="P215" s="312">
        <v>0</v>
      </c>
      <c r="Q215" s="312">
        <v>0</v>
      </c>
      <c r="R215" s="312">
        <v>0</v>
      </c>
      <c r="S215" s="122" t="str">
        <f>IF(OR(Table18911[[#This Row],[流]]="FLEET_ENHANCEMENT_GS",Table18911[[#This Row],[流]]="UAT3",Table18911[[#This Row],[流]]="",Table18911[[#This Row],[流]]="0",Table18911[[#This Row],[流]]="ICP"),"0","Yes")</f>
        <v>0</v>
      </c>
      <c r="T215" s="127"/>
      <c r="U215" s="124"/>
    </row>
    <row r="216" spans="4:21" hidden="1" x14ac:dyDescent="0.25">
      <c r="D216" s="99">
        <v>43259</v>
      </c>
      <c r="E216" s="231" t="s">
        <v>39</v>
      </c>
      <c r="F216" s="312" t="str">
        <f t="shared" ref="F216:F242" si="19">TEXT(D216,"dddd")</f>
        <v>Friday</v>
      </c>
      <c r="G216" s="312" t="str">
        <f t="shared" ref="G216:G279" si="20">IF(OR(F216="Thursday",F216="Tuesday"),"UAT","")&amp;IF(OR(F216="Wednesday",F216="Friday"),"Trunk&amp;UAT3","")</f>
        <v>Trunk&amp;UAT3</v>
      </c>
      <c r="H216" s="230" t="s">
        <v>40</v>
      </c>
      <c r="I21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16" s="312"/>
      <c r="K216" s="122" t="s">
        <v>617</v>
      </c>
      <c r="L216" s="123" t="str">
        <f>IF(OR(Table18911[[#This Row],[流]]="UAT_GS",Table18911[[#This Row],[流]]="UAT_GC",Table18911[[#This Row],[流]]="UAT_EP"),"Release_note","0")&amp;IF(OR(Table18911[[#This Row],[流]]="UAT3"),"Notice_of","0")</f>
        <v>0Notice_of</v>
      </c>
      <c r="M216" s="124"/>
      <c r="N216" s="312"/>
      <c r="O216" s="312">
        <v>0</v>
      </c>
      <c r="P216" s="312">
        <v>0</v>
      </c>
      <c r="Q216" s="312">
        <v>0</v>
      </c>
      <c r="R216" s="312">
        <v>0</v>
      </c>
      <c r="S216" s="127" t="str">
        <f>IF(OR(Table18911[[#This Row],[流]]="FLEET_ENHANCEMENT_GS",Table18911[[#This Row],[流]]="UAT3",Table18911[[#This Row],[流]]="",Table18911[[#This Row],[流]]="0",Table18911[[#This Row],[流]]="ICP"),"0","Yes")</f>
        <v>0</v>
      </c>
      <c r="T216" s="150" t="s">
        <v>620</v>
      </c>
      <c r="U216" s="124"/>
    </row>
    <row r="217" spans="4:21" hidden="1" x14ac:dyDescent="0.25">
      <c r="D217" s="99">
        <v>43259</v>
      </c>
      <c r="E217" s="231" t="s">
        <v>39</v>
      </c>
      <c r="F217" s="312" t="str">
        <f>TEXT(D217,"dddd")</f>
        <v>Friday</v>
      </c>
      <c r="G217" s="312" t="str">
        <f>IF(OR(F217="Thursday",F217="Tuesday"),"UAT","")&amp;IF(OR(F217="Wednesday",F217="Friday"),"Trunk&amp;UAT3","")</f>
        <v>Trunk&amp;UAT3</v>
      </c>
      <c r="H217" s="145" t="s">
        <v>297</v>
      </c>
      <c r="I21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172.25.12.95</v>
      </c>
      <c r="J217" s="312"/>
      <c r="K217" s="227" t="s">
        <v>622</v>
      </c>
      <c r="L217" s="123" t="str">
        <f>IF(OR(Table18911[[#This Row],[流]]="UAT_GS",Table18911[[#This Row],[流]]="UAT_GC",Table18911[[#This Row],[流]]="UAT_EP"),"Release_note","0")&amp;IF(OR(Table18911[[#This Row],[流]]="UAT3"),"Notice_of","0")</f>
        <v>00</v>
      </c>
      <c r="M217" s="124" t="s">
        <v>621</v>
      </c>
      <c r="N217" s="292" t="s">
        <v>508</v>
      </c>
      <c r="O217" s="292" t="s">
        <v>508</v>
      </c>
      <c r="P217" s="292" t="s">
        <v>508</v>
      </c>
      <c r="Q217" s="292" t="s">
        <v>508</v>
      </c>
      <c r="R217" s="312">
        <v>0</v>
      </c>
      <c r="S217" s="127" t="str">
        <f>IF(OR(Table18911[[#This Row],[流]]="FLEET_ENHANCEMENT_GS",Table18911[[#This Row],[流]]="UAT3",Table18911[[#This Row],[流]]="",Table18911[[#This Row],[流]]="0",Table18911[[#This Row],[流]]="ICP"),"0","Yes")</f>
        <v>Yes</v>
      </c>
      <c r="T217" s="127"/>
      <c r="U217" s="124"/>
    </row>
    <row r="218" spans="4:21" hidden="1" x14ac:dyDescent="0.25">
      <c r="D218" s="99">
        <v>43260</v>
      </c>
      <c r="E218" s="231" t="s">
        <v>39</v>
      </c>
      <c r="F218" s="312" t="str">
        <f t="shared" ref="F218:F222" si="21">TEXT(D218,"dddd")</f>
        <v>Saturday</v>
      </c>
      <c r="G218" s="312" t="str">
        <f t="shared" ref="G218:G222" si="22">IF(OR(F218="Thursday",F218="Tuesday"),"UAT","")&amp;IF(OR(F218="Wednesday",F218="Friday"),"Trunk&amp;UAT3","")</f>
        <v/>
      </c>
      <c r="H218" s="131" t="s">
        <v>36</v>
      </c>
      <c r="I21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18" s="312" t="s">
        <v>625</v>
      </c>
      <c r="K218" s="124" t="s">
        <v>623</v>
      </c>
      <c r="L218" s="123" t="str">
        <f>IF(OR(Table18911[[#This Row],[流]]="UAT_GS",Table18911[[#This Row],[流]]="UAT_GC",Table18911[[#This Row],[流]]="UAT_EP"),"Release_note","0")&amp;IF(OR(Table18911[[#This Row],[流]]="UAT3"),"Notice_of","0")</f>
        <v>Release_note0</v>
      </c>
      <c r="M218" s="124" t="s">
        <v>624</v>
      </c>
      <c r="N218" s="292" t="s">
        <v>508</v>
      </c>
      <c r="O218" s="312">
        <v>0</v>
      </c>
      <c r="P218" s="312">
        <v>0</v>
      </c>
      <c r="Q218" s="312">
        <v>0</v>
      </c>
      <c r="R218" s="312">
        <v>0</v>
      </c>
      <c r="S218" s="127" t="str">
        <f>IF(OR(Table18911[[#This Row],[流]]="FLEET_ENHANCEMENT_GS",Table18911[[#This Row],[流]]="UAT3",Table18911[[#This Row],[流]]="",Table18911[[#This Row],[流]]="0",Table18911[[#This Row],[流]]="ICP"),"0","Yes")</f>
        <v>Yes</v>
      </c>
      <c r="T218" s="127"/>
      <c r="U218" s="124"/>
    </row>
    <row r="219" spans="4:21" hidden="1" x14ac:dyDescent="0.25">
      <c r="D219" s="99">
        <v>43260</v>
      </c>
      <c r="E219" s="231" t="s">
        <v>39</v>
      </c>
      <c r="F219" s="312" t="str">
        <f t="shared" si="21"/>
        <v>Saturday</v>
      </c>
      <c r="G219" s="312" t="str">
        <f t="shared" si="22"/>
        <v/>
      </c>
      <c r="H219" s="131" t="s">
        <v>32</v>
      </c>
      <c r="I21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19" s="312" t="s">
        <v>625</v>
      </c>
      <c r="K219" s="124" t="s">
        <v>629</v>
      </c>
      <c r="L219" s="123" t="str">
        <f>IF(OR(Table18911[[#This Row],[流]]="UAT_GS",Table18911[[#This Row],[流]]="UAT_GC",Table18911[[#This Row],[流]]="UAT_EP"),"Release_note","0")&amp;IF(OR(Table18911[[#This Row],[流]]="UAT3"),"Notice_of","0")</f>
        <v>Release_note0</v>
      </c>
      <c r="M219" s="124" t="s">
        <v>631</v>
      </c>
      <c r="N219" s="292" t="s">
        <v>508</v>
      </c>
      <c r="O219" s="312"/>
      <c r="P219" s="312"/>
      <c r="Q219" s="312"/>
      <c r="R219" s="312"/>
      <c r="S219" s="127" t="str">
        <f>IF(OR(Table18911[[#This Row],[流]]="FLEET_ENHANCEMENT_GS",Table18911[[#This Row],[流]]="UAT3",Table18911[[#This Row],[流]]="",Table18911[[#This Row],[流]]="0",Table18911[[#This Row],[流]]="ICP"),"0","Yes")</f>
        <v>Yes</v>
      </c>
      <c r="T219" s="127"/>
      <c r="U219" s="124"/>
    </row>
    <row r="220" spans="4:21" hidden="1" x14ac:dyDescent="0.25">
      <c r="D220" s="99">
        <v>43260</v>
      </c>
      <c r="E220" s="231" t="s">
        <v>39</v>
      </c>
      <c r="F220" s="312" t="str">
        <f t="shared" si="21"/>
        <v>Saturday</v>
      </c>
      <c r="G220" s="312" t="str">
        <f t="shared" si="22"/>
        <v/>
      </c>
      <c r="H220" s="131" t="s">
        <v>37</v>
      </c>
      <c r="I220"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20" s="312" t="s">
        <v>625</v>
      </c>
      <c r="K220" s="124" t="s">
        <v>630</v>
      </c>
      <c r="L220" s="123" t="str">
        <f>IF(OR(Table18911[[#This Row],[流]]="UAT_GS",Table18911[[#This Row],[流]]="UAT_GC",Table18911[[#This Row],[流]]="UAT_EP"),"Release_note","0")&amp;IF(OR(Table18911[[#This Row],[流]]="UAT3"),"Notice_of","0")</f>
        <v>Release_note0</v>
      </c>
      <c r="M220" s="124" t="s">
        <v>632</v>
      </c>
      <c r="N220" s="292" t="s">
        <v>508</v>
      </c>
      <c r="O220" s="312"/>
      <c r="P220" s="312"/>
      <c r="Q220" s="312"/>
      <c r="R220" s="312"/>
      <c r="S220" s="127" t="str">
        <f>IF(OR(Table18911[[#This Row],[流]]="FLEET_ENHANCEMENT_GS",Table18911[[#This Row],[流]]="UAT3",Table18911[[#This Row],[流]]="",Table18911[[#This Row],[流]]="0",Table18911[[#This Row],[流]]="ICP"),"0","Yes")</f>
        <v>Yes</v>
      </c>
      <c r="T220" s="127"/>
      <c r="U220" s="124"/>
    </row>
    <row r="221" spans="4:21" hidden="1" x14ac:dyDescent="0.25">
      <c r="D221" s="99">
        <v>43260</v>
      </c>
      <c r="E221" s="231" t="s">
        <v>39</v>
      </c>
      <c r="F221" s="312" t="str">
        <f t="shared" si="21"/>
        <v>Saturday</v>
      </c>
      <c r="G221" s="312" t="str">
        <f t="shared" si="22"/>
        <v/>
      </c>
      <c r="H221" s="148" t="s">
        <v>56</v>
      </c>
      <c r="I221"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21" s="312"/>
      <c r="K221" s="124" t="s">
        <v>627</v>
      </c>
      <c r="L221" s="123" t="str">
        <f>IF(OR(Table18911[[#This Row],[流]]="UAT_GS",Table18911[[#This Row],[流]]="UAT_GC",Table18911[[#This Row],[流]]="UAT_EP"),"Release_note","0")&amp;IF(OR(Table18911[[#This Row],[流]]="UAT3"),"Notice_of","0")</f>
        <v>00</v>
      </c>
      <c r="M221" s="122" t="s">
        <v>626</v>
      </c>
      <c r="N221" s="292" t="s">
        <v>508</v>
      </c>
      <c r="O221" s="312">
        <v>0</v>
      </c>
      <c r="P221" s="312">
        <v>0</v>
      </c>
      <c r="Q221" s="312">
        <v>0</v>
      </c>
      <c r="R221" s="312">
        <v>0</v>
      </c>
      <c r="S221" s="127" t="str">
        <f>IF(OR(Table18911[[#This Row],[流]]="FLEET_ENHANCEMENT_GS",Table18911[[#This Row],[流]]="UAT3",Table18911[[#This Row],[流]]="",Table18911[[#This Row],[流]]="0",Table18911[[#This Row],[流]]="ICP"),"0","Yes")</f>
        <v>0</v>
      </c>
      <c r="T221" s="127"/>
      <c r="U221" s="124"/>
    </row>
    <row r="222" spans="4:21" hidden="1" x14ac:dyDescent="0.25">
      <c r="D222" s="99">
        <v>43260</v>
      </c>
      <c r="E222" s="231" t="s">
        <v>39</v>
      </c>
      <c r="F222" s="312" t="str">
        <f t="shared" si="21"/>
        <v>Saturday</v>
      </c>
      <c r="G222" s="312" t="str">
        <f t="shared" si="22"/>
        <v/>
      </c>
      <c r="H222" s="230" t="s">
        <v>40</v>
      </c>
      <c r="I222"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22" s="129" t="s">
        <v>628</v>
      </c>
      <c r="K222" s="124" t="s">
        <v>633</v>
      </c>
      <c r="L222" s="123" t="str">
        <f>IF(OR(Table18911[[#This Row],[流]]="UAT_GS",Table18911[[#This Row],[流]]="UAT_GC",Table18911[[#This Row],[流]]="UAT_EP"),"Release_note","0")&amp;IF(OR(Table18911[[#This Row],[流]]="UAT3"),"Notice_of","0")</f>
        <v>0Notice_of</v>
      </c>
      <c r="M222" s="124" t="s">
        <v>624</v>
      </c>
      <c r="N222" s="312">
        <v>0</v>
      </c>
      <c r="O222" s="312">
        <v>0</v>
      </c>
      <c r="P222" s="312">
        <v>0</v>
      </c>
      <c r="Q222" s="312">
        <v>0</v>
      </c>
      <c r="R222" s="312">
        <v>0</v>
      </c>
      <c r="S222" s="127" t="str">
        <f>IF(OR(Table18911[[#This Row],[流]]="FLEET_ENHANCEMENT_GS",Table18911[[#This Row],[流]]="UAT3",Table18911[[#This Row],[流]]="",Table18911[[#This Row],[流]]="0",Table18911[[#This Row],[流]]="ICP"),"0","Yes")</f>
        <v>0</v>
      </c>
      <c r="T222" s="127"/>
      <c r="U222" s="124"/>
    </row>
    <row r="223" spans="4:21" hidden="1" x14ac:dyDescent="0.25">
      <c r="D223" s="100">
        <v>43260</v>
      </c>
      <c r="E223" s="217"/>
      <c r="F223" s="218" t="str">
        <f t="shared" si="19"/>
        <v>Saturday</v>
      </c>
      <c r="G223" s="218" t="str">
        <f t="shared" si="20"/>
        <v/>
      </c>
      <c r="H223" s="218"/>
      <c r="I223"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
      </c>
      <c r="J223" s="218"/>
      <c r="K223" s="219"/>
      <c r="L223" s="220" t="str">
        <f>IF(OR(Table18911[[#This Row],[流]]="UAT_GS",Table18911[[#This Row],[流]]="UAT_GC",Table18911[[#This Row],[流]]="UAT_EP"),"Release_note","0")&amp;IF(OR(Table18911[[#This Row],[流]]="UAT3"),"Notice_of","0")</f>
        <v>00</v>
      </c>
      <c r="M223" s="221"/>
      <c r="N223" s="218"/>
      <c r="O223" s="218"/>
      <c r="P223" s="218"/>
      <c r="Q223" s="218"/>
      <c r="R223" s="218"/>
      <c r="S223" s="222" t="str">
        <f>IF(OR(Table18911[[#This Row],[流]]="FLEET_ENHANCEMENT_GS",Table18911[[#This Row],[流]]="UAT3",Table18911[[#This Row],[流]]="",Table18911[[#This Row],[流]]="0",Table18911[[#This Row],[流]]="ICP"),"0","Yes")</f>
        <v>0</v>
      </c>
      <c r="T223" s="222"/>
      <c r="U223" s="221"/>
    </row>
    <row r="224" spans="4:21" hidden="1" x14ac:dyDescent="0.25">
      <c r="D224" s="100">
        <v>43261</v>
      </c>
      <c r="E224" s="217"/>
      <c r="F224" s="218" t="str">
        <f t="shared" si="19"/>
        <v>Sunday</v>
      </c>
      <c r="G224" s="218" t="str">
        <f t="shared" si="20"/>
        <v/>
      </c>
      <c r="H224" s="218"/>
      <c r="I224"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
      </c>
      <c r="J224" s="168" t="s">
        <v>589</v>
      </c>
      <c r="K224" s="219"/>
      <c r="L224" s="220" t="str">
        <f>IF(OR(Table18911[[#This Row],[流]]="UAT_GS",Table18911[[#This Row],[流]]="UAT_GC",Table18911[[#This Row],[流]]="UAT_EP"),"Release_note","0")&amp;IF(OR(Table18911[[#This Row],[流]]="UAT3"),"Notice_of","0")</f>
        <v>00</v>
      </c>
      <c r="M224" s="221"/>
      <c r="N224" s="218"/>
      <c r="O224" s="218"/>
      <c r="P224" s="218"/>
      <c r="Q224" s="218"/>
      <c r="R224" s="218"/>
      <c r="S224" s="222" t="str">
        <f>IF(OR(Table18911[[#This Row],[流]]="FLEET_ENHANCEMENT_GS",Table18911[[#This Row],[流]]="UAT3",Table18911[[#This Row],[流]]="",Table18911[[#This Row],[流]]="0",Table18911[[#This Row],[流]]="ICP"),"0","Yes")</f>
        <v>0</v>
      </c>
      <c r="T224" s="222"/>
      <c r="U224" s="221"/>
    </row>
    <row r="225" spans="4:21" hidden="1" x14ac:dyDescent="0.25">
      <c r="D225" s="99">
        <v>43262</v>
      </c>
      <c r="E225" s="231" t="s">
        <v>39</v>
      </c>
      <c r="F225" s="312" t="str">
        <f t="shared" si="19"/>
        <v>Monday</v>
      </c>
      <c r="G225" s="312" t="str">
        <f t="shared" si="20"/>
        <v/>
      </c>
      <c r="H225" s="170" t="s">
        <v>20</v>
      </c>
      <c r="I22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Row],[流]]="CommonParty_trunk","ME","")&amp;IF(Table18911[[#This Row],[流]]="FLEET_ENHANCEMENT_GC","172.25.12.95","")</f>
        <v>172.25.12.222</v>
      </c>
      <c r="J225" s="312"/>
      <c r="K225" s="122" t="s">
        <v>642</v>
      </c>
      <c r="L225" s="123" t="str">
        <f>IF(OR(Table18911[[#This Row],[流]]="UAT_GS",Table18911[[#This Row],[流]]="UAT_GC",Table18911[[#This Row],[流]]="UAT_EP"),"Release_note","0")&amp;IF(OR(Table18911[[#This Row],[流]]="UAT3"),"Notice_of","0")</f>
        <v>00</v>
      </c>
      <c r="M225" s="124" t="s">
        <v>643</v>
      </c>
      <c r="N225" s="292" t="s">
        <v>508</v>
      </c>
      <c r="O225" s="292" t="s">
        <v>508</v>
      </c>
      <c r="P225" s="292" t="s">
        <v>508</v>
      </c>
      <c r="Q225" s="292" t="s">
        <v>508</v>
      </c>
      <c r="R225" s="213"/>
      <c r="S225" s="127" t="str">
        <f>IF(OR(Table18911[[#This Row],[流]]="FLEET_ENHANCEMENT_GS",Table18911[[#This Row],[流]]="UAT3",Table18911[[#This Row],[流]]="",Table18911[[#This Row],[流]]="0",Table18911[[#This Row],[流]]="ICP"),"0","Yes")</f>
        <v>Yes</v>
      </c>
      <c r="T225" s="127"/>
      <c r="U225" s="124"/>
    </row>
    <row r="226" spans="4:21" hidden="1" x14ac:dyDescent="0.25">
      <c r="D226" s="99">
        <v>43262</v>
      </c>
      <c r="E226" s="231" t="s">
        <v>39</v>
      </c>
      <c r="F226" s="312" t="str">
        <f>TEXT(D226,"dddd")</f>
        <v>Monday</v>
      </c>
      <c r="G226" s="312" t="str">
        <f>IF(OR(F226="Thursday",F226="Tuesday"),"UAT","")&amp;IF(OR(F226="Wednesday",F226="Friday"),"Trunk&amp;UAT3","")</f>
        <v/>
      </c>
      <c r="H226" s="145" t="s">
        <v>296</v>
      </c>
      <c r="I22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172.25.12.94</v>
      </c>
      <c r="J226" s="312" t="s">
        <v>640</v>
      </c>
      <c r="K226" s="227" t="s">
        <v>639</v>
      </c>
      <c r="L226" s="123" t="str">
        <f>IF(OR(Table18911[[#This Row],[流]]="UAT_GS",Table18911[[#This Row],[流]]="UAT_GC",Table18911[[#This Row],[流]]="UAT_EP"),"Release_note","0")&amp;IF(OR(Table18911[[#This Row],[流]]="UAT3"),"Notice_of","0")</f>
        <v>00</v>
      </c>
      <c r="M226" s="122" t="s">
        <v>641</v>
      </c>
      <c r="N226" s="292" t="s">
        <v>508</v>
      </c>
      <c r="O226" s="292" t="s">
        <v>508</v>
      </c>
      <c r="P226" s="295" t="s">
        <v>644</v>
      </c>
      <c r="Q226" s="292" t="s">
        <v>508</v>
      </c>
      <c r="R226" s="312">
        <v>0</v>
      </c>
      <c r="S226" s="127" t="str">
        <f>IF(OR(Table18911[[#This Row],[流]]="FLEET_ENHANCEMENT_GS",Table18911[[#This Row],[流]]="UAT3",Table18911[[#This Row],[流]]="",Table18911[[#This Row],[流]]="0",Table18911[[#This Row],[流]]="ICP"),"0","Yes")</f>
        <v>0</v>
      </c>
      <c r="T226" s="127"/>
      <c r="U226" s="124"/>
    </row>
    <row r="227" spans="4:21" hidden="1" x14ac:dyDescent="0.25">
      <c r="D227" s="99">
        <v>43263</v>
      </c>
      <c r="E227" s="231" t="s">
        <v>39</v>
      </c>
      <c r="F227" s="312" t="str">
        <f>TEXT(D227,"dddd")</f>
        <v>Tuesday</v>
      </c>
      <c r="G227" s="312" t="str">
        <f>IF(OR(F227="Thursday",F227="Tuesday"),"UAT","")&amp;IF(OR(F227="Wednesday",F227="Friday"),"Trunk&amp;UAT3","")</f>
        <v>UAT</v>
      </c>
      <c r="H227" s="170" t="s">
        <v>20</v>
      </c>
      <c r="I22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172.25.12.222</v>
      </c>
      <c r="J227" s="312"/>
      <c r="K227" s="122" t="s">
        <v>645</v>
      </c>
      <c r="L227" s="123" t="str">
        <f>IF(OR(Table18911[[#This Row],[流]]="UAT_GS",Table18911[[#This Row],[流]]="UAT_GC",Table18911[[#This Row],[流]]="UAT_EP"),"Release_note","0")&amp;IF(OR(Table18911[[#This Row],[流]]="UAT3"),"Notice_of","0")</f>
        <v>00</v>
      </c>
      <c r="M227" s="122" t="s">
        <v>646</v>
      </c>
      <c r="N227" s="292" t="s">
        <v>508</v>
      </c>
      <c r="O227" s="292" t="s">
        <v>508</v>
      </c>
      <c r="P227" s="292" t="s">
        <v>508</v>
      </c>
      <c r="Q227" s="292" t="s">
        <v>508</v>
      </c>
      <c r="R227" s="213"/>
      <c r="S227" s="127" t="str">
        <f>IF(OR(Table18911[[#This Row],[流]]="FLEET_ENHANCEMENT_GS",Table18911[[#This Row],[流]]="UAT3",Table18911[[#This Row],[流]]="",Table18911[[#This Row],[流]]="0",Table18911[[#This Row],[流]]="ICP"),"0","Yes")</f>
        <v>Yes</v>
      </c>
      <c r="T227" s="127"/>
      <c r="U227" s="124"/>
    </row>
    <row r="228" spans="4:21" hidden="1" x14ac:dyDescent="0.25">
      <c r="D228" s="99">
        <v>43263</v>
      </c>
      <c r="E228" s="231" t="s">
        <v>39</v>
      </c>
      <c r="F228" s="312" t="str">
        <f t="shared" ref="F228:F234" si="23">TEXT(D228,"dddd")</f>
        <v>Tuesday</v>
      </c>
      <c r="G228" s="312" t="str">
        <f t="shared" ref="G228:G234" si="24">IF(OR(F228="Thursday",F228="Tuesday"),"UAT","")&amp;IF(OR(F228="Wednesday",F228="Friday"),"Trunk&amp;UAT3","")</f>
        <v>UAT</v>
      </c>
      <c r="H228" s="148" t="s">
        <v>56</v>
      </c>
      <c r="I22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28" s="312"/>
      <c r="K228" s="122" t="s">
        <v>649</v>
      </c>
      <c r="L228" s="123" t="str">
        <f>IF(OR(Table18911[[#This Row],[流]]="UAT_GS",Table18911[[#This Row],[流]]="UAT_GC",Table18911[[#This Row],[流]]="UAT_EP"),"Release_note","0")&amp;IF(OR(Table18911[[#This Row],[流]]="UAT3"),"Notice_of","0")</f>
        <v>00</v>
      </c>
      <c r="M228" s="124" t="s">
        <v>650</v>
      </c>
      <c r="N228" s="292" t="s">
        <v>508</v>
      </c>
      <c r="O228" s="312">
        <v>0</v>
      </c>
      <c r="P228" s="312">
        <v>0</v>
      </c>
      <c r="Q228" s="312">
        <v>0</v>
      </c>
      <c r="R228" s="312">
        <v>0</v>
      </c>
      <c r="S228" s="127" t="str">
        <f>IF(OR(Table18911[[#This Row],[流]]="FLEET_ENHANCEMENT_GS",Table18911[[#This Row],[流]]="UAT3",Table18911[[#This Row],[流]]="",Table18911[[#This Row],[流]]="0",Table18911[[#This Row],[流]]="ICP"),"0","Yes")</f>
        <v>0</v>
      </c>
      <c r="T228" s="127"/>
      <c r="U228" s="124"/>
    </row>
    <row r="229" spans="4:21" hidden="1" x14ac:dyDescent="0.25">
      <c r="D229" s="99">
        <v>43263</v>
      </c>
      <c r="E229" s="231" t="s">
        <v>39</v>
      </c>
      <c r="F229" s="312" t="str">
        <f t="shared" si="23"/>
        <v>Tuesday</v>
      </c>
      <c r="G229" s="312" t="str">
        <f t="shared" si="24"/>
        <v>UAT</v>
      </c>
      <c r="H229" s="148" t="s">
        <v>294</v>
      </c>
      <c r="I22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29" s="312"/>
      <c r="K229" s="122" t="s">
        <v>654</v>
      </c>
      <c r="L229" s="123" t="str">
        <f>IF(OR(Table18911[[#This Row],[流]]="UAT_GS",Table18911[[#This Row],[流]]="UAT_GC",Table18911[[#This Row],[流]]="UAT_EP"),"Release_note","0")&amp;IF(OR(Table18911[[#This Row],[流]]="UAT3"),"Notice_of","0")</f>
        <v>00</v>
      </c>
      <c r="M229" s="124" t="s">
        <v>655</v>
      </c>
      <c r="N229" s="292" t="s">
        <v>508</v>
      </c>
      <c r="O229" s="312">
        <v>0</v>
      </c>
      <c r="P229" s="312">
        <v>0</v>
      </c>
      <c r="Q229" s="312">
        <v>0</v>
      </c>
      <c r="R229" s="312">
        <v>0</v>
      </c>
      <c r="S229" s="127" t="str">
        <f>IF(OR(Table18911[[#This Row],[流]]="FLEET_ENHANCEMENT_GS",Table18911[[#This Row],[流]]="UAT3",Table18911[[#This Row],[流]]="",Table18911[[#This Row],[流]]="0",Table18911[[#This Row],[流]]="ICP"),"0","Yes")</f>
        <v>Yes</v>
      </c>
      <c r="T229" s="127"/>
      <c r="U229" s="124"/>
    </row>
    <row r="230" spans="4:21" hidden="1" x14ac:dyDescent="0.25">
      <c r="D230" s="99">
        <v>43264</v>
      </c>
      <c r="E230" s="231" t="s">
        <v>39</v>
      </c>
      <c r="F230" s="298" t="str">
        <f t="shared" si="23"/>
        <v>Wednesday</v>
      </c>
      <c r="G230" s="298" t="str">
        <f t="shared" si="24"/>
        <v>Trunk&amp;UAT3</v>
      </c>
      <c r="H230" s="131" t="s">
        <v>32</v>
      </c>
      <c r="I23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0" s="298"/>
      <c r="K230" s="299" t="s">
        <v>651</v>
      </c>
      <c r="L230" s="300" t="str">
        <f>IF(OR(Table18911[[#This Row],[流]]="UAT_GS",Table18911[[#This Row],[流]]="UAT_GC",Table18911[[#This Row],[流]]="UAT_EP"),"Release_note","0")&amp;IF(OR(Table18911[[#This Row],[流]]="UAT3"),"Notice_of","0")</f>
        <v>Release_note0</v>
      </c>
      <c r="M230" s="122" t="s">
        <v>657</v>
      </c>
      <c r="N230" s="292" t="s">
        <v>508</v>
      </c>
      <c r="O230" s="292" t="s">
        <v>508</v>
      </c>
      <c r="P230" s="292" t="s">
        <v>508</v>
      </c>
      <c r="Q230" s="292" t="s">
        <v>508</v>
      </c>
      <c r="R230" s="213"/>
      <c r="S230" s="302" t="str">
        <f>IF(OR(Table18911[[#This Row],[流]]="FLEET_ENHANCEMENT_GS",Table18911[[#This Row],[流]]="UAT3",Table18911[[#This Row],[流]]="",Table18911[[#This Row],[流]]="0",Table18911[[#This Row],[流]]="ICP"),"0","Yes")</f>
        <v>Yes</v>
      </c>
      <c r="T230" s="302"/>
      <c r="U230" s="301"/>
    </row>
    <row r="231" spans="4:21" hidden="1" x14ac:dyDescent="0.25">
      <c r="D231" s="99">
        <v>43264</v>
      </c>
      <c r="E231" s="231" t="s">
        <v>39</v>
      </c>
      <c r="F231" s="298" t="str">
        <f t="shared" si="23"/>
        <v>Wednesday</v>
      </c>
      <c r="G231" s="298" t="str">
        <f t="shared" si="24"/>
        <v>Trunk&amp;UAT3</v>
      </c>
      <c r="H231" s="131" t="s">
        <v>36</v>
      </c>
      <c r="I23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31" s="298"/>
      <c r="K231" s="299" t="s">
        <v>652</v>
      </c>
      <c r="L231" s="300" t="str">
        <f>IF(OR(Table18911[[#This Row],[流]]="UAT_GS",Table18911[[#This Row],[流]]="UAT_GC",Table18911[[#This Row],[流]]="UAT_EP"),"Release_note","0")&amp;IF(OR(Table18911[[#This Row],[流]]="UAT3"),"Notice_of","0")</f>
        <v>Release_note0</v>
      </c>
      <c r="M231" s="309" t="s">
        <v>660</v>
      </c>
      <c r="N231" s="292" t="s">
        <v>508</v>
      </c>
      <c r="O231" s="292" t="s">
        <v>508</v>
      </c>
      <c r="P231" s="292" t="s">
        <v>508</v>
      </c>
      <c r="Q231" s="292" t="s">
        <v>508</v>
      </c>
      <c r="R231" s="213"/>
      <c r="S231" s="302" t="str">
        <f>IF(OR(Table18911[[#This Row],[流]]="FLEET_ENHANCEMENT_GS",Table18911[[#This Row],[流]]="UAT3",Table18911[[#This Row],[流]]="",Table18911[[#This Row],[流]]="0",Table18911[[#This Row],[流]]="ICP"),"0","Yes")</f>
        <v>Yes</v>
      </c>
      <c r="T231" s="302"/>
      <c r="U231" s="301"/>
    </row>
    <row r="232" spans="4:21" hidden="1" x14ac:dyDescent="0.25">
      <c r="D232" s="99">
        <v>43264</v>
      </c>
      <c r="E232" s="231" t="s">
        <v>39</v>
      </c>
      <c r="F232" s="298" t="str">
        <f>TEXT(D232,"dddd")</f>
        <v>Wednesday</v>
      </c>
      <c r="G232" s="298" t="str">
        <f>IF(OR(F232="Thursday",F232="Tuesday"),"UAT","")&amp;IF(OR(F232="Wednesday",F232="Friday"),"Trunk&amp;UAT3","")</f>
        <v>Trunk&amp;UAT3</v>
      </c>
      <c r="H232" s="131" t="s">
        <v>37</v>
      </c>
      <c r="I23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32" s="298"/>
      <c r="K232" s="299" t="s">
        <v>653</v>
      </c>
      <c r="L232" s="300" t="str">
        <f>IF(OR(Table18911[[#This Row],[流]]="UAT_GS",Table18911[[#This Row],[流]]="UAT_GC",Table18911[[#This Row],[流]]="UAT_EP"),"Release_note","0")&amp;IF(OR(Table18911[[#This Row],[流]]="UAT3"),"Notice_of","0")</f>
        <v>Release_note0</v>
      </c>
      <c r="M232" s="122" t="s">
        <v>656</v>
      </c>
      <c r="N232" s="292" t="s">
        <v>508</v>
      </c>
      <c r="O232" s="292" t="s">
        <v>508</v>
      </c>
      <c r="P232" s="292" t="s">
        <v>508</v>
      </c>
      <c r="Q232" s="292" t="s">
        <v>508</v>
      </c>
      <c r="R232" s="213"/>
      <c r="S232" s="302" t="str">
        <f>IF(OR(Table18911[[#This Row],[流]]="FLEET_ENHANCEMENT_GS",Table18911[[#This Row],[流]]="UAT3",Table18911[[#This Row],[流]]="",Table18911[[#This Row],[流]]="0",Table18911[[#This Row],[流]]="ICP"),"0","Yes")</f>
        <v>Yes</v>
      </c>
      <c r="T232" s="302"/>
      <c r="U232" s="301"/>
    </row>
    <row r="233" spans="4:21" hidden="1" x14ac:dyDescent="0.25">
      <c r="D233" s="99">
        <v>43264</v>
      </c>
      <c r="E233" s="231" t="s">
        <v>39</v>
      </c>
      <c r="F233" s="298" t="str">
        <f>TEXT(D233,"dddd")</f>
        <v>Wednesday</v>
      </c>
      <c r="G233" s="298" t="str">
        <f>IF(OR(F233="Thursday",F233="Tuesday"),"UAT","")&amp;IF(OR(F233="Wednesday",F233="Friday"),"Trunk&amp;UAT3","")</f>
        <v>Trunk&amp;UAT3</v>
      </c>
      <c r="H233" s="230" t="s">
        <v>40</v>
      </c>
      <c r="I23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33" s="298"/>
      <c r="K233" s="299" t="s">
        <v>668</v>
      </c>
      <c r="L233" s="300" t="str">
        <f>IF(OR(Table18911[[#This Row],[流]]="UAT_GS",Table18911[[#This Row],[流]]="UAT_GC",Table18911[[#This Row],[流]]="UAT_EP"),"Release_note","0")&amp;IF(OR(Table18911[[#This Row],[流]]="UAT3"),"Notice_of","0")</f>
        <v>0Notice_of</v>
      </c>
      <c r="M233" s="301">
        <v>0</v>
      </c>
      <c r="N233" s="301">
        <v>0</v>
      </c>
      <c r="O233" s="301">
        <v>0</v>
      </c>
      <c r="P233" s="301">
        <v>0</v>
      </c>
      <c r="Q233" s="301">
        <v>0</v>
      </c>
      <c r="R233" s="305"/>
      <c r="S233" s="302" t="str">
        <f>IF(OR(Table18911[[#This Row],[流]]="FLEET_ENHANCEMENT_GS",Table18911[[#This Row],[流]]="UAT3",Table18911[[#This Row],[流]]="",Table18911[[#This Row],[流]]="0",Table18911[[#This Row],[流]]="ICP"),"0","Yes")</f>
        <v>0</v>
      </c>
      <c r="T233" s="302"/>
      <c r="U233" s="301"/>
    </row>
    <row r="234" spans="4:21" hidden="1" x14ac:dyDescent="0.25">
      <c r="D234" s="99">
        <v>43264</v>
      </c>
      <c r="E234" s="231" t="s">
        <v>39</v>
      </c>
      <c r="F234" s="312" t="str">
        <f t="shared" si="23"/>
        <v>Wednesday</v>
      </c>
      <c r="G234" s="312" t="str">
        <f t="shared" si="24"/>
        <v>Trunk&amp;UAT3</v>
      </c>
      <c r="H234" s="170" t="s">
        <v>20</v>
      </c>
      <c r="I234"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172.25.12.222</v>
      </c>
      <c r="J234" s="312"/>
      <c r="K234" s="122" t="s">
        <v>658</v>
      </c>
      <c r="L234" s="123" t="str">
        <f>IF(OR(Table18911[[#This Row],[流]]="UAT_GS",Table18911[[#This Row],[流]]="UAT_GC",Table18911[[#This Row],[流]]="UAT_EP"),"Release_note","0")&amp;IF(OR(Table18911[[#This Row],[流]]="UAT3"),"Notice_of","0")</f>
        <v>00</v>
      </c>
      <c r="M234" s="122" t="s">
        <v>659</v>
      </c>
      <c r="N234" s="292" t="s">
        <v>508</v>
      </c>
      <c r="O234" s="292" t="s">
        <v>508</v>
      </c>
      <c r="P234" s="292" t="s">
        <v>508</v>
      </c>
      <c r="Q234" s="292" t="s">
        <v>508</v>
      </c>
      <c r="R234" s="213" t="s">
        <v>508</v>
      </c>
      <c r="S234" s="127" t="str">
        <f>IF(OR(Table18911[[#This Row],[流]]="FLEET_ENHANCEMENT_GS",Table18911[[#This Row],[流]]="UAT3",Table18911[[#This Row],[流]]="",Table18911[[#This Row],[流]]="0",Table18911[[#This Row],[流]]="ICP"),"0","Yes")</f>
        <v>Yes</v>
      </c>
      <c r="T234" s="127"/>
      <c r="U234" s="124"/>
    </row>
    <row r="235" spans="4:21" hidden="1" x14ac:dyDescent="0.25">
      <c r="D235" s="99">
        <v>43264</v>
      </c>
      <c r="E235" s="231" t="s">
        <v>39</v>
      </c>
      <c r="F235" s="312" t="str">
        <f t="shared" si="19"/>
        <v>Wednesday</v>
      </c>
      <c r="G235" s="312" t="str">
        <f t="shared" si="20"/>
        <v>Trunk&amp;UAT3</v>
      </c>
      <c r="H235" s="145" t="s">
        <v>297</v>
      </c>
      <c r="I23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172.25.12.95</v>
      </c>
      <c r="J235" s="312"/>
      <c r="K235" s="227" t="s">
        <v>662</v>
      </c>
      <c r="L235" s="123" t="str">
        <f>IF(OR(Table18911[[#This Row],[流]]="UAT_GS",Table18911[[#This Row],[流]]="UAT_GC",Table18911[[#This Row],[流]]="UAT_EP"),"Release_note","0")&amp;IF(OR(Table18911[[#This Row],[流]]="UAT3"),"Notice_of","0")</f>
        <v>00</v>
      </c>
      <c r="M235" s="122" t="s">
        <v>663</v>
      </c>
      <c r="N235" s="292" t="s">
        <v>508</v>
      </c>
      <c r="O235" s="292" t="s">
        <v>508</v>
      </c>
      <c r="P235" s="292" t="s">
        <v>508</v>
      </c>
      <c r="Q235" s="292" t="s">
        <v>508</v>
      </c>
      <c r="R235" s="312">
        <v>0</v>
      </c>
      <c r="S235" s="127" t="str">
        <f>IF(OR(Table18911[[#This Row],[流]]="FLEET_ENHANCEMENT_GS",Table18911[[#This Row],[流]]="UAT3",Table18911[[#This Row],[流]]="",Table18911[[#This Row],[流]]="0",Table18911[[#This Row],[流]]="ICP"),"0","Yes")</f>
        <v>Yes</v>
      </c>
      <c r="T235" s="127"/>
      <c r="U235" s="124"/>
    </row>
    <row r="236" spans="4:21" hidden="1" x14ac:dyDescent="0.25">
      <c r="D236" s="99">
        <v>43265</v>
      </c>
      <c r="E236" s="231" t="s">
        <v>39</v>
      </c>
      <c r="F236" s="312" t="str">
        <f t="shared" si="19"/>
        <v>Thursday</v>
      </c>
      <c r="G236" s="312" t="str">
        <f t="shared" si="20"/>
        <v>UAT</v>
      </c>
      <c r="H236" s="145" t="s">
        <v>297</v>
      </c>
      <c r="I23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172.25.12.95</v>
      </c>
      <c r="J236" s="312"/>
      <c r="K236" s="227" t="s">
        <v>664</v>
      </c>
      <c r="L236" s="123" t="str">
        <f>IF(OR(Table18911[[#This Row],[流]]="UAT_GS",Table18911[[#This Row],[流]]="UAT_GC",Table18911[[#This Row],[流]]="UAT_EP"),"Release_note","0")&amp;IF(OR(Table18911[[#This Row],[流]]="UAT3"),"Notice_of","0")</f>
        <v>00</v>
      </c>
      <c r="M236" s="124">
        <v>1</v>
      </c>
      <c r="N236" s="312">
        <v>1</v>
      </c>
      <c r="O236" s="312">
        <v>1</v>
      </c>
      <c r="P236" s="312">
        <v>1</v>
      </c>
      <c r="Q236" s="312">
        <v>1</v>
      </c>
      <c r="R236" s="312">
        <v>0</v>
      </c>
      <c r="S236" s="127" t="str">
        <f>IF(OR(Table18911[[#This Row],[流]]="FLEET_ENHANCEMENT_GS",Table18911[[#This Row],[流]]="UAT3",Table18911[[#This Row],[流]]="",Table18911[[#This Row],[流]]="0",Table18911[[#This Row],[流]]="ICP"),"0","Yes")</f>
        <v>Yes</v>
      </c>
      <c r="T236" s="127"/>
      <c r="U236" s="124"/>
    </row>
    <row r="237" spans="4:21" hidden="1" x14ac:dyDescent="0.25">
      <c r="D237" s="99">
        <v>43266</v>
      </c>
      <c r="E237" s="231" t="s">
        <v>39</v>
      </c>
      <c r="F237" s="298" t="str">
        <f t="shared" si="19"/>
        <v>Friday</v>
      </c>
      <c r="G237" s="298" t="str">
        <f t="shared" si="20"/>
        <v>Trunk&amp;UAT3</v>
      </c>
      <c r="H237" s="148" t="s">
        <v>56</v>
      </c>
      <c r="I23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Chenlin An</v>
      </c>
      <c r="J237" s="298"/>
      <c r="K237" s="299" t="s">
        <v>673</v>
      </c>
      <c r="L237" s="307" t="str">
        <f>IF(OR(Table18911[[#This Row],[流]]="UAT_GS",Table18911[[#This Row],[流]]="UAT_GC",Table18911[[#This Row],[流]]="UAT_EP"),"Release_note","0")&amp;IF(OR(Table18911[[#This Row],[流]]="UAT3"),"Notice_of","0")</f>
        <v>00</v>
      </c>
      <c r="M237" s="122" t="s">
        <v>672</v>
      </c>
      <c r="N237" s="292" t="s">
        <v>508</v>
      </c>
      <c r="O237" s="298" t="s">
        <v>135</v>
      </c>
      <c r="P237" s="298" t="s">
        <v>229</v>
      </c>
      <c r="Q237" s="305" t="s">
        <v>556</v>
      </c>
      <c r="R237" s="298">
        <v>0</v>
      </c>
      <c r="S237" s="302" t="str">
        <f>IF(OR(Table18911[[#This Row],[流]]="FLEET_ENHANCEMENT_GS",Table18911[[#This Row],[流]]="UAT3",Table18911[[#This Row],[流]]="",Table18911[[#This Row],[流]]="0",Table18911[[#This Row],[流]]="ICP"),"0","Yes")</f>
        <v>0</v>
      </c>
      <c r="T237" s="302"/>
      <c r="U237" s="301"/>
    </row>
    <row r="238" spans="4:21" hidden="1" x14ac:dyDescent="0.25">
      <c r="D238" s="99">
        <v>43266</v>
      </c>
      <c r="E238" s="231" t="s">
        <v>39</v>
      </c>
      <c r="F238" s="298" t="str">
        <f t="shared" si="19"/>
        <v>Friday</v>
      </c>
      <c r="G238" s="298" t="str">
        <f t="shared" si="20"/>
        <v>Trunk&amp;UAT3</v>
      </c>
      <c r="H238" s="131" t="s">
        <v>32</v>
      </c>
      <c r="I23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38" s="298"/>
      <c r="K238" s="299" t="s">
        <v>669</v>
      </c>
      <c r="L238" s="307" t="str">
        <f>IF(OR(Table18911[[#This Row],[流]]="UAT_GS",Table18911[[#This Row],[流]]="UAT_GC",Table18911[[#This Row],[流]]="UAT_EP"),"Release_note","0")&amp;IF(OR(Table18911[[#This Row],[流]]="UAT3"),"Notice_of","0")</f>
        <v>Release_note0</v>
      </c>
      <c r="M238" s="301"/>
      <c r="N238" s="306"/>
      <c r="O238" s="298"/>
      <c r="P238" s="298"/>
      <c r="Q238" s="298"/>
      <c r="R238" s="298"/>
      <c r="S238" s="302" t="str">
        <f>IF(OR(Table18911[[#This Row],[流]]="FLEET_ENHANCEMENT_GS",Table18911[[#This Row],[流]]="UAT3",Table18911[[#This Row],[流]]="",Table18911[[#This Row],[流]]="0",Table18911[[#This Row],[流]]="ICP"),"0","Yes")</f>
        <v>Yes</v>
      </c>
      <c r="T238" s="302"/>
      <c r="U238" s="301"/>
    </row>
    <row r="239" spans="4:21" hidden="1" x14ac:dyDescent="0.25">
      <c r="D239" s="99">
        <v>43266</v>
      </c>
      <c r="E239" s="231" t="s">
        <v>39</v>
      </c>
      <c r="F239" s="298" t="str">
        <f t="shared" si="19"/>
        <v>Friday</v>
      </c>
      <c r="G239" s="298" t="str">
        <f t="shared" si="20"/>
        <v>Trunk&amp;UAT3</v>
      </c>
      <c r="H239" s="131" t="s">
        <v>36</v>
      </c>
      <c r="I23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39" s="298"/>
      <c r="K239" s="299" t="s">
        <v>670</v>
      </c>
      <c r="L239" s="307" t="str">
        <f>IF(OR(Table18911[[#This Row],[流]]="UAT_GS",Table18911[[#This Row],[流]]="UAT_GC",Table18911[[#This Row],[流]]="UAT_EP"),"Release_note","0")&amp;IF(OR(Table18911[[#This Row],[流]]="UAT3"),"Notice_of","0")</f>
        <v>Release_note0</v>
      </c>
      <c r="M239" s="301"/>
      <c r="N239" s="306"/>
      <c r="O239" s="298"/>
      <c r="P239" s="298"/>
      <c r="Q239" s="298"/>
      <c r="R239" s="298"/>
      <c r="S239" s="302" t="str">
        <f>IF(OR(Table18911[[#This Row],[流]]="FLEET_ENHANCEMENT_GS",Table18911[[#This Row],[流]]="UAT3",Table18911[[#This Row],[流]]="",Table18911[[#This Row],[流]]="0",Table18911[[#This Row],[流]]="ICP"),"0","Yes")</f>
        <v>Yes</v>
      </c>
      <c r="T239" s="302"/>
      <c r="U239" s="301"/>
    </row>
    <row r="240" spans="4:21" hidden="1" x14ac:dyDescent="0.25">
      <c r="D240" s="99">
        <v>43266</v>
      </c>
      <c r="E240" s="231" t="s">
        <v>39</v>
      </c>
      <c r="F240" s="298" t="str">
        <f t="shared" si="19"/>
        <v>Friday</v>
      </c>
      <c r="G240" s="298" t="str">
        <f t="shared" si="20"/>
        <v>Trunk&amp;UAT3</v>
      </c>
      <c r="H240" s="131" t="s">
        <v>37</v>
      </c>
      <c r="I24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40" s="298"/>
      <c r="K240" s="299" t="s">
        <v>671</v>
      </c>
      <c r="L240" s="300" t="str">
        <f>IF(OR(Table18911[[#This Row],[流]]="UAT_GS",Table18911[[#This Row],[流]]="UAT_GC",Table18911[[#This Row],[流]]="UAT_EP"),"Release_note","0")&amp;IF(OR(Table18911[[#This Row],[流]]="UAT3"),"Notice_of","0")</f>
        <v>Release_note0</v>
      </c>
      <c r="M240" s="301"/>
      <c r="N240" s="298"/>
      <c r="O240" s="298"/>
      <c r="P240" s="298"/>
      <c r="Q240" s="298"/>
      <c r="R240" s="298"/>
      <c r="S240" s="302" t="str">
        <f>IF(OR(Table18911[[#This Row],[流]]="FLEET_ENHANCEMENT_GS",Table18911[[#This Row],[流]]="UAT3",Table18911[[#This Row],[流]]="",Table18911[[#This Row],[流]]="0",Table18911[[#This Row],[流]]="ICP"),"0","Yes")</f>
        <v>Yes</v>
      </c>
      <c r="T240" s="302"/>
      <c r="U240" s="301"/>
    </row>
    <row r="241" spans="4:21" hidden="1" x14ac:dyDescent="0.25">
      <c r="D241" s="99">
        <v>43266</v>
      </c>
      <c r="E241" s="231" t="s">
        <v>39</v>
      </c>
      <c r="F241" s="298" t="str">
        <f t="shared" si="19"/>
        <v>Friday</v>
      </c>
      <c r="G241" s="298" t="str">
        <f t="shared" si="20"/>
        <v>Trunk&amp;UAT3</v>
      </c>
      <c r="H241" s="148" t="s">
        <v>294</v>
      </c>
      <c r="I24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41" s="298"/>
      <c r="K241" s="299"/>
      <c r="L241" s="300" t="str">
        <f>IF(OR(Table18911[[#This Row],[流]]="UAT_GS",Table18911[[#This Row],[流]]="UAT_GC",Table18911[[#This Row],[流]]="UAT_EP"),"Release_note","0")&amp;IF(OR(Table18911[[#This Row],[流]]="UAT3"),"Notice_of","0")</f>
        <v>00</v>
      </c>
      <c r="M241" s="301"/>
      <c r="N241" s="298"/>
      <c r="O241" s="298"/>
      <c r="P241" s="298"/>
      <c r="Q241" s="298"/>
      <c r="R241" s="298"/>
      <c r="S241" s="302" t="str">
        <f>IF(OR(Table18911[[#This Row],[流]]="FLEET_ENHANCEMENT_GS",Table18911[[#This Row],[流]]="UAT3",Table18911[[#This Row],[流]]="",Table18911[[#This Row],[流]]="0",Table18911[[#This Row],[流]]="ICP"),"0","Yes")</f>
        <v>Yes</v>
      </c>
      <c r="T241" s="302"/>
      <c r="U241" s="301"/>
    </row>
    <row r="242" spans="4:21" hidden="1" x14ac:dyDescent="0.25">
      <c r="D242" s="100">
        <v>43267</v>
      </c>
      <c r="E242" s="217"/>
      <c r="F242" s="218" t="str">
        <f t="shared" si="19"/>
        <v>Saturday</v>
      </c>
      <c r="G242" s="218" t="str">
        <f t="shared" si="20"/>
        <v/>
      </c>
      <c r="H242" s="218"/>
      <c r="I242" s="218"/>
      <c r="J242" s="218"/>
      <c r="K242" s="219"/>
      <c r="L242" s="220" t="str">
        <f>IF(OR(Table18911[[#This Row],[流]]="UAT_GS",Table18911[[#This Row],[流]]="UAT_GC",Table18911[[#This Row],[流]]="UAT_EP"),"Release_note","0")&amp;IF(OR(Table18911[[#This Row],[流]]="UAT3"),"Notice_of","0")</f>
        <v>00</v>
      </c>
      <c r="M242" s="221"/>
      <c r="N242" s="218"/>
      <c r="O242" s="218"/>
      <c r="P242" s="218"/>
      <c r="Q242" s="218"/>
      <c r="R242" s="218"/>
      <c r="S242" s="222" t="str">
        <f>IF(OR(Table18911[[#This Row],[流]]="FLEET_ENHANCEMENT_GS",Table18911[[#This Row],[流]]="UAT3",Table18911[[#This Row],[流]]="",Table18911[[#This Row],[流]]="0",Table18911[[#This Row],[流]]="ICP"),"0","Yes")</f>
        <v>0</v>
      </c>
      <c r="T242" s="222"/>
      <c r="U242" s="221"/>
    </row>
    <row r="243" spans="4:21" hidden="1" x14ac:dyDescent="0.25">
      <c r="D243" s="100">
        <v>43268</v>
      </c>
      <c r="E243" s="217"/>
      <c r="F243" s="242" t="str">
        <f>TEXT(D243,"dddd")</f>
        <v>Sunday</v>
      </c>
      <c r="G243" s="242" t="str">
        <f t="shared" si="20"/>
        <v/>
      </c>
      <c r="H243" s="242"/>
      <c r="I243" s="242"/>
      <c r="J243" s="168" t="s">
        <v>590</v>
      </c>
      <c r="K243" s="245"/>
      <c r="L243" s="246" t="str">
        <f>IF(OR(Table18911[[#This Row],[流]]="UAT_GS",Table18911[[#This Row],[流]]="UAT_GC",Table18911[[#This Row],[流]]="UAT_EP"),"Release_note","0")&amp;IF(OR(Table18911[[#This Row],[流]]="UAT3"),"Notice_of","0")</f>
        <v>00</v>
      </c>
      <c r="M243" s="247"/>
      <c r="N243" s="242"/>
      <c r="O243" s="242"/>
      <c r="P243" s="242"/>
      <c r="Q243" s="242"/>
      <c r="R243" s="242"/>
      <c r="S243" s="248" t="str">
        <f>IF(OR(Table18911[[#This Row],[流]]="FLEET_ENHANCEMENT_GS",Table18911[[#This Row],[流]]="UAT3",Table18911[[#This Row],[流]]="",Table18911[[#This Row],[流]]="0",Table18911[[#This Row],[流]]="ICP"),"0","Yes")</f>
        <v>0</v>
      </c>
      <c r="T243" s="248"/>
      <c r="U243" s="247"/>
    </row>
    <row r="244" spans="4:21" hidden="1" x14ac:dyDescent="0.25">
      <c r="D244" s="109">
        <v>43269</v>
      </c>
      <c r="E244" s="217"/>
      <c r="F244" s="243" t="str">
        <f t="shared" ref="F244:F293" si="25">TEXT(D244,"dddd")</f>
        <v>Monday</v>
      </c>
      <c r="G244" s="218" t="str">
        <f t="shared" si="20"/>
        <v/>
      </c>
      <c r="H244" s="218"/>
      <c r="I244"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4" s="218"/>
      <c r="K244" s="219"/>
      <c r="L244" s="220" t="str">
        <f>IF(OR(Table18911[[#This Row],[流]]="UAT_GS",Table18911[[#This Row],[流]]="UAT_GC",Table18911[[#This Row],[流]]="UAT_EP"),"Release_note","0")&amp;IF(OR(Table18911[[#This Row],[流]]="UAT3"),"Notice_of","0")</f>
        <v>00</v>
      </c>
      <c r="M244" s="221"/>
      <c r="N244" s="218"/>
      <c r="O244" s="218"/>
      <c r="P244" s="218"/>
      <c r="Q244" s="218"/>
      <c r="R244" s="218"/>
      <c r="S244" s="222" t="str">
        <f>IF(OR(Table18911[[#This Row],[流]]="FLEET_ENHANCEMENT_GS",Table18911[[#This Row],[流]]="UAT3",Table18911[[#This Row],[流]]="",Table18911[[#This Row],[流]]="0",Table18911[[#This Row],[流]]="ICP"),"0","Yes")</f>
        <v>0</v>
      </c>
      <c r="T244" s="222"/>
      <c r="U244" s="221"/>
    </row>
    <row r="245" spans="4:21" hidden="1" x14ac:dyDescent="0.25">
      <c r="D245" s="87">
        <v>43270</v>
      </c>
      <c r="E245" s="310"/>
      <c r="F245" s="292" t="str">
        <f t="shared" si="25"/>
        <v>Tuesday</v>
      </c>
      <c r="G245" s="312" t="str">
        <f t="shared" si="20"/>
        <v>UAT</v>
      </c>
      <c r="H245" s="312"/>
      <c r="I24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5" s="168" t="s">
        <v>124</v>
      </c>
      <c r="K245" s="122"/>
      <c r="L245" s="123" t="str">
        <f>IF(OR(Table18911[[#This Row],[流]]="UAT_GS",Table18911[[#This Row],[流]]="UAT_GC",Table18911[[#This Row],[流]]="UAT_EP"),"Release_note","0")&amp;IF(OR(Table18911[[#This Row],[流]]="UAT3"),"Notice_of","0")</f>
        <v>00</v>
      </c>
      <c r="M245" s="124"/>
      <c r="N245" s="312"/>
      <c r="O245" s="312"/>
      <c r="P245" s="312"/>
      <c r="Q245" s="312"/>
      <c r="R245" s="312"/>
      <c r="S245" s="127" t="str">
        <f>IF(OR(Table18911[[#This Row],[流]]="FLEET_ENHANCEMENT_GS",Table18911[[#This Row],[流]]="UAT3",Table18911[[#This Row],[流]]="",Table18911[[#This Row],[流]]="0",Table18911[[#This Row],[流]]="ICP"),"0","Yes")</f>
        <v>0</v>
      </c>
      <c r="T245" s="127"/>
      <c r="U245" s="124"/>
    </row>
    <row r="246" spans="4:21" hidden="1" x14ac:dyDescent="0.25">
      <c r="D246" s="87">
        <v>43271</v>
      </c>
      <c r="E246" s="310"/>
      <c r="F246" s="292" t="str">
        <f>TEXT(D246,"dddd")</f>
        <v>Wednesday</v>
      </c>
      <c r="G246" s="312" t="str">
        <f t="shared" si="20"/>
        <v>Trunk&amp;UAT3</v>
      </c>
      <c r="H246" s="312"/>
      <c r="I24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6" s="312"/>
      <c r="K246" s="122"/>
      <c r="L246" s="123" t="str">
        <f>IF(OR(Table18911[[#This Row],[流]]="UAT_GS",Table18911[[#This Row],[流]]="UAT_GC",Table18911[[#This Row],[流]]="UAT_EP"),"Release_note","0")&amp;IF(OR(Table18911[[#This Row],[流]]="UAT3"),"Notice_of","0")</f>
        <v>00</v>
      </c>
      <c r="M246" s="124"/>
      <c r="N246" s="312"/>
      <c r="O246" s="312"/>
      <c r="P246" s="312"/>
      <c r="Q246" s="312"/>
      <c r="R246" s="312"/>
      <c r="S246" s="127" t="str">
        <f>IF(OR(Table18911[[#This Row],[流]]="FLEET_ENHANCEMENT_GS",Table18911[[#This Row],[流]]="UAT3",Table18911[[#This Row],[流]]="",Table18911[[#This Row],[流]]="0",Table18911[[#This Row],[流]]="ICP"),"0","Yes")</f>
        <v>0</v>
      </c>
      <c r="T246" s="127"/>
      <c r="U246" s="124"/>
    </row>
    <row r="247" spans="4:21" hidden="1" x14ac:dyDescent="0.25">
      <c r="D247" s="87">
        <v>43272</v>
      </c>
      <c r="E247" s="310"/>
      <c r="F247" s="292" t="str">
        <f t="shared" si="25"/>
        <v>Thursday</v>
      </c>
      <c r="G247" s="312" t="str">
        <f t="shared" si="20"/>
        <v>UAT</v>
      </c>
      <c r="H247" s="312"/>
      <c r="I24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7" s="168" t="s">
        <v>134</v>
      </c>
      <c r="K247" s="122"/>
      <c r="L247" s="123" t="str">
        <f>IF(OR(Table18911[[#This Row],[流]]="UAT_GS",Table18911[[#This Row],[流]]="UAT_GC",Table18911[[#This Row],[流]]="UAT_EP"),"Release_note","0")&amp;IF(OR(Table18911[[#This Row],[流]]="UAT3"),"Notice_of","0")</f>
        <v>00</v>
      </c>
      <c r="M247" s="124"/>
      <c r="N247" s="312"/>
      <c r="O247" s="312"/>
      <c r="P247" s="312"/>
      <c r="Q247" s="312"/>
      <c r="R247" s="312"/>
      <c r="S247" s="127" t="str">
        <f>IF(OR(Table18911[[#This Row],[流]]="FLEET_ENHANCEMENT_GS",Table18911[[#This Row],[流]]="UAT3",Table18911[[#This Row],[流]]="",Table18911[[#This Row],[流]]="0",Table18911[[#This Row],[流]]="ICP"),"0","Yes")</f>
        <v>0</v>
      </c>
      <c r="T247" s="127"/>
      <c r="U247" s="124"/>
    </row>
    <row r="248" spans="4:21" hidden="1" x14ac:dyDescent="0.25">
      <c r="D248" s="86">
        <v>43273</v>
      </c>
      <c r="E248" s="231" t="s">
        <v>39</v>
      </c>
      <c r="F248" s="292" t="str">
        <f t="shared" si="25"/>
        <v>Friday</v>
      </c>
      <c r="G248" s="312" t="str">
        <f t="shared" si="20"/>
        <v>Trunk&amp;UAT3</v>
      </c>
      <c r="H248" s="120" t="s">
        <v>474</v>
      </c>
      <c r="I24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48" s="183" t="s">
        <v>509</v>
      </c>
      <c r="K248" s="122"/>
      <c r="L248" s="123" t="str">
        <f>IF(OR(Table18911[[#This Row],[流]]="UAT_GS",Table18911[[#This Row],[流]]="UAT_GC",Table18911[[#This Row],[流]]="UAT_EP"),"Release_note","0")&amp;IF(OR(Table18911[[#This Row],[流]]="UAT3"),"Notice_of","0")</f>
        <v>00</v>
      </c>
      <c r="M248" s="124"/>
      <c r="N248" s="312"/>
      <c r="O248" s="312"/>
      <c r="P248" s="312"/>
      <c r="Q248" s="312"/>
      <c r="R248" s="312"/>
      <c r="S248" s="127" t="str">
        <f>IF(OR(Table18911[[#This Row],[流]]="FLEET_ENHANCEMENT_GS",Table18911[[#This Row],[流]]="UAT3",Table18911[[#This Row],[流]]="",Table18911[[#This Row],[流]]="0",Table18911[[#This Row],[流]]="ICP"),"0","Yes")</f>
        <v>Yes</v>
      </c>
      <c r="T248" s="127"/>
      <c r="U248" s="124"/>
    </row>
    <row r="249" spans="4:21" hidden="1" x14ac:dyDescent="0.25">
      <c r="D249" s="86">
        <v>43273</v>
      </c>
      <c r="E249" s="231" t="s">
        <v>39</v>
      </c>
      <c r="F249" s="298" t="str">
        <f>TEXT(D249,"dddd")</f>
        <v>Friday</v>
      </c>
      <c r="G249" s="298" t="str">
        <f>IF(OR(F249="Thursday",F249="Tuesday"),"UAT","")&amp;IF(OR(F249="Wednesday",F249="Friday"),"Trunk&amp;UAT3","")</f>
        <v>Trunk&amp;UAT3</v>
      </c>
      <c r="H249" s="120" t="s">
        <v>522</v>
      </c>
      <c r="I24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49" s="366" t="s">
        <v>310</v>
      </c>
      <c r="K249" s="120" t="s">
        <v>522</v>
      </c>
      <c r="L249" s="300" t="str">
        <f>IF(OR(Table18911[[#This Row],[流]]="UAT_GS",Table18911[[#This Row],[流]]="UAT_GC",Table18911[[#This Row],[流]]="UAT_EP"),"Release_note","0")&amp;IF(OR(Table18911[[#This Row],[流]]="UAT3"),"Notice_of","0")</f>
        <v>00</v>
      </c>
      <c r="M249" s="301"/>
      <c r="N249" s="298"/>
      <c r="O249" s="298"/>
      <c r="P249" s="298"/>
      <c r="Q249" s="298"/>
      <c r="R249" s="298"/>
      <c r="S249" s="302" t="str">
        <f>IF(OR(Table18911[[#This Row],[流]]="FLEET_ENHANCEMENT_GS",Table18911[[#This Row],[流]]="UAT3",Table18911[[#This Row],[流]]="",Table18911[[#This Row],[流]]="0",Table18911[[#This Row],[流]]="ICP"),"0","Yes")</f>
        <v>Yes</v>
      </c>
      <c r="T249" s="302"/>
      <c r="U249" s="301"/>
    </row>
    <row r="250" spans="4:21" hidden="1" x14ac:dyDescent="0.25">
      <c r="D250" s="86">
        <v>43273</v>
      </c>
      <c r="E250" s="231" t="s">
        <v>39</v>
      </c>
      <c r="F250" s="298" t="str">
        <f t="shared" ref="F250:F252" si="26">TEXT(D250,"dddd")</f>
        <v>Friday</v>
      </c>
      <c r="G250" s="298" t="str">
        <f t="shared" ref="G250:G252" si="27">IF(OR(F250="Thursday",F250="Tuesday"),"UAT","")&amp;IF(OR(F250="Wednesday",F250="Friday"),"Trunk&amp;UAT3","")</f>
        <v>Trunk&amp;UAT3</v>
      </c>
      <c r="H250" s="131" t="s">
        <v>32</v>
      </c>
      <c r="I25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172.25.15.202</v>
      </c>
      <c r="J250" s="298"/>
      <c r="K250" s="120" t="s">
        <v>522</v>
      </c>
      <c r="L250" s="300" t="str">
        <f>IF(OR(Table18911[[#This Row],[流]]="UAT_GS",Table18911[[#This Row],[流]]="UAT_GC",Table18911[[#This Row],[流]]="UAT_EP"),"Release_note","0")&amp;IF(OR(Table18911[[#This Row],[流]]="UAT3"),"Notice_of","0")</f>
        <v>Release_note0</v>
      </c>
      <c r="M250" s="301"/>
      <c r="N250" s="298"/>
      <c r="O250" s="298"/>
      <c r="P250" s="298"/>
      <c r="Q250" s="298"/>
      <c r="R250" s="298"/>
      <c r="S250" s="302" t="str">
        <f>IF(OR(Table18911[[#This Row],[流]]="FLEET_ENHANCEMENT_GS",Table18911[[#This Row],[流]]="UAT3",Table18911[[#This Row],[流]]="",Table18911[[#This Row],[流]]="0",Table18911[[#This Row],[流]]="ICP"),"0","Yes")</f>
        <v>Yes</v>
      </c>
      <c r="T250" s="302"/>
      <c r="U250" s="301"/>
    </row>
    <row r="251" spans="4:21" hidden="1" x14ac:dyDescent="0.25">
      <c r="D251" s="86">
        <v>43273</v>
      </c>
      <c r="E251" s="231" t="s">
        <v>39</v>
      </c>
      <c r="F251" s="298" t="str">
        <f t="shared" si="26"/>
        <v>Friday</v>
      </c>
      <c r="G251" s="298" t="str">
        <f t="shared" si="27"/>
        <v>Trunk&amp;UAT3</v>
      </c>
      <c r="H251" s="131" t="s">
        <v>36</v>
      </c>
      <c r="I25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172.25.15.208</v>
      </c>
      <c r="J251" s="298"/>
      <c r="K251" s="120" t="s">
        <v>522</v>
      </c>
      <c r="L251" s="300" t="str">
        <f>IF(OR(Table18911[[#This Row],[流]]="UAT_GS",Table18911[[#This Row],[流]]="UAT_GC",Table18911[[#This Row],[流]]="UAT_EP"),"Release_note","0")&amp;IF(OR(Table18911[[#This Row],[流]]="UAT3"),"Notice_of","0")</f>
        <v>Release_note0</v>
      </c>
      <c r="M251" s="301"/>
      <c r="N251" s="298"/>
      <c r="O251" s="298"/>
      <c r="P251" s="298"/>
      <c r="Q251" s="298"/>
      <c r="R251" s="298"/>
      <c r="S251" s="302" t="str">
        <f>IF(OR(Table18911[[#This Row],[流]]="FLEET_ENHANCEMENT_GS",Table18911[[#This Row],[流]]="UAT3",Table18911[[#This Row],[流]]="",Table18911[[#This Row],[流]]="0",Table18911[[#This Row],[流]]="ICP"),"0","Yes")</f>
        <v>Yes</v>
      </c>
      <c r="T251" s="302"/>
      <c r="U251" s="301"/>
    </row>
    <row r="252" spans="4:21" hidden="1" x14ac:dyDescent="0.25">
      <c r="D252" s="86">
        <v>43273</v>
      </c>
      <c r="E252" s="231" t="s">
        <v>39</v>
      </c>
      <c r="F252" s="298" t="str">
        <f t="shared" si="26"/>
        <v>Friday</v>
      </c>
      <c r="G252" s="298" t="str">
        <f t="shared" si="27"/>
        <v>Trunk&amp;UAT3</v>
      </c>
      <c r="H252" s="131" t="s">
        <v>37</v>
      </c>
      <c r="I25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172.25.15.207</v>
      </c>
      <c r="J252" s="298"/>
      <c r="K252" s="120" t="s">
        <v>522</v>
      </c>
      <c r="L252" s="300" t="str">
        <f>IF(OR(Table18911[[#This Row],[流]]="UAT_GS",Table18911[[#This Row],[流]]="UAT_GC",Table18911[[#This Row],[流]]="UAT_EP"),"Release_note","0")&amp;IF(OR(Table18911[[#This Row],[流]]="UAT3"),"Notice_of","0")</f>
        <v>Release_note0</v>
      </c>
      <c r="M252" s="301"/>
      <c r="N252" s="298"/>
      <c r="O252" s="298"/>
      <c r="P252" s="298"/>
      <c r="Q252" s="298"/>
      <c r="R252" s="298"/>
      <c r="S252" s="302" t="str">
        <f>IF(OR(Table18911[[#This Row],[流]]="FLEET_ENHANCEMENT_GS",Table18911[[#This Row],[流]]="UAT3",Table18911[[#This Row],[流]]="",Table18911[[#This Row],[流]]="0",Table18911[[#This Row],[流]]="ICP"),"0","Yes")</f>
        <v>Yes</v>
      </c>
      <c r="T252" s="302"/>
      <c r="U252" s="301"/>
    </row>
    <row r="253" spans="4:21" hidden="1" x14ac:dyDescent="0.25">
      <c r="D253" s="86">
        <v>43273</v>
      </c>
      <c r="E253" s="231" t="s">
        <v>39</v>
      </c>
      <c r="F253" s="298" t="str">
        <f>TEXT(D253,"dddd")</f>
        <v>Friday</v>
      </c>
      <c r="G253" s="298" t="str">
        <f>IF(OR(F253="Thursday",F253="Tuesday"),"UAT","")&amp;IF(OR(F253="Wednesday",F253="Friday"),"Trunk&amp;UAT3","")</f>
        <v>Trunk&amp;UAT3</v>
      </c>
      <c r="H253" s="230" t="s">
        <v>40</v>
      </c>
      <c r="I25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UAT3</v>
      </c>
      <c r="J253" s="298"/>
      <c r="K253" s="120" t="s">
        <v>522</v>
      </c>
      <c r="L253" s="300" t="str">
        <f>IF(OR(Table18911[[#This Row],[流]]="UAT_GS",Table18911[[#This Row],[流]]="UAT_GC",Table18911[[#This Row],[流]]="UAT_EP"),"Release_note","0")&amp;IF(OR(Table18911[[#This Row],[流]]="UAT3"),"Notice_of","0")</f>
        <v>0Notice_of</v>
      </c>
      <c r="M253" s="301"/>
      <c r="N253" s="298"/>
      <c r="O253" s="298"/>
      <c r="P253" s="298"/>
      <c r="Q253" s="298"/>
      <c r="R253" s="298"/>
      <c r="S253" s="302" t="str">
        <f>IF(OR(Table18911[[#This Row],[流]]="FLEET_ENHANCEMENT_GS",Table18911[[#This Row],[流]]="UAT3",Table18911[[#This Row],[流]]="",Table18911[[#This Row],[流]]="0",Table18911[[#This Row],[流]]="ICP"),"0","Yes")</f>
        <v>0</v>
      </c>
      <c r="T253" s="302"/>
      <c r="U253" s="301"/>
    </row>
    <row r="254" spans="4:21" x14ac:dyDescent="0.25">
      <c r="D254" s="109">
        <v>43274</v>
      </c>
      <c r="E254" s="217"/>
      <c r="F254" s="243" t="str">
        <f t="shared" si="25"/>
        <v>Saturday</v>
      </c>
      <c r="G254" s="218" t="str">
        <f t="shared" si="20"/>
        <v/>
      </c>
      <c r="H254" s="218"/>
      <c r="I254" s="218"/>
      <c r="J254" s="218"/>
      <c r="K254" s="219"/>
      <c r="L254" s="220" t="str">
        <f>IF(OR(Table18911[[#This Row],[流]]="UAT_GS",Table18911[[#This Row],[流]]="UAT_GC",Table18911[[#This Row],[流]]="UAT_EP"),"Release_note","0")&amp;IF(OR(Table18911[[#This Row],[流]]="UAT3"),"Notice_of","0")</f>
        <v>00</v>
      </c>
      <c r="M254" s="221"/>
      <c r="N254" s="218"/>
      <c r="O254" s="218"/>
      <c r="P254" s="218"/>
      <c r="Q254" s="218"/>
      <c r="R254" s="218"/>
      <c r="S254" s="222" t="str">
        <f>IF(OR(Table18911[[#This Row],[流]]="FLEET_ENHANCEMENT_GS",Table18911[[#This Row],[流]]="UAT3",Table18911[[#This Row],[流]]="",Table18911[[#This Row],[流]]="0",Table18911[[#This Row],[流]]="ICP"),"0","Yes")</f>
        <v>0</v>
      </c>
      <c r="T254" s="222"/>
      <c r="U254" s="221"/>
    </row>
    <row r="255" spans="4:21" x14ac:dyDescent="0.25">
      <c r="D255" s="109">
        <v>43275</v>
      </c>
      <c r="E255" s="217"/>
      <c r="F255" s="249" t="str">
        <f t="shared" si="25"/>
        <v>Sunday</v>
      </c>
      <c r="G255" s="242" t="str">
        <f t="shared" si="20"/>
        <v/>
      </c>
      <c r="H255" s="242"/>
      <c r="I255" s="242"/>
      <c r="J255" s="168" t="s">
        <v>700</v>
      </c>
      <c r="K255" s="245"/>
      <c r="L255" s="246" t="str">
        <f>IF(OR(Table18911[[#This Row],[流]]="UAT_GS",Table18911[[#This Row],[流]]="UAT_GC",Table18911[[#This Row],[流]]="UAT_EP"),"Release_note","0")&amp;IF(OR(Table18911[[#This Row],[流]]="UAT3"),"Notice_of","0")</f>
        <v>00</v>
      </c>
      <c r="M255" s="247"/>
      <c r="N255" s="242"/>
      <c r="O255" s="242"/>
      <c r="P255" s="242"/>
      <c r="Q255" s="242"/>
      <c r="R255" s="242"/>
      <c r="S255" s="248" t="str">
        <f>IF(OR(Table18911[[#This Row],[流]]="FLEET_ENHANCEMENT_GS",Table18911[[#This Row],[流]]="UAT3",Table18911[[#This Row],[流]]="",Table18911[[#This Row],[流]]="0",Table18911[[#This Row],[流]]="ICP"),"0","Yes")</f>
        <v>0</v>
      </c>
      <c r="T255" s="248"/>
      <c r="U255" s="247"/>
    </row>
    <row r="256" spans="4:21" x14ac:dyDescent="0.25">
      <c r="D256" s="393">
        <v>43276</v>
      </c>
      <c r="E256" s="310"/>
      <c r="F256" s="403" t="str">
        <f t="shared" si="25"/>
        <v>Monday</v>
      </c>
      <c r="G256" s="312"/>
      <c r="H256" s="312"/>
      <c r="I25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6" s="312"/>
      <c r="K256" s="122"/>
      <c r="L256" s="123" t="str">
        <f>IF(OR(Table18911[[#This Row],[流]]="UAT_GS",Table18911[[#This Row],[流]]="UAT_GC",Table18911[[#This Row],[流]]="UAT_EP"),"Release_note","0")&amp;IF(OR(Table18911[[#This Row],[流]]="UAT3"),"Notice_of","0")</f>
        <v>00</v>
      </c>
      <c r="M256" s="124"/>
      <c r="N256" s="312"/>
      <c r="O256" s="312"/>
      <c r="P256" s="312"/>
      <c r="Q256" s="312"/>
      <c r="R256" s="312"/>
      <c r="S256" s="127" t="str">
        <f>IF(OR(Table18911[[#This Row],[流]]="FLEET_ENHANCEMENT_GS",Table18911[[#This Row],[流]]="UAT3",Table18911[[#This Row],[流]]="",Table18911[[#This Row],[流]]="0",Table18911[[#This Row],[流]]="ICP"),"0","Yes")</f>
        <v>0</v>
      </c>
      <c r="T256" s="127"/>
      <c r="U256" s="124"/>
    </row>
    <row r="257" spans="4:21" x14ac:dyDescent="0.25">
      <c r="D257" s="87">
        <v>43277</v>
      </c>
      <c r="E257" s="310"/>
      <c r="F257" s="292" t="str">
        <f t="shared" si="25"/>
        <v>Tuesday</v>
      </c>
      <c r="G257" s="312" t="str">
        <f t="shared" si="20"/>
        <v>UAT</v>
      </c>
      <c r="H257" s="312"/>
      <c r="I257"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7" s="312"/>
      <c r="K257" s="122"/>
      <c r="L257" s="123" t="str">
        <f>IF(OR(Table18911[[#This Row],[流]]="UAT_GS",Table18911[[#This Row],[流]]="UAT_GC",Table18911[[#This Row],[流]]="UAT_EP"),"Release_note","0")&amp;IF(OR(Table18911[[#This Row],[流]]="UAT3"),"Notice_of","0")</f>
        <v>00</v>
      </c>
      <c r="M257" s="124"/>
      <c r="N257" s="312"/>
      <c r="O257" s="312"/>
      <c r="P257" s="312"/>
      <c r="Q257" s="312"/>
      <c r="R257" s="312"/>
      <c r="S257" s="127" t="str">
        <f>IF(OR(Table18911[[#This Row],[流]]="FLEET_ENHANCEMENT_GS",Table18911[[#This Row],[流]]="UAT3",Table18911[[#This Row],[流]]="",Table18911[[#This Row],[流]]="0",Table18911[[#This Row],[流]]="ICP"),"0","Yes")</f>
        <v>0</v>
      </c>
      <c r="T257" s="127"/>
      <c r="U257" s="124"/>
    </row>
    <row r="258" spans="4:21" x14ac:dyDescent="0.25">
      <c r="D258" s="87">
        <v>43278</v>
      </c>
      <c r="E258" s="310"/>
      <c r="F258" s="292" t="str">
        <f t="shared" si="25"/>
        <v>Wednesday</v>
      </c>
      <c r="G258" s="312" t="str">
        <f t="shared" si="20"/>
        <v>Trunk&amp;UAT3</v>
      </c>
      <c r="H258" s="312"/>
      <c r="I258"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8" s="312"/>
      <c r="K258" s="122"/>
      <c r="L258" s="123" t="str">
        <f>IF(OR(Table18911[[#This Row],[流]]="UAT_GS",Table18911[[#This Row],[流]]="UAT_GC",Table18911[[#This Row],[流]]="UAT_EP"),"Release_note","0")&amp;IF(OR(Table18911[[#This Row],[流]]="UAT3"),"Notice_of","0")</f>
        <v>00</v>
      </c>
      <c r="M258" s="124"/>
      <c r="N258" s="312"/>
      <c r="O258" s="312"/>
      <c r="P258" s="312"/>
      <c r="Q258" s="312"/>
      <c r="R258" s="312"/>
      <c r="S258" s="127" t="str">
        <f>IF(OR(Table18911[[#This Row],[流]]="FLEET_ENHANCEMENT_GS",Table18911[[#This Row],[流]]="UAT3",Table18911[[#This Row],[流]]="",Table18911[[#This Row],[流]]="0",Table18911[[#This Row],[流]]="ICP"),"0","Yes")</f>
        <v>0</v>
      </c>
      <c r="T258" s="127"/>
      <c r="U258" s="124"/>
    </row>
    <row r="259" spans="4:21" x14ac:dyDescent="0.25">
      <c r="D259" s="87">
        <v>43279</v>
      </c>
      <c r="E259" s="310"/>
      <c r="F259" s="292" t="str">
        <f t="shared" si="25"/>
        <v>Thursday</v>
      </c>
      <c r="G259" s="312" t="str">
        <f t="shared" si="20"/>
        <v>UAT</v>
      </c>
      <c r="H259" s="312"/>
      <c r="I259"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59" s="312"/>
      <c r="K259" s="122"/>
      <c r="L259" s="123" t="str">
        <f>IF(OR(Table18911[[#This Row],[流]]="UAT_GS",Table18911[[#This Row],[流]]="UAT_GC",Table18911[[#This Row],[流]]="UAT_EP"),"Release_note","0")&amp;IF(OR(Table18911[[#This Row],[流]]="UAT3"),"Notice_of","0")</f>
        <v>00</v>
      </c>
      <c r="M259" s="124"/>
      <c r="N259" s="312"/>
      <c r="O259" s="312"/>
      <c r="P259" s="312"/>
      <c r="Q259" s="312"/>
      <c r="R259" s="312"/>
      <c r="S259" s="127" t="str">
        <f>IF(OR(Table18911[[#This Row],[流]]="FLEET_ENHANCEMENT_GS",Table18911[[#This Row],[流]]="UAT3",Table18911[[#This Row],[流]]="",Table18911[[#This Row],[流]]="0",Table18911[[#This Row],[流]]="ICP"),"0","Yes")</f>
        <v>0</v>
      </c>
      <c r="T259" s="127"/>
      <c r="U259" s="124"/>
    </row>
    <row r="260" spans="4:21" x14ac:dyDescent="0.25">
      <c r="D260" s="87">
        <v>43280</v>
      </c>
      <c r="E260" s="310"/>
      <c r="F260" s="292" t="str">
        <f t="shared" si="25"/>
        <v>Friday</v>
      </c>
      <c r="G260" s="312" t="str">
        <f t="shared" si="20"/>
        <v>Trunk&amp;UAT3</v>
      </c>
      <c r="H260" s="312"/>
      <c r="I260"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0" s="312"/>
      <c r="K260" s="122"/>
      <c r="L260" s="123" t="str">
        <f>IF(OR(Table18911[[#This Row],[流]]="UAT_GS",Table18911[[#This Row],[流]]="UAT_GC",Table18911[[#This Row],[流]]="UAT_EP"),"Release_note","0")&amp;IF(OR(Table18911[[#This Row],[流]]="UAT3"),"Notice_of","0")</f>
        <v>00</v>
      </c>
      <c r="M260" s="124"/>
      <c r="N260" s="312"/>
      <c r="O260" s="312"/>
      <c r="P260" s="312"/>
      <c r="Q260" s="312"/>
      <c r="R260" s="312"/>
      <c r="S260" s="127" t="str">
        <f>IF(OR(Table18911[[#This Row],[流]]="FLEET_ENHANCEMENT_GS",Table18911[[#This Row],[流]]="UAT3",Table18911[[#This Row],[流]]="",Table18911[[#This Row],[流]]="0",Table18911[[#This Row],[流]]="ICP"),"0","Yes")</f>
        <v>0</v>
      </c>
      <c r="T260" s="127"/>
      <c r="U260" s="124"/>
    </row>
    <row r="261" spans="4:21" x14ac:dyDescent="0.25">
      <c r="D261" s="109">
        <v>43281</v>
      </c>
      <c r="E261" s="217"/>
      <c r="F261" s="243" t="str">
        <f t="shared" si="25"/>
        <v>Saturday</v>
      </c>
      <c r="G261" s="218" t="str">
        <f t="shared" si="20"/>
        <v/>
      </c>
      <c r="H261" s="218"/>
      <c r="I261"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1" s="218"/>
      <c r="K261" s="219"/>
      <c r="L261" s="220" t="str">
        <f>IF(OR(Table18911[[#This Row],[流]]="UAT_GS",Table18911[[#This Row],[流]]="UAT_GC",Table18911[[#This Row],[流]]="UAT_EP"),"Release_note","0")&amp;IF(OR(Table18911[[#This Row],[流]]="UAT3"),"Notice_of","0")</f>
        <v>00</v>
      </c>
      <c r="M261" s="221"/>
      <c r="N261" s="218"/>
      <c r="O261" s="218"/>
      <c r="P261" s="218"/>
      <c r="Q261" s="218"/>
      <c r="R261" s="218"/>
      <c r="S261" s="222" t="str">
        <f>IF(OR(Table18911[[#This Row],[流]]="FLEET_ENHANCEMENT_GS",Table18911[[#This Row],[流]]="UAT3",Table18911[[#This Row],[流]]="",Table18911[[#This Row],[流]]="0",Table18911[[#This Row],[流]]="ICP"),"0","Yes")</f>
        <v>0</v>
      </c>
      <c r="T261" s="222"/>
      <c r="U261" s="221"/>
    </row>
    <row r="262" spans="4:21" x14ac:dyDescent="0.25">
      <c r="D262" s="98"/>
      <c r="E262" s="250"/>
      <c r="F262" s="177"/>
      <c r="G262" s="178"/>
      <c r="H262" s="178"/>
      <c r="I262" s="178"/>
      <c r="J262" s="178"/>
      <c r="K262" s="176"/>
      <c r="L262" s="176"/>
      <c r="M262" s="179"/>
      <c r="N262" s="178"/>
      <c r="O262" s="178"/>
      <c r="P262" s="178"/>
      <c r="Q262" s="178"/>
      <c r="R262" s="178"/>
      <c r="S262" s="176"/>
      <c r="T262" s="180"/>
      <c r="U262" s="180"/>
    </row>
    <row r="263" spans="4:21" x14ac:dyDescent="0.25">
      <c r="D263" s="109">
        <v>43282</v>
      </c>
      <c r="E263" s="217"/>
      <c r="F263" s="243" t="str">
        <f t="shared" si="25"/>
        <v>Sunday</v>
      </c>
      <c r="G263" s="218" t="str">
        <f t="shared" si="20"/>
        <v/>
      </c>
      <c r="H263" s="218"/>
      <c r="I263" s="21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3" s="168" t="s">
        <v>701</v>
      </c>
      <c r="K263" s="219"/>
      <c r="L263" s="220" t="str">
        <f>IF(OR(Table18911[[#This Row],[流]]="UAT_GS",Table18911[[#This Row],[流]]="UAT_GC",Table18911[[#This Row],[流]]="UAT_EP"),"Release_note","0")&amp;IF(OR(Table18911[[#This Row],[流]]="UAT3"),"Notice_of","0")</f>
        <v>00</v>
      </c>
      <c r="M263" s="221"/>
      <c r="N263" s="218"/>
      <c r="O263" s="218"/>
      <c r="P263" s="218"/>
      <c r="Q263" s="218"/>
      <c r="R263" s="218"/>
      <c r="S263" s="222" t="str">
        <f>IF(OR(Table18911[[#This Row],[流]]="FLEET_ENHANCEMENT_GS",Table18911[[#This Row],[流]]="UAT3",Table18911[[#This Row],[流]]="",Table18911[[#This Row],[流]]="0",Table18911[[#This Row],[流]]="ICP"),"0","Yes")</f>
        <v>0</v>
      </c>
      <c r="T263" s="222"/>
      <c r="U263" s="221"/>
    </row>
    <row r="264" spans="4:21" x14ac:dyDescent="0.25">
      <c r="D264" s="87">
        <v>43283</v>
      </c>
      <c r="E264" s="310"/>
      <c r="F264" s="292" t="str">
        <f t="shared" si="25"/>
        <v>Monday</v>
      </c>
      <c r="G264" s="312" t="str">
        <f t="shared" si="20"/>
        <v/>
      </c>
      <c r="H264" s="312"/>
      <c r="I264"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4" s="312"/>
      <c r="K264" s="122"/>
      <c r="L264" s="123" t="str">
        <f>IF(OR(Table18911[[#This Row],[流]]="UAT_GS",Table18911[[#This Row],[流]]="UAT_GC",Table18911[[#This Row],[流]]="UAT_EP"),"Release_note","0")&amp;IF(OR(Table18911[[#This Row],[流]]="UAT3"),"Notice_of","0")</f>
        <v>00</v>
      </c>
      <c r="M264" s="124"/>
      <c r="N264" s="312"/>
      <c r="O264" s="312"/>
      <c r="P264" s="312"/>
      <c r="Q264" s="312"/>
      <c r="R264" s="312"/>
      <c r="S264" s="127" t="str">
        <f>IF(OR(Table18911[[#This Row],[流]]="FLEET_ENHANCEMENT_GS",Table18911[[#This Row],[流]]="UAT3",Table18911[[#This Row],[流]]="",Table18911[[#This Row],[流]]="0",Table18911[[#This Row],[流]]="ICP"),"0","Yes")</f>
        <v>0</v>
      </c>
      <c r="T264" s="127"/>
      <c r="U264" s="124"/>
    </row>
    <row r="265" spans="4:21" x14ac:dyDescent="0.25">
      <c r="D265" s="87">
        <v>43284</v>
      </c>
      <c r="E265" s="310"/>
      <c r="F265" s="292" t="str">
        <f t="shared" si="25"/>
        <v>Tuesday</v>
      </c>
      <c r="G265" s="312" t="str">
        <f t="shared" si="20"/>
        <v>UAT</v>
      </c>
      <c r="H265" s="312"/>
      <c r="I265"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5" s="312"/>
      <c r="K265" s="122"/>
      <c r="L265" s="123" t="str">
        <f>IF(OR(Table18911[[#This Row],[流]]="UAT_GS",Table18911[[#This Row],[流]]="UAT_GC",Table18911[[#This Row],[流]]="UAT_EP"),"Release_note","0")&amp;IF(OR(Table18911[[#This Row],[流]]="UAT3"),"Notice_of","0")</f>
        <v>00</v>
      </c>
      <c r="M265" s="124"/>
      <c r="N265" s="312"/>
      <c r="O265" s="312"/>
      <c r="P265" s="312"/>
      <c r="Q265" s="312"/>
      <c r="R265" s="312"/>
      <c r="S265" s="127" t="str">
        <f>IF(OR(Table18911[[#This Row],[流]]="FLEET_ENHANCEMENT_GS",Table18911[[#This Row],[流]]="UAT3",Table18911[[#This Row],[流]]="",Table18911[[#This Row],[流]]="0",Table18911[[#This Row],[流]]="ICP"),"0","Yes")</f>
        <v>0</v>
      </c>
      <c r="T265" s="127"/>
      <c r="U265" s="124"/>
    </row>
    <row r="266" spans="4:21" x14ac:dyDescent="0.25">
      <c r="D266" s="87">
        <v>43285</v>
      </c>
      <c r="E266" s="310"/>
      <c r="F266" s="251" t="str">
        <f t="shared" si="25"/>
        <v>Wednesday</v>
      </c>
      <c r="G266" s="160" t="str">
        <f t="shared" si="20"/>
        <v>Trunk&amp;UAT3</v>
      </c>
      <c r="H266" s="160"/>
      <c r="I266" s="122"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Row],[流]]="SP2","Chloe","")&amp;IF(Table18911[[#This Row],[流]]="FLEET_ENHANCEMENT_GS","172.25.12.94","")&amp;IF(Table18911[[#This Row],[流]]="FLEET_ENHANCEMENT_GC","172.25.12.95","")&amp;IF(Table18911[[#This Row],[流]]="FLEET_ENHANCEMENT_EP","172.25.12.98","")</f>
        <v/>
      </c>
      <c r="J266" s="160"/>
      <c r="K266" s="294"/>
      <c r="L266" s="225" t="str">
        <f>IF(OR(Table18911[[#This Row],[流]]="UAT_GS",Table18911[[#This Row],[流]]="UAT_GC",Table18911[[#This Row],[流]]="UAT_EP"),"Release_note","0")&amp;IF(OR(Table18911[[#This Row],[流]]="UAT3"),"Notice_of","0")</f>
        <v>00</v>
      </c>
      <c r="M266" s="161"/>
      <c r="N266" s="160"/>
      <c r="O266" s="160"/>
      <c r="P266" s="160"/>
      <c r="Q266" s="160"/>
      <c r="R266" s="160"/>
      <c r="S266" s="226" t="str">
        <f>IF(OR(Table18911[[#This Row],[流]]="FLEET_ENHANCEMENT_GS",Table18911[[#This Row],[流]]="UAT3",Table18911[[#This Row],[流]]="",Table18911[[#This Row],[流]]="0",Table18911[[#This Row],[流]]="ICP"),"0","Yes")</f>
        <v>0</v>
      </c>
      <c r="T266" s="226"/>
      <c r="U266" s="161"/>
    </row>
    <row r="267" spans="4:21" x14ac:dyDescent="0.25">
      <c r="D267" s="87">
        <v>43286</v>
      </c>
      <c r="E267" s="310"/>
      <c r="F267" s="298" t="str">
        <f t="shared" si="25"/>
        <v>Thursday</v>
      </c>
      <c r="G267" s="298" t="str">
        <f t="shared" si="20"/>
        <v>UAT</v>
      </c>
      <c r="H267" s="298"/>
      <c r="I26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7" s="298"/>
      <c r="K267" s="299"/>
      <c r="L267" s="300" t="str">
        <f>IF(OR(Table18911[[#This Row],[流]]="UAT_GS",Table18911[[#This Row],[流]]="UAT_GC",Table18911[[#This Row],[流]]="UAT_EP"),"Release_note","0")&amp;IF(OR(Table18911[[#This Row],[流]]="UAT3"),"Notice_of","0")</f>
        <v>00</v>
      </c>
      <c r="M267" s="301"/>
      <c r="N267" s="298"/>
      <c r="O267" s="298"/>
      <c r="P267" s="298"/>
      <c r="Q267" s="298"/>
      <c r="R267" s="298"/>
      <c r="S267" s="302" t="str">
        <f>IF(OR(Table18911[[#This Row],[流]]="FLEET_ENHANCEMENT_GS",Table18911[[#This Row],[流]]="UAT3",Table18911[[#This Row],[流]]="",Table18911[[#This Row],[流]]="0",Table18911[[#This Row],[流]]="ICP"),"0","Yes")</f>
        <v>0</v>
      </c>
      <c r="T267" s="302"/>
      <c r="U267" s="301"/>
    </row>
    <row r="268" spans="4:21" x14ac:dyDescent="0.25">
      <c r="D268" s="87">
        <v>43287</v>
      </c>
      <c r="E268" s="310"/>
      <c r="F268" s="298" t="str">
        <f t="shared" si="25"/>
        <v>Friday</v>
      </c>
      <c r="G268" s="298" t="str">
        <f t="shared" si="20"/>
        <v>Trunk&amp;UAT3</v>
      </c>
      <c r="H268" s="298"/>
      <c r="I26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8" s="298"/>
      <c r="K268" s="299"/>
      <c r="L268" s="300" t="str">
        <f>IF(OR(Table18911[[#This Row],[流]]="UAT_GS",Table18911[[#This Row],[流]]="UAT_GC",Table18911[[#This Row],[流]]="UAT_EP"),"Release_note","0")&amp;IF(OR(Table18911[[#This Row],[流]]="UAT3"),"Notice_of","0")</f>
        <v>00</v>
      </c>
      <c r="M268" s="301"/>
      <c r="N268" s="298"/>
      <c r="O268" s="298"/>
      <c r="P268" s="298"/>
      <c r="Q268" s="298"/>
      <c r="R268" s="298"/>
      <c r="S268" s="302" t="str">
        <f>IF(OR(Table18911[[#This Row],[流]]="FLEET_ENHANCEMENT_GS",Table18911[[#This Row],[流]]="UAT3",Table18911[[#This Row],[流]]="",Table18911[[#This Row],[流]]="0",Table18911[[#This Row],[流]]="ICP"),"0","Yes")</f>
        <v>0</v>
      </c>
      <c r="T268" s="302"/>
      <c r="U268" s="301"/>
    </row>
    <row r="269" spans="4:21" x14ac:dyDescent="0.25">
      <c r="D269" s="109">
        <v>43288</v>
      </c>
      <c r="E269" s="217"/>
      <c r="F269" s="383" t="str">
        <f t="shared" si="25"/>
        <v>Saturday</v>
      </c>
      <c r="G269" s="383" t="str">
        <f t="shared" si="20"/>
        <v/>
      </c>
      <c r="H269" s="383"/>
      <c r="I269"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69" s="383"/>
      <c r="K269" s="384"/>
      <c r="L269" s="385" t="str">
        <f>IF(OR(Table18911[[#This Row],[流]]="UAT_GS",Table18911[[#This Row],[流]]="UAT_GC",Table18911[[#This Row],[流]]="UAT_EP"),"Release_note","0")&amp;IF(OR(Table18911[[#This Row],[流]]="UAT3"),"Notice_of","0")</f>
        <v>00</v>
      </c>
      <c r="M269" s="386"/>
      <c r="N269" s="383"/>
      <c r="O269" s="383"/>
      <c r="P269" s="383"/>
      <c r="Q269" s="383"/>
      <c r="R269" s="383"/>
      <c r="S269" s="387" t="str">
        <f>IF(OR(Table18911[[#This Row],[流]]="FLEET_ENHANCEMENT_GS",Table18911[[#This Row],[流]]="UAT3",Table18911[[#This Row],[流]]="",Table18911[[#This Row],[流]]="0",Table18911[[#This Row],[流]]="ICP"),"0","Yes")</f>
        <v>0</v>
      </c>
      <c r="T269" s="387"/>
      <c r="U269" s="386"/>
    </row>
    <row r="270" spans="4:21" x14ac:dyDescent="0.25">
      <c r="D270" s="109">
        <v>43289</v>
      </c>
      <c r="E270" s="217"/>
      <c r="F270" s="383" t="str">
        <f t="shared" si="25"/>
        <v>Sunday</v>
      </c>
      <c r="G270" s="383" t="str">
        <f t="shared" si="20"/>
        <v/>
      </c>
      <c r="H270" s="383"/>
      <c r="I270"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0" s="168" t="s">
        <v>702</v>
      </c>
      <c r="K270" s="384"/>
      <c r="L270" s="385" t="str">
        <f>IF(OR(Table18911[[#This Row],[流]]="UAT_GS",Table18911[[#This Row],[流]]="UAT_GC",Table18911[[#This Row],[流]]="UAT_EP"),"Release_note","0")&amp;IF(OR(Table18911[[#This Row],[流]]="UAT3"),"Notice_of","0")</f>
        <v>00</v>
      </c>
      <c r="M270" s="386"/>
      <c r="N270" s="383"/>
      <c r="O270" s="383"/>
      <c r="P270" s="383"/>
      <c r="Q270" s="383"/>
      <c r="R270" s="383"/>
      <c r="S270" s="387" t="str">
        <f>IF(OR(Table18911[[#This Row],[流]]="FLEET_ENHANCEMENT_GS",Table18911[[#This Row],[流]]="UAT3",Table18911[[#This Row],[流]]="",Table18911[[#This Row],[流]]="0",Table18911[[#This Row],[流]]="ICP"),"0","Yes")</f>
        <v>0</v>
      </c>
      <c r="T270" s="387"/>
      <c r="U270" s="386"/>
    </row>
    <row r="271" spans="4:21" x14ac:dyDescent="0.25">
      <c r="D271" s="87">
        <v>43290</v>
      </c>
      <c r="E271" s="310"/>
      <c r="F271" s="298" t="str">
        <f t="shared" si="25"/>
        <v>Monday</v>
      </c>
      <c r="G271" s="298" t="str">
        <f t="shared" si="20"/>
        <v/>
      </c>
      <c r="H271" s="298"/>
      <c r="I27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1" s="298"/>
      <c r="K271" s="299"/>
      <c r="L271" s="300" t="str">
        <f>IF(OR(Table18911[[#This Row],[流]]="UAT_GS",Table18911[[#This Row],[流]]="UAT_GC",Table18911[[#This Row],[流]]="UAT_EP"),"Release_note","0")&amp;IF(OR(Table18911[[#This Row],[流]]="UAT3"),"Notice_of","0")</f>
        <v>00</v>
      </c>
      <c r="M271" s="301"/>
      <c r="N271" s="298"/>
      <c r="O271" s="298"/>
      <c r="P271" s="298"/>
      <c r="Q271" s="298"/>
      <c r="R271" s="298"/>
      <c r="S271" s="302" t="str">
        <f>IF(OR(Table18911[[#This Row],[流]]="FLEET_ENHANCEMENT_GS",Table18911[[#This Row],[流]]="UAT3",Table18911[[#This Row],[流]]="",Table18911[[#This Row],[流]]="0",Table18911[[#This Row],[流]]="ICP"),"0","Yes")</f>
        <v>0</v>
      </c>
      <c r="T271" s="302"/>
      <c r="U271" s="301"/>
    </row>
    <row r="272" spans="4:21" x14ac:dyDescent="0.25">
      <c r="D272" s="87">
        <v>43291</v>
      </c>
      <c r="E272" s="310"/>
      <c r="F272" s="298" t="str">
        <f t="shared" si="25"/>
        <v>Tuesday</v>
      </c>
      <c r="G272" s="298" t="str">
        <f t="shared" si="20"/>
        <v>UAT</v>
      </c>
      <c r="H272" s="298"/>
      <c r="I27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2" s="298"/>
      <c r="K272" s="299"/>
      <c r="L272" s="300" t="str">
        <f>IF(OR(Table18911[[#This Row],[流]]="UAT_GS",Table18911[[#This Row],[流]]="UAT_GC",Table18911[[#This Row],[流]]="UAT_EP"),"Release_note","0")&amp;IF(OR(Table18911[[#This Row],[流]]="UAT3"),"Notice_of","0")</f>
        <v>00</v>
      </c>
      <c r="M272" s="301"/>
      <c r="N272" s="298"/>
      <c r="O272" s="298"/>
      <c r="P272" s="298"/>
      <c r="Q272" s="298"/>
      <c r="R272" s="298"/>
      <c r="S272" s="302" t="str">
        <f>IF(OR(Table18911[[#This Row],[流]]="FLEET_ENHANCEMENT_GS",Table18911[[#This Row],[流]]="UAT3",Table18911[[#This Row],[流]]="",Table18911[[#This Row],[流]]="0",Table18911[[#This Row],[流]]="ICP"),"0","Yes")</f>
        <v>0</v>
      </c>
      <c r="T272" s="302"/>
      <c r="U272" s="301"/>
    </row>
    <row r="273" spans="4:21" x14ac:dyDescent="0.25">
      <c r="D273" s="87">
        <v>43292</v>
      </c>
      <c r="E273" s="310"/>
      <c r="F273" s="298" t="str">
        <f t="shared" si="25"/>
        <v>Wednesday</v>
      </c>
      <c r="G273" s="298" t="str">
        <f t="shared" si="20"/>
        <v>Trunk&amp;UAT3</v>
      </c>
      <c r="H273" s="298"/>
      <c r="I273"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3" s="298"/>
      <c r="K273" s="299"/>
      <c r="L273" s="300" t="str">
        <f>IF(OR(Table18911[[#This Row],[流]]="UAT_GS",Table18911[[#This Row],[流]]="UAT_GC",Table18911[[#This Row],[流]]="UAT_EP"),"Release_note","0")&amp;IF(OR(Table18911[[#This Row],[流]]="UAT3"),"Notice_of","0")</f>
        <v>00</v>
      </c>
      <c r="M273" s="301"/>
      <c r="N273" s="298"/>
      <c r="O273" s="298"/>
      <c r="P273" s="298"/>
      <c r="Q273" s="298"/>
      <c r="R273" s="298"/>
      <c r="S273" s="302" t="str">
        <f>IF(OR(Table18911[[#This Row],[流]]="FLEET_ENHANCEMENT_GS",Table18911[[#This Row],[流]]="UAT3",Table18911[[#This Row],[流]]="",Table18911[[#This Row],[流]]="0",Table18911[[#This Row],[流]]="ICP"),"0","Yes")</f>
        <v>0</v>
      </c>
      <c r="T273" s="302"/>
      <c r="U273" s="301"/>
    </row>
    <row r="274" spans="4:21" x14ac:dyDescent="0.25">
      <c r="D274" s="87">
        <v>43293</v>
      </c>
      <c r="E274" s="310"/>
      <c r="F274" s="298" t="str">
        <f t="shared" si="25"/>
        <v>Thursday</v>
      </c>
      <c r="G274" s="298" t="str">
        <f t="shared" si="20"/>
        <v>UAT</v>
      </c>
      <c r="H274" s="298"/>
      <c r="I274"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4" s="298"/>
      <c r="K274" s="299"/>
      <c r="L274" s="300" t="str">
        <f>IF(OR(Table18911[[#This Row],[流]]="UAT_GS",Table18911[[#This Row],[流]]="UAT_GC",Table18911[[#This Row],[流]]="UAT_EP"),"Release_note","0")&amp;IF(OR(Table18911[[#This Row],[流]]="UAT3"),"Notice_of","0")</f>
        <v>00</v>
      </c>
      <c r="M274" s="301"/>
      <c r="N274" s="298"/>
      <c r="O274" s="298"/>
      <c r="P274" s="298"/>
      <c r="Q274" s="298"/>
      <c r="R274" s="298"/>
      <c r="S274" s="302" t="str">
        <f>IF(OR(Table18911[[#This Row],[流]]="FLEET_ENHANCEMENT_GS",Table18911[[#This Row],[流]]="UAT3",Table18911[[#This Row],[流]]="",Table18911[[#This Row],[流]]="0",Table18911[[#This Row],[流]]="ICP"),"0","Yes")</f>
        <v>0</v>
      </c>
      <c r="T274" s="302"/>
      <c r="U274" s="301"/>
    </row>
    <row r="275" spans="4:21" x14ac:dyDescent="0.25">
      <c r="D275" s="87">
        <v>43294</v>
      </c>
      <c r="E275" s="310"/>
      <c r="F275" s="378" t="str">
        <f t="shared" si="25"/>
        <v>Friday</v>
      </c>
      <c r="G275" s="378" t="str">
        <f t="shared" si="20"/>
        <v>Trunk&amp;UAT3</v>
      </c>
      <c r="H275" s="378"/>
      <c r="I275" s="37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5" s="378"/>
      <c r="K275" s="379"/>
      <c r="L275" s="380" t="str">
        <f>IF(OR(Table18911[[#This Row],[流]]="UAT_GS",Table18911[[#This Row],[流]]="UAT_GC",Table18911[[#This Row],[流]]="UAT_EP"),"Release_note","0")&amp;IF(OR(Table18911[[#This Row],[流]]="UAT3"),"Notice_of","0")</f>
        <v>00</v>
      </c>
      <c r="M275" s="381"/>
      <c r="N275" s="378"/>
      <c r="O275" s="378"/>
      <c r="P275" s="378"/>
      <c r="Q275" s="378"/>
      <c r="R275" s="378"/>
      <c r="S275" s="382" t="str">
        <f>IF(OR(Table18911[[#This Row],[流]]="FLEET_ENHANCEMENT_GS",Table18911[[#This Row],[流]]="UAT3",Table18911[[#This Row],[流]]="",Table18911[[#This Row],[流]]="0",Table18911[[#This Row],[流]]="ICP"),"0","Yes")</f>
        <v>0</v>
      </c>
      <c r="T275" s="382"/>
      <c r="U275" s="381"/>
    </row>
    <row r="276" spans="4:21" x14ac:dyDescent="0.25">
      <c r="D276" s="109">
        <v>43295</v>
      </c>
      <c r="E276" s="217"/>
      <c r="F276" s="383" t="str">
        <f t="shared" si="25"/>
        <v>Saturday</v>
      </c>
      <c r="G276" s="383" t="str">
        <f t="shared" si="20"/>
        <v/>
      </c>
      <c r="H276" s="383"/>
      <c r="I276"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6" s="383"/>
      <c r="K276" s="384"/>
      <c r="L276" s="385" t="str">
        <f>IF(OR(Table18911[[#This Row],[流]]="UAT_GS",Table18911[[#This Row],[流]]="UAT_GC",Table18911[[#This Row],[流]]="UAT_EP"),"Release_note","0")&amp;IF(OR(Table18911[[#This Row],[流]]="UAT3"),"Notice_of","0")</f>
        <v>00</v>
      </c>
      <c r="M276" s="386"/>
      <c r="N276" s="383"/>
      <c r="O276" s="383"/>
      <c r="P276" s="383"/>
      <c r="Q276" s="383"/>
      <c r="R276" s="383"/>
      <c r="S276" s="387" t="str">
        <f>IF(OR(Table18911[[#This Row],[流]]="FLEET_ENHANCEMENT_GS",Table18911[[#This Row],[流]]="UAT3",Table18911[[#This Row],[流]]="",Table18911[[#This Row],[流]]="0",Table18911[[#This Row],[流]]="ICP"),"0","Yes")</f>
        <v>0</v>
      </c>
      <c r="T276" s="387"/>
      <c r="U276" s="386"/>
    </row>
    <row r="277" spans="4:21" x14ac:dyDescent="0.25">
      <c r="D277" s="109">
        <v>43296</v>
      </c>
      <c r="E277" s="217"/>
      <c r="F277" s="383" t="str">
        <f t="shared" si="25"/>
        <v>Sunday</v>
      </c>
      <c r="G277" s="383" t="str">
        <f t="shared" si="20"/>
        <v/>
      </c>
      <c r="H277" s="383"/>
      <c r="I277"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7" s="168" t="s">
        <v>703</v>
      </c>
      <c r="K277" s="384"/>
      <c r="L277" s="385" t="str">
        <f>IF(OR(Table18911[[#This Row],[流]]="UAT_GS",Table18911[[#This Row],[流]]="UAT_GC",Table18911[[#This Row],[流]]="UAT_EP"),"Release_note","0")&amp;IF(OR(Table18911[[#This Row],[流]]="UAT3"),"Notice_of","0")</f>
        <v>00</v>
      </c>
      <c r="M277" s="386"/>
      <c r="N277" s="383"/>
      <c r="O277" s="383"/>
      <c r="P277" s="383"/>
      <c r="Q277" s="383"/>
      <c r="R277" s="383"/>
      <c r="S277" s="387" t="str">
        <f>IF(OR(Table18911[[#This Row],[流]]="FLEET_ENHANCEMENT_GS",Table18911[[#This Row],[流]]="UAT3",Table18911[[#This Row],[流]]="",Table18911[[#This Row],[流]]="0",Table18911[[#This Row],[流]]="ICP"),"0","Yes")</f>
        <v>0</v>
      </c>
      <c r="T277" s="387"/>
      <c r="U277" s="386"/>
    </row>
    <row r="278" spans="4:21" x14ac:dyDescent="0.25">
      <c r="D278" s="87">
        <v>43297</v>
      </c>
      <c r="E278" s="310"/>
      <c r="F278" s="298" t="str">
        <f t="shared" si="25"/>
        <v>Monday</v>
      </c>
      <c r="G278" s="298" t="str">
        <f t="shared" si="20"/>
        <v/>
      </c>
      <c r="H278" s="298"/>
      <c r="I27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8" s="298"/>
      <c r="K278" s="299"/>
      <c r="L278" s="300" t="str">
        <f>IF(OR(Table18911[[#This Row],[流]]="UAT_GS",Table18911[[#This Row],[流]]="UAT_GC",Table18911[[#This Row],[流]]="UAT_EP"),"Release_note","0")&amp;IF(OR(Table18911[[#This Row],[流]]="UAT3"),"Notice_of","0")</f>
        <v>00</v>
      </c>
      <c r="M278" s="301"/>
      <c r="N278" s="298"/>
      <c r="O278" s="298"/>
      <c r="P278" s="298"/>
      <c r="Q278" s="298"/>
      <c r="R278" s="298"/>
      <c r="S278" s="302" t="str">
        <f>IF(OR(Table18911[[#This Row],[流]]="FLEET_ENHANCEMENT_GS",Table18911[[#This Row],[流]]="UAT3",Table18911[[#This Row],[流]]="",Table18911[[#This Row],[流]]="0",Table18911[[#This Row],[流]]="ICP"),"0","Yes")</f>
        <v>0</v>
      </c>
      <c r="T278" s="302"/>
      <c r="U278" s="301"/>
    </row>
    <row r="279" spans="4:21" x14ac:dyDescent="0.25">
      <c r="D279" s="87">
        <v>43298</v>
      </c>
      <c r="E279" s="310"/>
      <c r="F279" s="298" t="str">
        <f t="shared" si="25"/>
        <v>Tuesday</v>
      </c>
      <c r="G279" s="298" t="str">
        <f t="shared" si="20"/>
        <v>UAT</v>
      </c>
      <c r="H279" s="298"/>
      <c r="I27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79" s="298"/>
      <c r="K279" s="299"/>
      <c r="L279" s="300" t="str">
        <f>IF(OR(Table18911[[#This Row],[流]]="UAT_GS",Table18911[[#This Row],[流]]="UAT_GC",Table18911[[#This Row],[流]]="UAT_EP"),"Release_note","0")&amp;IF(OR(Table18911[[#This Row],[流]]="UAT3"),"Notice_of","0")</f>
        <v>00</v>
      </c>
      <c r="M279" s="301"/>
      <c r="N279" s="298"/>
      <c r="O279" s="298"/>
      <c r="P279" s="298"/>
      <c r="Q279" s="298"/>
      <c r="R279" s="298"/>
      <c r="S279" s="302" t="str">
        <f>IF(OR(Table18911[[#This Row],[流]]="FLEET_ENHANCEMENT_GS",Table18911[[#This Row],[流]]="UAT3",Table18911[[#This Row],[流]]="",Table18911[[#This Row],[流]]="0",Table18911[[#This Row],[流]]="ICP"),"0","Yes")</f>
        <v>0</v>
      </c>
      <c r="T279" s="302"/>
      <c r="U279" s="301"/>
    </row>
    <row r="280" spans="4:21" x14ac:dyDescent="0.25">
      <c r="D280" s="87">
        <v>43299</v>
      </c>
      <c r="E280" s="310"/>
      <c r="F280" s="298" t="str">
        <f t="shared" si="25"/>
        <v>Wednesday</v>
      </c>
      <c r="G280" s="298" t="str">
        <f t="shared" ref="G280:G293" si="28">IF(OR(F280="Thursday",F280="Tuesday"),"UAT","")&amp;IF(OR(F280="Wednesday",F280="Friday"),"Trunk&amp;UAT3","")</f>
        <v>Trunk&amp;UAT3</v>
      </c>
      <c r="H280" s="298"/>
      <c r="I280"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0" s="298"/>
      <c r="K280" s="299"/>
      <c r="L280" s="300" t="str">
        <f>IF(OR(Table18911[[#This Row],[流]]="UAT_GS",Table18911[[#This Row],[流]]="UAT_GC",Table18911[[#This Row],[流]]="UAT_EP"),"Release_note","0")&amp;IF(OR(Table18911[[#This Row],[流]]="UAT3"),"Notice_of","0")</f>
        <v>00</v>
      </c>
      <c r="M280" s="301"/>
      <c r="N280" s="298"/>
      <c r="O280" s="298"/>
      <c r="P280" s="298"/>
      <c r="Q280" s="298"/>
      <c r="R280" s="298"/>
      <c r="S280" s="302" t="str">
        <f>IF(OR(Table18911[[#This Row],[流]]="FLEET_ENHANCEMENT_GS",Table18911[[#This Row],[流]]="UAT3",Table18911[[#This Row],[流]]="",Table18911[[#This Row],[流]]="0",Table18911[[#This Row],[流]]="ICP"),"0","Yes")</f>
        <v>0</v>
      </c>
      <c r="T280" s="302"/>
      <c r="U280" s="301"/>
    </row>
    <row r="281" spans="4:21" x14ac:dyDescent="0.25">
      <c r="D281" s="87">
        <v>43300</v>
      </c>
      <c r="E281" s="310"/>
      <c r="F281" s="298" t="str">
        <f t="shared" si="25"/>
        <v>Thursday</v>
      </c>
      <c r="G281" s="298" t="str">
        <f t="shared" si="28"/>
        <v>UAT</v>
      </c>
      <c r="H281" s="298"/>
      <c r="I281"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1" s="298"/>
      <c r="K281" s="299"/>
      <c r="L281" s="300" t="str">
        <f>IF(OR(Table18911[[#This Row],[流]]="UAT_GS",Table18911[[#This Row],[流]]="UAT_GC",Table18911[[#This Row],[流]]="UAT_EP"),"Release_note","0")&amp;IF(OR(Table18911[[#This Row],[流]]="UAT3"),"Notice_of","0")</f>
        <v>00</v>
      </c>
      <c r="M281" s="301"/>
      <c r="N281" s="298"/>
      <c r="O281" s="298"/>
      <c r="P281" s="298"/>
      <c r="Q281" s="298"/>
      <c r="R281" s="298"/>
      <c r="S281" s="302" t="str">
        <f>IF(OR(Table18911[[#This Row],[流]]="FLEET_ENHANCEMENT_GS",Table18911[[#This Row],[流]]="UAT3",Table18911[[#This Row],[流]]="",Table18911[[#This Row],[流]]="0",Table18911[[#This Row],[流]]="ICP"),"0","Yes")</f>
        <v>0</v>
      </c>
      <c r="T281" s="302"/>
      <c r="U281" s="301"/>
    </row>
    <row r="282" spans="4:21" x14ac:dyDescent="0.25">
      <c r="D282" s="87">
        <v>43301</v>
      </c>
      <c r="E282" s="310"/>
      <c r="F282" s="298" t="str">
        <f t="shared" si="25"/>
        <v>Friday</v>
      </c>
      <c r="G282" s="298" t="str">
        <f t="shared" si="28"/>
        <v>Trunk&amp;UAT3</v>
      </c>
      <c r="H282" s="298"/>
      <c r="I28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2" s="298"/>
      <c r="K282" s="299"/>
      <c r="L282" s="300" t="str">
        <f>IF(OR(Table18911[[#This Row],[流]]="UAT_GS",Table18911[[#This Row],[流]]="UAT_GC",Table18911[[#This Row],[流]]="UAT_EP"),"Release_note","0")&amp;IF(OR(Table18911[[#This Row],[流]]="UAT3"),"Notice_of","0")</f>
        <v>00</v>
      </c>
      <c r="M282" s="301"/>
      <c r="N282" s="298"/>
      <c r="O282" s="298"/>
      <c r="P282" s="298"/>
      <c r="Q282" s="298"/>
      <c r="R282" s="298"/>
      <c r="S282" s="302" t="str">
        <f>IF(OR(Table18911[[#This Row],[流]]="FLEET_ENHANCEMENT_GS",Table18911[[#This Row],[流]]="UAT3",Table18911[[#This Row],[流]]="",Table18911[[#This Row],[流]]="0",Table18911[[#This Row],[流]]="ICP"),"0","Yes")</f>
        <v>0</v>
      </c>
      <c r="T282" s="302"/>
      <c r="U282" s="301"/>
    </row>
    <row r="283" spans="4:21" x14ac:dyDescent="0.25">
      <c r="D283" s="109">
        <v>43302</v>
      </c>
      <c r="E283" s="217"/>
      <c r="F283" s="383" t="str">
        <f t="shared" si="25"/>
        <v>Saturday</v>
      </c>
      <c r="G283" s="383" t="str">
        <f t="shared" si="28"/>
        <v/>
      </c>
      <c r="H283" s="383"/>
      <c r="I283"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3" s="383"/>
      <c r="K283" s="384"/>
      <c r="L283" s="385" t="str">
        <f>IF(OR(Table18911[[#This Row],[流]]="UAT_GS",Table18911[[#This Row],[流]]="UAT_GC",Table18911[[#This Row],[流]]="UAT_EP"),"Release_note","0")&amp;IF(OR(Table18911[[#This Row],[流]]="UAT3"),"Notice_of","0")</f>
        <v>00</v>
      </c>
      <c r="M283" s="386"/>
      <c r="N283" s="383"/>
      <c r="O283" s="383"/>
      <c r="P283" s="383"/>
      <c r="Q283" s="383"/>
      <c r="R283" s="383"/>
      <c r="S283" s="387" t="str">
        <f>IF(OR(Table18911[[#This Row],[流]]="FLEET_ENHANCEMENT_GS",Table18911[[#This Row],[流]]="UAT3",Table18911[[#This Row],[流]]="",Table18911[[#This Row],[流]]="0",Table18911[[#This Row],[流]]="ICP"),"0","Yes")</f>
        <v>0</v>
      </c>
      <c r="T283" s="387"/>
      <c r="U283" s="386"/>
    </row>
    <row r="284" spans="4:21" x14ac:dyDescent="0.25">
      <c r="D284" s="109">
        <v>43303</v>
      </c>
      <c r="E284" s="217"/>
      <c r="F284" s="388" t="str">
        <f t="shared" si="25"/>
        <v>Sunday</v>
      </c>
      <c r="G284" s="388" t="str">
        <f t="shared" si="28"/>
        <v/>
      </c>
      <c r="H284" s="388"/>
      <c r="I284" s="38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4" s="168" t="s">
        <v>704</v>
      </c>
      <c r="K284" s="389"/>
      <c r="L284" s="390" t="str">
        <f>IF(OR(Table18911[[#This Row],[流]]="UAT_GS",Table18911[[#This Row],[流]]="UAT_GC",Table18911[[#This Row],[流]]="UAT_EP"),"Release_note","0")&amp;IF(OR(Table18911[[#This Row],[流]]="UAT3"),"Notice_of","0")</f>
        <v>00</v>
      </c>
      <c r="M284" s="391"/>
      <c r="N284" s="388"/>
      <c r="O284" s="388"/>
      <c r="P284" s="388"/>
      <c r="Q284" s="388"/>
      <c r="R284" s="388"/>
      <c r="S284" s="392" t="str">
        <f>IF(OR(Table18911[[#This Row],[流]]="FLEET_ENHANCEMENT_GS",Table18911[[#This Row],[流]]="UAT3",Table18911[[#This Row],[流]]="",Table18911[[#This Row],[流]]="0",Table18911[[#This Row],[流]]="ICP"),"0","Yes")</f>
        <v>0</v>
      </c>
      <c r="T284" s="392"/>
      <c r="U284" s="391"/>
    </row>
    <row r="285" spans="4:21" x14ac:dyDescent="0.25">
      <c r="D285" s="87">
        <v>43304</v>
      </c>
      <c r="E285" s="310"/>
      <c r="F285" s="298" t="str">
        <f t="shared" si="25"/>
        <v>Monday</v>
      </c>
      <c r="G285" s="298" t="str">
        <f t="shared" si="28"/>
        <v/>
      </c>
      <c r="H285" s="298"/>
      <c r="I285"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5" s="298"/>
      <c r="K285" s="299"/>
      <c r="L285" s="300" t="str">
        <f>IF(OR(Table18911[[#This Row],[流]]="UAT_GS",Table18911[[#This Row],[流]]="UAT_GC",Table18911[[#This Row],[流]]="UAT_EP"),"Release_note","0")&amp;IF(OR(Table18911[[#This Row],[流]]="UAT3"),"Notice_of","0")</f>
        <v>00</v>
      </c>
      <c r="M285" s="301"/>
      <c r="N285" s="298"/>
      <c r="O285" s="298"/>
      <c r="P285" s="298"/>
      <c r="Q285" s="298"/>
      <c r="R285" s="298"/>
      <c r="S285" s="302" t="str">
        <f>IF(OR(Table18911[[#This Row],[流]]="FLEET_ENHANCEMENT_GS",Table18911[[#This Row],[流]]="UAT3",Table18911[[#This Row],[流]]="",Table18911[[#This Row],[流]]="0",Table18911[[#This Row],[流]]="ICP"),"0","Yes")</f>
        <v>0</v>
      </c>
      <c r="T285" s="302"/>
      <c r="U285" s="301"/>
    </row>
    <row r="286" spans="4:21" x14ac:dyDescent="0.25">
      <c r="D286" s="87">
        <v>43305</v>
      </c>
      <c r="E286" s="310"/>
      <c r="F286" s="298" t="str">
        <f t="shared" si="25"/>
        <v>Tuesday</v>
      </c>
      <c r="G286" s="298" t="str">
        <f t="shared" si="28"/>
        <v>UAT</v>
      </c>
      <c r="H286" s="298"/>
      <c r="I286"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6" s="168" t="s">
        <v>124</v>
      </c>
      <c r="K286" s="299"/>
      <c r="L286" s="300" t="str">
        <f>IF(OR(Table18911[[#This Row],[流]]="UAT_GS",Table18911[[#This Row],[流]]="UAT_GC",Table18911[[#This Row],[流]]="UAT_EP"),"Release_note","0")&amp;IF(OR(Table18911[[#This Row],[流]]="UAT3"),"Notice_of","0")</f>
        <v>00</v>
      </c>
      <c r="M286" s="301"/>
      <c r="N286" s="298"/>
      <c r="O286" s="298"/>
      <c r="P286" s="298"/>
      <c r="Q286" s="298"/>
      <c r="R286" s="298"/>
      <c r="S286" s="302" t="str">
        <f>IF(OR(Table18911[[#This Row],[流]]="FLEET_ENHANCEMENT_GS",Table18911[[#This Row],[流]]="UAT3",Table18911[[#This Row],[流]]="",Table18911[[#This Row],[流]]="0",Table18911[[#This Row],[流]]="ICP"),"0","Yes")</f>
        <v>0</v>
      </c>
      <c r="T286" s="302"/>
      <c r="U286" s="301"/>
    </row>
    <row r="287" spans="4:21" x14ac:dyDescent="0.25">
      <c r="D287" s="87">
        <v>43306</v>
      </c>
      <c r="E287" s="310"/>
      <c r="F287" s="298" t="str">
        <f t="shared" si="25"/>
        <v>Wednesday</v>
      </c>
      <c r="G287" s="298" t="str">
        <f t="shared" si="28"/>
        <v>Trunk&amp;UAT3</v>
      </c>
      <c r="H287" s="298"/>
      <c r="I287"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7" s="298"/>
      <c r="K287" s="299"/>
      <c r="L287" s="300" t="str">
        <f>IF(OR(Table18911[[#This Row],[流]]="UAT_GS",Table18911[[#This Row],[流]]="UAT_GC",Table18911[[#This Row],[流]]="UAT_EP"),"Release_note","0")&amp;IF(OR(Table18911[[#This Row],[流]]="UAT3"),"Notice_of","0")</f>
        <v>00</v>
      </c>
      <c r="M287" s="301"/>
      <c r="N287" s="298"/>
      <c r="O287" s="298"/>
      <c r="P287" s="298"/>
      <c r="Q287" s="298"/>
      <c r="R287" s="298"/>
      <c r="S287" s="302" t="str">
        <f>IF(OR(Table18911[[#This Row],[流]]="FLEET_ENHANCEMENT_GS",Table18911[[#This Row],[流]]="UAT3",Table18911[[#This Row],[流]]="",Table18911[[#This Row],[流]]="0",Table18911[[#This Row],[流]]="ICP"),"0","Yes")</f>
        <v>0</v>
      </c>
      <c r="T287" s="302"/>
      <c r="U287" s="301"/>
    </row>
    <row r="288" spans="4:21" x14ac:dyDescent="0.25">
      <c r="D288" s="87">
        <v>43307</v>
      </c>
      <c r="E288" s="310"/>
      <c r="F288" s="298" t="str">
        <f t="shared" si="25"/>
        <v>Thursday</v>
      </c>
      <c r="G288" s="298" t="str">
        <f t="shared" si="28"/>
        <v>UAT</v>
      </c>
      <c r="H288" s="298"/>
      <c r="I288"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8" s="168" t="s">
        <v>134</v>
      </c>
      <c r="K288" s="299"/>
      <c r="L288" s="300" t="str">
        <f>IF(OR(Table18911[[#This Row],[流]]="UAT_GS",Table18911[[#This Row],[流]]="UAT_GC",Table18911[[#This Row],[流]]="UAT_EP"),"Release_note","0")&amp;IF(OR(Table18911[[#This Row],[流]]="UAT3"),"Notice_of","0")</f>
        <v>00</v>
      </c>
      <c r="M288" s="301"/>
      <c r="N288" s="298"/>
      <c r="O288" s="298"/>
      <c r="P288" s="298"/>
      <c r="Q288" s="298"/>
      <c r="R288" s="298"/>
      <c r="S288" s="302" t="str">
        <f>IF(OR(Table18911[[#This Row],[流]]="FLEET_ENHANCEMENT_GS",Table18911[[#This Row],[流]]="UAT3",Table18911[[#This Row],[流]]="",Table18911[[#This Row],[流]]="0",Table18911[[#This Row],[流]]="ICP"),"0","Yes")</f>
        <v>0</v>
      </c>
      <c r="T288" s="302"/>
      <c r="U288" s="301"/>
    </row>
    <row r="289" spans="4:21" x14ac:dyDescent="0.25">
      <c r="D289" s="87">
        <v>43308</v>
      </c>
      <c r="E289" s="310"/>
      <c r="F289" s="298" t="str">
        <f t="shared" si="25"/>
        <v>Friday</v>
      </c>
      <c r="G289" s="298" t="str">
        <f t="shared" si="28"/>
        <v>Trunk&amp;UAT3</v>
      </c>
      <c r="H289" s="298"/>
      <c r="I289"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89" s="298"/>
      <c r="K289" s="299"/>
      <c r="L289" s="300" t="str">
        <f>IF(OR(Table18911[[#This Row],[流]]="UAT_GS",Table18911[[#This Row],[流]]="UAT_GC",Table18911[[#This Row],[流]]="UAT_EP"),"Release_note","0")&amp;IF(OR(Table18911[[#This Row],[流]]="UAT3"),"Notice_of","0")</f>
        <v>00</v>
      </c>
      <c r="M289" s="301"/>
      <c r="N289" s="298"/>
      <c r="O289" s="298"/>
      <c r="P289" s="298"/>
      <c r="Q289" s="298"/>
      <c r="R289" s="298"/>
      <c r="S289" s="302" t="str">
        <f>IF(OR(Table18911[[#This Row],[流]]="FLEET_ENHANCEMENT_GS",Table18911[[#This Row],[流]]="UAT3",Table18911[[#This Row],[流]]="",Table18911[[#This Row],[流]]="0",Table18911[[#This Row],[流]]="ICP"),"0","Yes")</f>
        <v>0</v>
      </c>
      <c r="T289" s="302"/>
      <c r="U289" s="301"/>
    </row>
    <row r="290" spans="4:21" x14ac:dyDescent="0.25">
      <c r="D290" s="109">
        <v>43309</v>
      </c>
      <c r="E290" s="217"/>
      <c r="F290" s="383" t="str">
        <f t="shared" si="25"/>
        <v>Saturday</v>
      </c>
      <c r="G290" s="383" t="str">
        <f t="shared" si="28"/>
        <v/>
      </c>
      <c r="H290" s="383"/>
      <c r="I290"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0" s="383"/>
      <c r="K290" s="384"/>
      <c r="L290" s="385" t="str">
        <f>IF(OR(Table18911[[#This Row],[流]]="UAT_GS",Table18911[[#This Row],[流]]="UAT_GC",Table18911[[#This Row],[流]]="UAT_EP"),"Release_note","0")&amp;IF(OR(Table18911[[#This Row],[流]]="UAT3"),"Notice_of","0")</f>
        <v>00</v>
      </c>
      <c r="M290" s="386"/>
      <c r="N290" s="383"/>
      <c r="O290" s="383"/>
      <c r="P290" s="383"/>
      <c r="Q290" s="383"/>
      <c r="R290" s="383"/>
      <c r="S290" s="387" t="str">
        <f>IF(OR(Table18911[[#This Row],[流]]="FLEET_ENHANCEMENT_GS",Table18911[[#This Row],[流]]="UAT3",Table18911[[#This Row],[流]]="",Table18911[[#This Row],[流]]="0",Table18911[[#This Row],[流]]="ICP"),"0","Yes")</f>
        <v>0</v>
      </c>
      <c r="T290" s="387"/>
      <c r="U290" s="386"/>
    </row>
    <row r="291" spans="4:21" x14ac:dyDescent="0.25">
      <c r="D291" s="109">
        <v>43310</v>
      </c>
      <c r="E291" s="217"/>
      <c r="F291" s="383" t="str">
        <f t="shared" si="25"/>
        <v>Sunday</v>
      </c>
      <c r="G291" s="383" t="str">
        <f t="shared" si="28"/>
        <v/>
      </c>
      <c r="H291" s="383"/>
      <c r="I291" s="384"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1" s="383"/>
      <c r="K291" s="384"/>
      <c r="L291" s="385" t="str">
        <f>IF(OR(Table18911[[#This Row],[流]]="UAT_GS",Table18911[[#This Row],[流]]="UAT_GC",Table18911[[#This Row],[流]]="UAT_EP"),"Release_note","0")&amp;IF(OR(Table18911[[#This Row],[流]]="UAT3"),"Notice_of","0")</f>
        <v>00</v>
      </c>
      <c r="M291" s="386"/>
      <c r="N291" s="383"/>
      <c r="O291" s="383"/>
      <c r="P291" s="383"/>
      <c r="Q291" s="383"/>
      <c r="R291" s="383"/>
      <c r="S291" s="387" t="str">
        <f>IF(OR(Table18911[[#This Row],[流]]="FLEET_ENHANCEMENT_GS",Table18911[[#This Row],[流]]="UAT3",Table18911[[#This Row],[流]]="",Table18911[[#This Row],[流]]="0",Table18911[[#This Row],[流]]="ICP"),"0","Yes")</f>
        <v>0</v>
      </c>
      <c r="T291" s="387"/>
      <c r="U291" s="386"/>
    </row>
    <row r="292" spans="4:21" x14ac:dyDescent="0.25">
      <c r="D292" s="87">
        <v>43311</v>
      </c>
      <c r="E292" s="310"/>
      <c r="F292" s="298" t="str">
        <f t="shared" si="25"/>
        <v>Monday</v>
      </c>
      <c r="G292" s="298" t="str">
        <f t="shared" si="28"/>
        <v/>
      </c>
      <c r="H292" s="298"/>
      <c r="I292" s="29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2" s="298"/>
      <c r="K292" s="299"/>
      <c r="L292" s="300" t="str">
        <f>IF(OR(Table18911[[#This Row],[流]]="UAT_GS",Table18911[[#This Row],[流]]="UAT_GC",Table18911[[#This Row],[流]]="UAT_EP"),"Release_note","0")&amp;IF(OR(Table18911[[#This Row],[流]]="UAT3"),"Notice_of","0")</f>
        <v>00</v>
      </c>
      <c r="M292" s="301"/>
      <c r="N292" s="298"/>
      <c r="O292" s="298"/>
      <c r="P292" s="298"/>
      <c r="Q292" s="298"/>
      <c r="R292" s="298"/>
      <c r="S292" s="302" t="str">
        <f>IF(OR(Table18911[[#This Row],[流]]="FLEET_ENHANCEMENT_GS",Table18911[[#This Row],[流]]="UAT3",Table18911[[#This Row],[流]]="",Table18911[[#This Row],[流]]="0",Table18911[[#This Row],[流]]="ICP"),"0","Yes")</f>
        <v>0</v>
      </c>
      <c r="T292" s="302"/>
      <c r="U292" s="301"/>
    </row>
    <row r="293" spans="4:21" x14ac:dyDescent="0.25">
      <c r="D293" s="87">
        <v>43312</v>
      </c>
      <c r="E293" s="310"/>
      <c r="F293" s="378" t="str">
        <f t="shared" si="25"/>
        <v>Tuesday</v>
      </c>
      <c r="G293" s="378" t="str">
        <f t="shared" si="28"/>
        <v>UAT</v>
      </c>
      <c r="H293" s="378"/>
      <c r="I293" s="37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3" s="378"/>
      <c r="K293" s="379"/>
      <c r="L293" s="380" t="str">
        <f>IF(OR(Table18911[[#This Row],[流]]="UAT_GS",Table18911[[#This Row],[流]]="UAT_GC",Table18911[[#This Row],[流]]="UAT_EP"),"Release_note","0")&amp;IF(OR(Table18911[[#This Row],[流]]="UAT3"),"Notice_of","0")</f>
        <v>00</v>
      </c>
      <c r="M293" s="381"/>
      <c r="N293" s="378"/>
      <c r="O293" s="378"/>
      <c r="P293" s="378"/>
      <c r="Q293" s="378"/>
      <c r="R293" s="378"/>
      <c r="S293" s="382" t="str">
        <f>IF(OR(Table18911[[#This Row],[流]]="FLEET_ENHANCEMENT_GS",Table18911[[#This Row],[流]]="UAT3",Table18911[[#This Row],[流]]="",Table18911[[#This Row],[流]]="0",Table18911[[#This Row],[流]]="ICP"),"0","Yes")</f>
        <v>0</v>
      </c>
      <c r="T293" s="382"/>
      <c r="U293" s="381"/>
    </row>
    <row r="294" spans="4:21" x14ac:dyDescent="0.25">
      <c r="D294" s="98"/>
      <c r="E294" s="250"/>
      <c r="F294" s="177"/>
      <c r="G294" s="178"/>
      <c r="H294" s="178"/>
      <c r="I294" s="178"/>
      <c r="J294" s="178"/>
      <c r="K294" s="176"/>
      <c r="L294" s="176"/>
      <c r="M294" s="179"/>
      <c r="N294" s="178"/>
      <c r="O294" s="178"/>
      <c r="P294" s="178"/>
      <c r="Q294" s="178"/>
      <c r="R294" s="178"/>
      <c r="S294" s="176"/>
      <c r="T294" s="180"/>
      <c r="U294" s="180"/>
    </row>
    <row r="295" spans="4:21" x14ac:dyDescent="0.25">
      <c r="D295" s="87">
        <v>43313</v>
      </c>
      <c r="E295" s="310"/>
      <c r="F295" s="378" t="str">
        <f t="shared" ref="F295:F296" si="29">TEXT(D295,"dddd")</f>
        <v>Wednesday</v>
      </c>
      <c r="G295" s="378" t="str">
        <f t="shared" ref="G295" si="30">IF(OR(F295="Thursday",F295="Tuesday"),"UAT","")&amp;IF(OR(F295="Wednesday",F295="Friday"),"Trunk&amp;UAT3","")</f>
        <v>Trunk&amp;UAT3</v>
      </c>
      <c r="H295" s="378"/>
      <c r="I295" s="379" t="str">
        <f>IF(Table18911[[#This Row],[流]]="Trunk_GS","172.25.12.222","")&amp;IF(Table18911[[#This Row],[流]]="UAT_GS","172.25.15.202","")&amp;IF(Table18911[[#This Row],[流]]="UAT_GC","172.25.15.208","")&amp;IF(Table18911[[#This Row],[流]]="UAT_EP","172.25.15.207","")&amp;IF(Table18911[[#This Row],[流]]="Trunk_GC","172.25.12.223","")&amp;IF(Table18911[[#This Row],[流]]="UAT3","UAT3","")&amp;IF(Table18911[[#This Row],[流]]="ICP","Chenlin An","")&amp;IF(Table18911[[#This Row],[流]]="0","0","")&amp;IF(Table18911[[#This Row],[流]]="MP","172.25.15.209","")&amp;IF(Table18911[[#This Row],[流]]="Tech_Refresh_GS","172.25.10.90","")&amp;IF(Table18911[[#This Row],[流]]="Tech_Refresh_GC","172.25.10.91","")&amp;IF(Table18911[[#This Row],[流]]="Tech_Refresh_EP","172.25.10.92","")&amp;IF(Table18911[[#This Row],[流]]="Trunk_EP","172.25.12.224","")&amp;IF(Table18911[[#This Row],[流]]="Tech_Refresh_CP","ME","")&amp;IF(Table18911[[#This Row],[流]]="SP2","Chloe","")</f>
        <v/>
      </c>
      <c r="J295" s="378"/>
      <c r="K295" s="379"/>
      <c r="L295" s="380" t="str">
        <f>IF(OR(Table18911[[#This Row],[流]]="UAT_GS",Table18911[[#This Row],[流]]="UAT_GC",Table18911[[#This Row],[流]]="UAT_EP"),"Release_note","0")&amp;IF(OR(Table18911[[#This Row],[流]]="UAT3"),"Notice_of","0")</f>
        <v>00</v>
      </c>
      <c r="M295" s="381"/>
      <c r="N295" s="378"/>
      <c r="O295" s="378"/>
      <c r="P295" s="378"/>
      <c r="Q295" s="378"/>
      <c r="R295" s="378"/>
      <c r="S295" s="382" t="str">
        <f>IF(OR(Table18911[[#This Row],[流]]="FLEET_ENHANCEMENT_GS",Table18911[[#This Row],[流]]="UAT3",Table18911[[#This Row],[流]]="",Table18911[[#This Row],[流]]="0",Table18911[[#This Row],[流]]="ICP"),"0","Yes")</f>
        <v>0</v>
      </c>
      <c r="T295" s="382"/>
      <c r="U295" s="381"/>
    </row>
  </sheetData>
  <hyperlinks>
    <hyperlink ref="M148" r:id="rId1"/>
    <hyperlink ref="M131" r:id="rId2"/>
  </hyperlinks>
  <pageMargins left="0.7" right="0.7" top="0.75" bottom="0.75" header="0.3" footer="0.3"/>
  <ignoredErrors>
    <ignoredError sqref="I256:I266" calculatedColumn="1"/>
  </ignoredErrors>
  <legacyDrawing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showGridLines="0" zoomScaleNormal="100" workbookViewId="0">
      <selection activeCell="C14" sqref="C14"/>
    </sheetView>
  </sheetViews>
  <sheetFormatPr defaultRowHeight="15" x14ac:dyDescent="0.25"/>
  <cols>
    <col min="1" max="1" width="10.5703125" style="57" bestFit="1" customWidth="1"/>
    <col min="2" max="2" width="9.140625" style="57"/>
    <col min="3" max="3" width="53.7109375" style="363" customWidth="1"/>
    <col min="4" max="4" width="51.42578125" style="421" customWidth="1"/>
    <col min="5" max="5" width="23.5703125" style="421" customWidth="1"/>
    <col min="6" max="6" width="26.7109375" style="421" customWidth="1"/>
    <col min="7" max="7" width="25.5703125" style="421" customWidth="1"/>
  </cols>
  <sheetData>
    <row r="1" spans="1:7" x14ac:dyDescent="0.25">
      <c r="A1" s="293" t="s">
        <v>685</v>
      </c>
      <c r="B1" s="68" t="s">
        <v>688</v>
      </c>
      <c r="C1" s="52" t="s">
        <v>686</v>
      </c>
      <c r="D1" s="312" t="s">
        <v>687</v>
      </c>
      <c r="E1" s="312" t="s">
        <v>719</v>
      </c>
      <c r="F1" s="312" t="s">
        <v>713</v>
      </c>
      <c r="G1" s="312" t="s">
        <v>715</v>
      </c>
    </row>
    <row r="2" spans="1:7" ht="17.25" customHeight="1" x14ac:dyDescent="0.25">
      <c r="A2" s="360" t="s">
        <v>689</v>
      </c>
      <c r="B2" s="141" t="s">
        <v>718</v>
      </c>
      <c r="C2" s="362" t="s">
        <v>691</v>
      </c>
      <c r="D2" s="311" t="s">
        <v>690</v>
      </c>
      <c r="E2" s="311" t="s">
        <v>721</v>
      </c>
      <c r="F2" s="308" t="s">
        <v>723</v>
      </c>
      <c r="G2" s="308" t="s">
        <v>227</v>
      </c>
    </row>
    <row r="3" spans="1:7" hidden="1" x14ac:dyDescent="0.25">
      <c r="A3" s="292" t="s">
        <v>692</v>
      </c>
      <c r="B3" s="312" t="s">
        <v>693</v>
      </c>
      <c r="C3" s="364" t="s">
        <v>694</v>
      </c>
      <c r="D3" s="308" t="s">
        <v>694</v>
      </c>
      <c r="E3" s="308"/>
      <c r="F3" s="122"/>
      <c r="G3" s="122"/>
    </row>
    <row r="4" spans="1:7" ht="60" hidden="1" x14ac:dyDescent="0.25">
      <c r="A4" s="292" t="s">
        <v>697</v>
      </c>
      <c r="B4" s="312" t="s">
        <v>693</v>
      </c>
      <c r="C4" s="364" t="s">
        <v>695</v>
      </c>
      <c r="D4" s="311" t="s">
        <v>698</v>
      </c>
      <c r="E4" s="311"/>
      <c r="F4" s="122"/>
      <c r="G4" s="122"/>
    </row>
    <row r="5" spans="1:7" ht="15.75" customHeight="1" x14ac:dyDescent="0.25">
      <c r="A5" s="360" t="s">
        <v>705</v>
      </c>
      <c r="B5" s="312" t="s">
        <v>696</v>
      </c>
      <c r="C5" s="362" t="s">
        <v>706</v>
      </c>
      <c r="D5" s="311" t="s">
        <v>722</v>
      </c>
      <c r="E5" s="311" t="s">
        <v>708</v>
      </c>
      <c r="F5" s="311" t="s">
        <v>714</v>
      </c>
      <c r="G5" s="311" t="s">
        <v>724</v>
      </c>
    </row>
    <row r="6" spans="1:7" x14ac:dyDescent="0.25">
      <c r="A6" s="292"/>
      <c r="B6" s="312"/>
      <c r="C6" s="364"/>
      <c r="D6" s="308"/>
      <c r="E6" s="308"/>
      <c r="F6" s="122"/>
      <c r="G6" s="308"/>
    </row>
    <row r="7" spans="1:7" x14ac:dyDescent="0.25">
      <c r="A7" s="292"/>
      <c r="B7" s="312"/>
      <c r="C7" s="364"/>
      <c r="D7" s="308"/>
      <c r="E7" s="308"/>
      <c r="F7" s="122"/>
      <c r="G7" s="308"/>
    </row>
    <row r="8" spans="1:7" x14ac:dyDescent="0.25">
      <c r="A8" s="292"/>
      <c r="B8" s="312"/>
      <c r="C8" s="364"/>
      <c r="D8" s="308"/>
      <c r="E8" s="308"/>
      <c r="F8" s="122"/>
      <c r="G8" s="308"/>
    </row>
    <row r="9" spans="1:7" x14ac:dyDescent="0.25">
      <c r="A9" s="292"/>
      <c r="B9" s="312"/>
      <c r="C9" s="364"/>
      <c r="D9" s="308"/>
      <c r="E9" s="308"/>
      <c r="F9" s="122"/>
      <c r="G9" s="308"/>
    </row>
    <row r="10" spans="1:7" x14ac:dyDescent="0.25">
      <c r="A10" s="292"/>
      <c r="B10" s="312"/>
      <c r="C10" s="364"/>
      <c r="D10" s="308"/>
      <c r="E10" s="308"/>
      <c r="F10" s="122"/>
      <c r="G10" s="308"/>
    </row>
    <row r="11" spans="1:7" x14ac:dyDescent="0.25">
      <c r="A11" s="292"/>
      <c r="B11" s="312"/>
      <c r="C11" s="364"/>
      <c r="D11" s="308"/>
      <c r="E11" s="308"/>
      <c r="F11" s="122"/>
      <c r="G11" s="308"/>
    </row>
    <row r="12" spans="1:7" x14ac:dyDescent="0.25">
      <c r="A12" s="292"/>
      <c r="B12" s="312"/>
      <c r="C12" s="364"/>
      <c r="D12" s="308"/>
      <c r="E12" s="308"/>
      <c r="F12" s="122"/>
      <c r="G12" s="308"/>
    </row>
    <row r="13" spans="1:7" x14ac:dyDescent="0.25">
      <c r="A13" s="292"/>
      <c r="B13" s="312"/>
      <c r="C13" s="364"/>
      <c r="D13" s="308"/>
      <c r="E13" s="308"/>
      <c r="F13" s="122"/>
      <c r="G13" s="308"/>
    </row>
    <row r="14" spans="1:7" x14ac:dyDescent="0.25">
      <c r="A14" s="292"/>
      <c r="B14" s="312"/>
      <c r="C14" s="364"/>
      <c r="D14" s="308"/>
      <c r="E14" s="308"/>
      <c r="F14" s="122"/>
      <c r="G14" s="308"/>
    </row>
    <row r="15" spans="1:7" x14ac:dyDescent="0.25">
      <c r="A15" s="292"/>
      <c r="B15" s="312"/>
      <c r="C15" s="364"/>
      <c r="D15" s="308"/>
      <c r="E15" s="308"/>
      <c r="F15" s="122"/>
      <c r="G15" s="308"/>
    </row>
    <row r="16" spans="1:7" x14ac:dyDescent="0.25">
      <c r="A16" s="292"/>
      <c r="B16" s="312"/>
      <c r="C16" s="364"/>
      <c r="D16" s="308"/>
      <c r="E16" s="308"/>
      <c r="F16" s="122"/>
      <c r="G16" s="308"/>
    </row>
    <row r="17" spans="1:7" x14ac:dyDescent="0.25">
      <c r="A17" s="292"/>
      <c r="B17" s="312"/>
      <c r="C17" s="364"/>
      <c r="D17" s="308"/>
      <c r="E17" s="308"/>
      <c r="F17" s="122"/>
      <c r="G17" s="308"/>
    </row>
    <row r="18" spans="1:7" x14ac:dyDescent="0.25">
      <c r="A18" s="292"/>
      <c r="B18" s="312"/>
      <c r="C18" s="364"/>
      <c r="D18" s="308"/>
      <c r="E18" s="308"/>
      <c r="F18" s="122"/>
      <c r="G18" s="308"/>
    </row>
    <row r="19" spans="1:7" x14ac:dyDescent="0.25">
      <c r="A19" s="292"/>
      <c r="B19" s="312"/>
      <c r="C19" s="364"/>
      <c r="D19" s="308"/>
      <c r="E19" s="308"/>
      <c r="F19" s="122"/>
      <c r="G19" s="308"/>
    </row>
    <row r="20" spans="1:7" x14ac:dyDescent="0.25">
      <c r="A20" s="292"/>
      <c r="B20" s="312"/>
      <c r="C20" s="364"/>
      <c r="D20" s="308"/>
      <c r="E20" s="308"/>
      <c r="F20" s="122"/>
      <c r="G20" s="308"/>
    </row>
    <row r="21" spans="1:7" x14ac:dyDescent="0.25">
      <c r="A21" s="292"/>
      <c r="B21" s="312"/>
      <c r="C21" s="364"/>
      <c r="D21" s="308"/>
      <c r="E21" s="308"/>
      <c r="F21" s="122"/>
      <c r="G21" s="308"/>
    </row>
    <row r="22" spans="1:7" x14ac:dyDescent="0.25">
      <c r="A22" s="251"/>
      <c r="B22" s="160"/>
      <c r="C22" s="365"/>
      <c r="D22" s="308"/>
      <c r="E22" s="308"/>
      <c r="F22" s="122"/>
      <c r="G22" s="308"/>
    </row>
  </sheetData>
  <dataValidations count="1">
    <dataValidation type="list" allowBlank="1" showInputMessage="1" showErrorMessage="1" sqref="B2:B22">
      <formula1>"Opened,Resolved,Postponed,Rejected,Reviewed"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autoPageBreaks="0"/>
  </sheetPr>
  <dimension ref="A1:N27"/>
  <sheetViews>
    <sheetView showGridLines="0" zoomScale="85" zoomScaleNormal="85" workbookViewId="0">
      <pane ySplit="1" topLeftCell="A8" activePane="bottomLeft" state="frozen"/>
      <selection pane="bottomLeft" activeCell="E31" sqref="E31"/>
    </sheetView>
  </sheetViews>
  <sheetFormatPr defaultRowHeight="15" x14ac:dyDescent="0.25"/>
  <cols>
    <col min="1" max="1" width="24.42578125" style="44" customWidth="1"/>
    <col min="2" max="2" width="19.140625" style="57" customWidth="1"/>
    <col min="3" max="3" width="12.7109375" bestFit="1" customWidth="1"/>
    <col min="4" max="4" width="23.140625" style="62" customWidth="1"/>
    <col min="5" max="5" width="19" style="57" customWidth="1"/>
    <col min="6" max="6" width="22.140625" style="43" customWidth="1"/>
    <col min="7" max="7" width="49.7109375" style="61" customWidth="1"/>
    <col min="8" max="8" width="25.140625" style="62" customWidth="1"/>
    <col min="10" max="10" width="10" customWidth="1"/>
    <col min="11" max="11" width="47.42578125" style="82" bestFit="1" customWidth="1"/>
    <col min="12" max="12" width="56.7109375" bestFit="1" customWidth="1"/>
    <col min="13" max="13" width="49.42578125" customWidth="1"/>
    <col min="14" max="14" width="16.5703125" bestFit="1" customWidth="1"/>
  </cols>
  <sheetData>
    <row r="1" spans="1:14" x14ac:dyDescent="0.25">
      <c r="A1" s="43" t="s">
        <v>119</v>
      </c>
      <c r="B1" s="57" t="s">
        <v>478</v>
      </c>
      <c r="C1" s="10" t="s">
        <v>47</v>
      </c>
      <c r="D1" s="57" t="s">
        <v>476</v>
      </c>
      <c r="E1" s="55" t="s">
        <v>265</v>
      </c>
      <c r="F1" s="41" t="s">
        <v>510</v>
      </c>
      <c r="G1" s="74" t="s">
        <v>352</v>
      </c>
      <c r="H1" s="56" t="s">
        <v>477</v>
      </c>
    </row>
    <row r="2" spans="1:14" x14ac:dyDescent="0.25">
      <c r="A2" s="170" t="s">
        <v>20</v>
      </c>
      <c r="B2" s="255" t="s">
        <v>365</v>
      </c>
      <c r="C2"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172.25.12.222</v>
      </c>
      <c r="D2" s="257" t="s">
        <v>334</v>
      </c>
      <c r="E2" s="120">
        <v>0</v>
      </c>
      <c r="F2" s="120"/>
      <c r="G2" s="215" t="s">
        <v>353</v>
      </c>
      <c r="H2" s="258" t="s">
        <v>416</v>
      </c>
    </row>
    <row r="3" spans="1:14" x14ac:dyDescent="0.25">
      <c r="A3" s="170" t="s">
        <v>34</v>
      </c>
      <c r="B3" s="255" t="s">
        <v>366</v>
      </c>
      <c r="C3"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172.25.12.223</v>
      </c>
      <c r="D3" s="257" t="s">
        <v>335</v>
      </c>
      <c r="E3" s="120">
        <v>0</v>
      </c>
      <c r="F3" s="120"/>
      <c r="G3" s="259" t="s">
        <v>377</v>
      </c>
      <c r="H3" s="258" t="s">
        <v>410</v>
      </c>
    </row>
    <row r="4" spans="1:14" x14ac:dyDescent="0.25">
      <c r="A4" s="170" t="s">
        <v>35</v>
      </c>
      <c r="B4" s="255" t="s">
        <v>367</v>
      </c>
      <c r="C4"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172.25.12.224</v>
      </c>
      <c r="D4" s="257" t="s">
        <v>336</v>
      </c>
      <c r="E4" s="120">
        <v>0</v>
      </c>
      <c r="F4" s="120"/>
      <c r="G4" s="259" t="s">
        <v>378</v>
      </c>
      <c r="H4" s="258" t="s">
        <v>411</v>
      </c>
      <c r="J4" s="293" t="s">
        <v>478</v>
      </c>
      <c r="K4" s="293" t="s">
        <v>47</v>
      </c>
      <c r="L4" s="17" t="s">
        <v>634</v>
      </c>
      <c r="M4" s="116" t="s">
        <v>635</v>
      </c>
      <c r="N4" s="115" t="s">
        <v>665</v>
      </c>
    </row>
    <row r="5" spans="1:14" x14ac:dyDescent="0.25">
      <c r="A5" s="131" t="s">
        <v>32</v>
      </c>
      <c r="B5" s="260" t="s">
        <v>372</v>
      </c>
      <c r="C5"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172.25.15.202</v>
      </c>
      <c r="D5" s="261" t="s">
        <v>337</v>
      </c>
      <c r="E5" s="129">
        <v>0</v>
      </c>
      <c r="F5" s="129"/>
      <c r="G5" s="215" t="s">
        <v>379</v>
      </c>
      <c r="H5" s="262" t="s">
        <v>412</v>
      </c>
      <c r="J5" s="292" t="s">
        <v>674</v>
      </c>
      <c r="K5" s="122" t="s">
        <v>676</v>
      </c>
      <c r="L5" s="83" t="s">
        <v>636</v>
      </c>
      <c r="M5" s="83" t="s">
        <v>667</v>
      </c>
      <c r="N5" s="83" t="s">
        <v>666</v>
      </c>
    </row>
    <row r="6" spans="1:14" x14ac:dyDescent="0.25">
      <c r="A6" s="131" t="s">
        <v>36</v>
      </c>
      <c r="B6" s="260" t="s">
        <v>373</v>
      </c>
      <c r="C6"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172.25.15.208</v>
      </c>
      <c r="D6" s="261" t="s">
        <v>338</v>
      </c>
      <c r="E6" s="129">
        <v>0</v>
      </c>
      <c r="F6" s="129"/>
      <c r="G6" s="263" t="s">
        <v>380</v>
      </c>
      <c r="H6" s="262" t="s">
        <v>413</v>
      </c>
      <c r="J6" s="313" t="s">
        <v>675</v>
      </c>
      <c r="K6" s="122" t="s">
        <v>677</v>
      </c>
      <c r="L6" s="83"/>
      <c r="M6" s="83"/>
      <c r="N6" s="83"/>
    </row>
    <row r="7" spans="1:14" x14ac:dyDescent="0.25">
      <c r="A7" s="131" t="s">
        <v>37</v>
      </c>
      <c r="B7" s="260" t="s">
        <v>374</v>
      </c>
      <c r="C7" s="195"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172.25.15.207</v>
      </c>
      <c r="D7" s="261" t="s">
        <v>339</v>
      </c>
      <c r="E7" s="129">
        <v>0</v>
      </c>
      <c r="F7" s="129"/>
      <c r="G7" s="263" t="s">
        <v>381</v>
      </c>
      <c r="H7" s="262" t="s">
        <v>414</v>
      </c>
      <c r="J7" s="313" t="s">
        <v>679</v>
      </c>
      <c r="K7" s="122" t="s">
        <v>678</v>
      </c>
      <c r="L7" s="83"/>
      <c r="M7" s="83"/>
      <c r="N7" s="83"/>
    </row>
    <row r="8" spans="1:14" s="15" customFormat="1" x14ac:dyDescent="0.25">
      <c r="A8" s="131" t="s">
        <v>193</v>
      </c>
      <c r="B8" s="264" t="s">
        <v>375</v>
      </c>
      <c r="C8" s="129" t="s">
        <v>195</v>
      </c>
      <c r="D8" s="261" t="s">
        <v>333</v>
      </c>
      <c r="E8" s="129" t="s">
        <v>193</v>
      </c>
      <c r="F8" s="129"/>
      <c r="G8" s="263" t="s">
        <v>376</v>
      </c>
      <c r="H8" s="262" t="s">
        <v>415</v>
      </c>
      <c r="J8" s="313"/>
      <c r="K8" s="122"/>
      <c r="L8" s="83"/>
      <c r="M8" s="83"/>
      <c r="N8" s="83"/>
    </row>
    <row r="9" spans="1:14" x14ac:dyDescent="0.25">
      <c r="A9" s="145" t="s">
        <v>167</v>
      </c>
      <c r="B9" s="265" t="s">
        <v>358</v>
      </c>
      <c r="C9"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172.25.10.90</v>
      </c>
      <c r="D9" s="267" t="s">
        <v>340</v>
      </c>
      <c r="E9" s="145" t="s">
        <v>292</v>
      </c>
      <c r="F9" s="145"/>
      <c r="G9" s="303" t="s">
        <v>382</v>
      </c>
      <c r="H9" s="269" t="s">
        <v>421</v>
      </c>
      <c r="J9" s="313"/>
      <c r="K9" s="81"/>
      <c r="L9" s="83"/>
      <c r="M9" s="83"/>
      <c r="N9" s="83"/>
    </row>
    <row r="10" spans="1:14" x14ac:dyDescent="0.25">
      <c r="A10" s="145" t="s">
        <v>202</v>
      </c>
      <c r="B10" s="270" t="s">
        <v>357</v>
      </c>
      <c r="C10"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172.25.10.91</v>
      </c>
      <c r="D10" s="267" t="s">
        <v>341</v>
      </c>
      <c r="E10" s="145" t="s">
        <v>292</v>
      </c>
      <c r="F10" s="145"/>
      <c r="G10" s="268" t="s">
        <v>383</v>
      </c>
      <c r="H10" s="269" t="s">
        <v>422</v>
      </c>
      <c r="J10" s="313"/>
      <c r="K10" s="81"/>
      <c r="L10" s="83"/>
      <c r="M10" s="83"/>
      <c r="N10" s="83"/>
    </row>
    <row r="11" spans="1:14" x14ac:dyDescent="0.25">
      <c r="A11" s="145" t="s">
        <v>200</v>
      </c>
      <c r="B11" s="265" t="s">
        <v>359</v>
      </c>
      <c r="C11" s="26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172.25.10.92</v>
      </c>
      <c r="D11" s="267" t="s">
        <v>342</v>
      </c>
      <c r="E11" s="145" t="s">
        <v>292</v>
      </c>
      <c r="F11" s="145" t="s">
        <v>511</v>
      </c>
      <c r="G11" s="271" t="s">
        <v>384</v>
      </c>
      <c r="H11" s="269" t="s">
        <v>423</v>
      </c>
      <c r="J11" s="313"/>
      <c r="K11" s="81"/>
      <c r="L11" s="83"/>
      <c r="M11" s="83"/>
      <c r="N11" s="83"/>
    </row>
    <row r="12" spans="1:14" x14ac:dyDescent="0.25">
      <c r="A12" s="141" t="s">
        <v>167</v>
      </c>
      <c r="B12" s="272" t="s">
        <v>360</v>
      </c>
      <c r="C12" s="273" t="s">
        <v>287</v>
      </c>
      <c r="D12" s="274" t="s">
        <v>343</v>
      </c>
      <c r="E12" s="119" t="s">
        <v>286</v>
      </c>
      <c r="F12" s="122" t="s">
        <v>437</v>
      </c>
      <c r="G12" s="275" t="s">
        <v>385</v>
      </c>
      <c r="H12" s="276"/>
      <c r="J12" s="313"/>
      <c r="K12" s="81"/>
      <c r="L12" s="83"/>
      <c r="M12" s="83"/>
      <c r="N12" s="83"/>
    </row>
    <row r="13" spans="1:14" x14ac:dyDescent="0.25">
      <c r="A13" s="141" t="s">
        <v>202</v>
      </c>
      <c r="B13" s="272" t="s">
        <v>361</v>
      </c>
      <c r="C13" s="273" t="s">
        <v>288</v>
      </c>
      <c r="D13" s="274" t="s">
        <v>344</v>
      </c>
      <c r="E13" s="119">
        <v>1</v>
      </c>
      <c r="F13" s="122" t="s">
        <v>438</v>
      </c>
      <c r="G13" s="275" t="s">
        <v>386</v>
      </c>
      <c r="H13" s="276"/>
      <c r="J13" s="313"/>
      <c r="K13" s="81"/>
      <c r="L13" s="83"/>
      <c r="M13" s="83"/>
      <c r="N13" s="83"/>
    </row>
    <row r="14" spans="1:14" x14ac:dyDescent="0.25">
      <c r="A14" s="141" t="s">
        <v>200</v>
      </c>
      <c r="B14" s="272" t="s">
        <v>362</v>
      </c>
      <c r="C14" s="273" t="s">
        <v>289</v>
      </c>
      <c r="D14" s="274" t="s">
        <v>345</v>
      </c>
      <c r="E14" s="119" t="s">
        <v>286</v>
      </c>
      <c r="F14" s="122" t="s">
        <v>272</v>
      </c>
      <c r="G14" s="275" t="s">
        <v>387</v>
      </c>
      <c r="H14" s="276"/>
      <c r="J14" s="313"/>
      <c r="K14" s="81"/>
      <c r="L14" s="83"/>
      <c r="M14" s="83"/>
      <c r="N14" s="83"/>
    </row>
    <row r="15" spans="1:14" s="54" customFormat="1" x14ac:dyDescent="0.25">
      <c r="A15" s="148" t="s">
        <v>56</v>
      </c>
      <c r="B15" s="256"/>
      <c r="C15"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Chenlin An</v>
      </c>
      <c r="D15" s="256" t="str">
        <f>IF(Table2[[#This Row],[Flow]]="Trunk_GS","172.25.12.222","")&amp;IF(Table2[[#This Row],[Flow]]="UAT_GS","172.25.15.202","")&amp;IF(Table2[[#This Row],[Flow]]="UAT_GC","172.25.15.208","")&amp;IF(Table2[[#This Row],[Flow]]="UAT_EP","172.25.15.207","")&amp;IF(Table2[[#This Row],[Flow]]="Trunk_GC","172.25.12.223","")&amp;IF(Table2[[#This Row],[Flow]]="UAT3","UAT3","")&amp;IF(Table2[[#This Row],[Flow]]="ICP","Chenlin An","")&amp;IF(Table2[[#This Row],[Flow]]="0","0","")&amp;IF(Table2[[#This Row],[Flow]]="MP","172.25.15.209","")&amp;IF(Table2[[#This Row],[Flow]]="Tech_Refresh_GS","172.25.10.90","")&amp;IF(Table2[[#This Row],[Flow]]="Tech_Refresh_GC","172.25.10.91","")&amp;IF(Table2[[#This Row],[Flow]]="Tech_Refresh_EP","172.25.10.92","")&amp;IF(Table2[[#This Row],[Flow]]="Trunk_EP","172.25.12.224","")</f>
        <v>Chenlin An</v>
      </c>
      <c r="E15" s="120" t="s">
        <v>226</v>
      </c>
      <c r="F15" s="120"/>
      <c r="G15" s="277" t="str">
        <f>"http://"&amp;Table2[[#This Row],[Path]]&amp;IF(RIGHT(Table2[[#This Row],[Flow]])="S","/insurance/loginPage.do","")&amp;IF(RIGHT(Table2[[#This Row],[Flow]])="C","/gcs/loginPage.do","")&amp;IF(RIGHT(Table2[[#This Row],[Flow]])="P","/insurance/gs/ep/homepage.jsp","")</f>
        <v>http://Chenlin An/insurance/gs/ep/homepage.jsp</v>
      </c>
      <c r="H15" s="258" t="s">
        <v>419</v>
      </c>
      <c r="J15" s="313"/>
      <c r="K15" s="81"/>
      <c r="L15" s="83"/>
      <c r="M15" s="83"/>
      <c r="N15" s="83"/>
    </row>
    <row r="16" spans="1:14" s="54" customFormat="1" x14ac:dyDescent="0.25">
      <c r="A16" s="120" t="s">
        <v>321</v>
      </c>
      <c r="B16" s="120"/>
      <c r="C16" s="256" t="s">
        <v>320</v>
      </c>
      <c r="D16" s="256" t="s">
        <v>320</v>
      </c>
      <c r="E16" s="120"/>
      <c r="F16" s="120"/>
      <c r="G16" s="277" t="str">
        <f>"http://"&amp;Table2[[#This Row],[Path]]&amp;IF(RIGHT(Table2[[#This Row],[Flow]])="S","/insurance/loginPage.do","")&amp;IF(RIGHT(Table2[[#This Row],[Flow]])="C","/gcs/loginPage.do","")&amp;IF(RIGHT(Table2[[#This Row],[Flow]])="P","/insurance/gs/ep/homepage.jsp","")</f>
        <v>http://Chenlin An/insurance/gs/ep/homepage.jsp</v>
      </c>
      <c r="H16" s="258" t="s">
        <v>420</v>
      </c>
      <c r="J16" s="313"/>
      <c r="K16" s="81"/>
      <c r="L16" s="83"/>
      <c r="M16" s="83"/>
      <c r="N16" s="83"/>
    </row>
    <row r="17" spans="1:14" s="54" customFormat="1" x14ac:dyDescent="0.25">
      <c r="A17" s="252" t="s">
        <v>294</v>
      </c>
      <c r="B17" s="120"/>
      <c r="C17" s="120" t="s">
        <v>227</v>
      </c>
      <c r="D17" s="120" t="s">
        <v>227</v>
      </c>
      <c r="E17" s="120"/>
      <c r="F17" s="120"/>
      <c r="G17" s="278">
        <v>0</v>
      </c>
      <c r="H17" s="258" t="s">
        <v>417</v>
      </c>
      <c r="J17" s="313"/>
      <c r="K17" s="81"/>
      <c r="L17" s="83"/>
      <c r="M17" s="83"/>
      <c r="N17" s="83"/>
    </row>
    <row r="18" spans="1:14" s="54" customFormat="1" x14ac:dyDescent="0.25">
      <c r="A18" s="120" t="s">
        <v>220</v>
      </c>
      <c r="B18" s="256"/>
      <c r="C18" s="256" t="s">
        <v>227</v>
      </c>
      <c r="D18" s="256" t="s">
        <v>227</v>
      </c>
      <c r="E18" s="120" t="s">
        <v>266</v>
      </c>
      <c r="F18" s="120" t="s">
        <v>434</v>
      </c>
      <c r="G18" s="278">
        <v>0</v>
      </c>
      <c r="H18" s="258" t="s">
        <v>418</v>
      </c>
      <c r="J18" s="313"/>
      <c r="K18" s="81"/>
      <c r="L18" s="83"/>
      <c r="M18" s="83"/>
      <c r="N18" s="83"/>
    </row>
    <row r="19" spans="1:14" s="54" customFormat="1" x14ac:dyDescent="0.25">
      <c r="A19" s="120" t="s">
        <v>224</v>
      </c>
      <c r="B19" s="256"/>
      <c r="C19" s="256" t="s">
        <v>228</v>
      </c>
      <c r="D19" s="256" t="s">
        <v>228</v>
      </c>
      <c r="E19" s="120" t="s">
        <v>356</v>
      </c>
      <c r="F19" s="120" t="s">
        <v>329</v>
      </c>
      <c r="G19" s="278">
        <v>0</v>
      </c>
      <c r="H19" s="279"/>
      <c r="J19" s="313"/>
      <c r="K19" s="81"/>
      <c r="L19" s="83"/>
      <c r="M19" s="83"/>
      <c r="N19" s="83"/>
    </row>
    <row r="20" spans="1:14" s="54" customFormat="1" x14ac:dyDescent="0.25">
      <c r="A20" s="145" t="s">
        <v>296</v>
      </c>
      <c r="B20" s="265" t="s">
        <v>394</v>
      </c>
      <c r="C20" s="266" t="s">
        <v>299</v>
      </c>
      <c r="D20" s="267" t="s">
        <v>346</v>
      </c>
      <c r="E20" s="145" t="s">
        <v>292</v>
      </c>
      <c r="F20" s="145"/>
      <c r="G20" s="303" t="s">
        <v>388</v>
      </c>
      <c r="H20" s="280" t="s">
        <v>408</v>
      </c>
      <c r="J20" s="313"/>
      <c r="K20" s="81"/>
      <c r="L20" s="83"/>
      <c r="M20" s="83"/>
      <c r="N20" s="83"/>
    </row>
    <row r="21" spans="1:14" s="54" customFormat="1" x14ac:dyDescent="0.25">
      <c r="A21" s="145" t="s">
        <v>297</v>
      </c>
      <c r="B21" s="265" t="s">
        <v>395</v>
      </c>
      <c r="C21" s="266" t="s">
        <v>300</v>
      </c>
      <c r="D21" s="267" t="s">
        <v>347</v>
      </c>
      <c r="E21" s="145" t="s">
        <v>292</v>
      </c>
      <c r="F21" s="145"/>
      <c r="G21" s="271" t="s">
        <v>389</v>
      </c>
      <c r="H21" s="269" t="s">
        <v>407</v>
      </c>
      <c r="J21" s="253"/>
      <c r="K21" s="117"/>
      <c r="L21" s="294"/>
      <c r="M21" s="83"/>
      <c r="N21" s="83"/>
    </row>
    <row r="22" spans="1:14" s="54" customFormat="1" x14ac:dyDescent="0.25">
      <c r="A22" s="145" t="s">
        <v>298</v>
      </c>
      <c r="B22" s="265" t="s">
        <v>396</v>
      </c>
      <c r="C22" s="266" t="s">
        <v>301</v>
      </c>
      <c r="D22" s="267" t="s">
        <v>348</v>
      </c>
      <c r="E22" s="145" t="s">
        <v>292</v>
      </c>
      <c r="F22" s="145"/>
      <c r="G22" s="303" t="s">
        <v>390</v>
      </c>
      <c r="H22" s="269" t="s">
        <v>409</v>
      </c>
      <c r="K22" s="82"/>
    </row>
    <row r="23" spans="1:14" x14ac:dyDescent="0.25">
      <c r="A23" s="119" t="s">
        <v>296</v>
      </c>
      <c r="B23" s="281" t="s">
        <v>397</v>
      </c>
      <c r="C23" s="119" t="s">
        <v>307</v>
      </c>
      <c r="D23" s="274" t="s">
        <v>349</v>
      </c>
      <c r="E23" s="119" t="s">
        <v>286</v>
      </c>
      <c r="F23" s="282" t="s">
        <v>311</v>
      </c>
      <c r="G23" s="283" t="s">
        <v>391</v>
      </c>
      <c r="H23" s="276"/>
    </row>
    <row r="24" spans="1:14" x14ac:dyDescent="0.25">
      <c r="A24" s="119" t="s">
        <v>297</v>
      </c>
      <c r="B24" s="281" t="s">
        <v>398</v>
      </c>
      <c r="C24" s="119" t="s">
        <v>308</v>
      </c>
      <c r="D24" s="274" t="s">
        <v>350</v>
      </c>
      <c r="E24" s="119" t="s">
        <v>286</v>
      </c>
      <c r="F24" s="282" t="s">
        <v>332</v>
      </c>
      <c r="G24" s="275" t="s">
        <v>392</v>
      </c>
      <c r="H24" s="276"/>
    </row>
    <row r="25" spans="1:14" x14ac:dyDescent="0.25">
      <c r="A25" s="119" t="s">
        <v>298</v>
      </c>
      <c r="B25" s="281" t="s">
        <v>399</v>
      </c>
      <c r="C25" s="119" t="s">
        <v>309</v>
      </c>
      <c r="D25" s="274" t="s">
        <v>351</v>
      </c>
      <c r="E25" s="119" t="s">
        <v>286</v>
      </c>
      <c r="F25" s="282" t="s">
        <v>332</v>
      </c>
      <c r="G25" s="284" t="s">
        <v>393</v>
      </c>
      <c r="H25" s="276"/>
    </row>
    <row r="26" spans="1:14" x14ac:dyDescent="0.25">
      <c r="A26" s="160">
        <v>196</v>
      </c>
      <c r="B26" s="285" t="s">
        <v>402</v>
      </c>
      <c r="C26" s="160" t="s">
        <v>400</v>
      </c>
      <c r="D26" s="286" t="s">
        <v>401</v>
      </c>
      <c r="E26" s="287"/>
      <c r="F26" s="288"/>
      <c r="G26" s="289" t="s">
        <v>428</v>
      </c>
      <c r="H26" s="276"/>
    </row>
    <row r="27" spans="1:14" x14ac:dyDescent="0.25">
      <c r="A27" s="160">
        <v>213</v>
      </c>
      <c r="B27" s="285" t="s">
        <v>425</v>
      </c>
      <c r="C27" s="160" t="s">
        <v>424</v>
      </c>
      <c r="D27" s="286" t="s">
        <v>426</v>
      </c>
      <c r="E27" s="287" t="s">
        <v>286</v>
      </c>
      <c r="F27" s="288" t="s">
        <v>184</v>
      </c>
      <c r="G27" s="290" t="s">
        <v>427</v>
      </c>
      <c r="H27" s="291"/>
    </row>
  </sheetData>
  <hyperlinks>
    <hyperlink ref="D2" r:id="rId1"/>
    <hyperlink ref="D3" r:id="rId2"/>
    <hyperlink ref="D4" r:id="rId3"/>
    <hyperlink ref="D5:D7" r:id="rId4" display="http://ts.ebaotech.com/tsop/ext/ts_deploy_query.jsp?flag=y&amp;proj_name=&amp;col_name1=env_ip&amp;col_value1=172.25.12.224"/>
    <hyperlink ref="D5" r:id="rId5"/>
    <hyperlink ref="D6" r:id="rId6"/>
    <hyperlink ref="D7" r:id="rId7"/>
    <hyperlink ref="D9" r:id="rId8"/>
    <hyperlink ref="D10:D11" r:id="rId9" display="http://ts.ebaotech.com/tsop/ext/ts_deploy_query.jsp?flag=y&amp;proj_name=&amp;col_name1=env_ip&amp;col_value1=172.25.10.90"/>
    <hyperlink ref="D12" r:id="rId10"/>
    <hyperlink ref="D13:D14" r:id="rId11" display="http://ts.ebaotech.com/tsop/ext/ts_deploy_query.jsp?flag=y&amp;proj_name=&amp;col_name1=env_ip&amp;col_value1=172.25.10.84"/>
    <hyperlink ref="D20" r:id="rId12"/>
    <hyperlink ref="D21:D22" r:id="rId13" display="http://ts.ebaotech.com/tsop/ext/ts_deploy_query.jsp?flag=y&amp;proj_name=&amp;col_name1=env_ip&amp;col_value1=172.25.12.94"/>
    <hyperlink ref="D22" r:id="rId14"/>
    <hyperlink ref="D23" r:id="rId15"/>
    <hyperlink ref="D24:D25" r:id="rId16" display="http://ts.ebaotech.com/tsop/ext/ts_deploy_query.jsp?flag=y&amp;proj_name=&amp;col_name1=env_ip&amp;col_value1=172.25.11.154"/>
    <hyperlink ref="D13" r:id="rId17"/>
    <hyperlink ref="D14" r:id="rId18"/>
    <hyperlink ref="D10" r:id="rId19"/>
    <hyperlink ref="D11" r:id="rId20"/>
    <hyperlink ref="D24" r:id="rId21"/>
    <hyperlink ref="D25" r:id="rId22"/>
    <hyperlink ref="D21" r:id="rId23"/>
    <hyperlink ref="B10" r:id="rId24"/>
    <hyperlink ref="B9" r:id="rId25"/>
    <hyperlink ref="B11" r:id="rId26"/>
    <hyperlink ref="B12" r:id="rId27"/>
    <hyperlink ref="B13" r:id="rId28"/>
    <hyperlink ref="B14" r:id="rId29"/>
    <hyperlink ref="B2" r:id="rId30"/>
    <hyperlink ref="B3" r:id="rId31"/>
    <hyperlink ref="B4" r:id="rId32"/>
    <hyperlink ref="B5" r:id="rId33"/>
    <hyperlink ref="B6" r:id="rId34"/>
    <hyperlink ref="B7" r:id="rId35"/>
    <hyperlink ref="B8" r:id="rId36"/>
    <hyperlink ref="D8" r:id="rId37"/>
    <hyperlink ref="G8" r:id="rId38"/>
    <hyperlink ref="G3" r:id="rId39"/>
    <hyperlink ref="G4" r:id="rId40"/>
    <hyperlink ref="G6" r:id="rId41"/>
    <hyperlink ref="G7" r:id="rId42"/>
    <hyperlink ref="G9" r:id="rId43"/>
    <hyperlink ref="G10" r:id="rId44"/>
    <hyperlink ref="G11" r:id="rId45"/>
    <hyperlink ref="G12" r:id="rId46"/>
    <hyperlink ref="G13" r:id="rId47"/>
    <hyperlink ref="G14" r:id="rId48"/>
    <hyperlink ref="G20" r:id="rId49"/>
    <hyperlink ref="G21" r:id="rId50"/>
    <hyperlink ref="G22" r:id="rId51"/>
    <hyperlink ref="G23" r:id="rId52"/>
    <hyperlink ref="G24" r:id="rId53"/>
    <hyperlink ref="G25" r:id="rId54"/>
    <hyperlink ref="B20" r:id="rId55"/>
    <hyperlink ref="B21" r:id="rId56"/>
    <hyperlink ref="B22" r:id="rId57"/>
    <hyperlink ref="B23" r:id="rId58"/>
    <hyperlink ref="B24" r:id="rId59"/>
    <hyperlink ref="B25" r:id="rId60"/>
    <hyperlink ref="D26" r:id="rId61"/>
    <hyperlink ref="B26" r:id="rId62"/>
    <hyperlink ref="H21" r:id="rId63"/>
    <hyperlink ref="H20" r:id="rId64"/>
    <hyperlink ref="H22" r:id="rId65"/>
    <hyperlink ref="H2" r:id="rId66"/>
    <hyperlink ref="H3" r:id="rId67"/>
    <hyperlink ref="H4" r:id="rId68"/>
    <hyperlink ref="H5" r:id="rId69"/>
    <hyperlink ref="H6" r:id="rId70"/>
    <hyperlink ref="H7" r:id="rId71"/>
    <hyperlink ref="H8" r:id="rId72"/>
    <hyperlink ref="H17" r:id="rId73"/>
    <hyperlink ref="H18" r:id="rId74"/>
    <hyperlink ref="H15" r:id="rId75"/>
    <hyperlink ref="H16" r:id="rId76"/>
    <hyperlink ref="H9" r:id="rId77"/>
    <hyperlink ref="H10" r:id="rId78"/>
    <hyperlink ref="H11" r:id="rId79"/>
    <hyperlink ref="B27" r:id="rId80"/>
    <hyperlink ref="D27" r:id="rId81"/>
    <hyperlink ref="G27" r:id="rId82"/>
    <hyperlink ref="G26" r:id="rId83"/>
    <hyperlink ref="G2" r:id="rId84"/>
    <hyperlink ref="G5" r:id="rId85"/>
  </hyperlinks>
  <pageMargins left="0.7" right="0.7" top="0.75" bottom="0.75" header="0.3" footer="0.3"/>
  <pageSetup orientation="portrait" r:id="rId86"/>
  <ignoredErrors>
    <ignoredError sqref="C13:C14 G21 C17:C20 G24:G25 G11:G15 C22:C26" calculatedColumn="1"/>
  </ignoredErrors>
  <tableParts count="2">
    <tablePart r:id="rId87"/>
    <tablePart r:id="rId8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autoPageBreaks="0"/>
  </sheetPr>
  <dimension ref="A1:K49"/>
  <sheetViews>
    <sheetView showGridLines="0" topLeftCell="A7" workbookViewId="0">
      <selection activeCell="C19" sqref="C19"/>
    </sheetView>
  </sheetViews>
  <sheetFormatPr defaultRowHeight="15" x14ac:dyDescent="0.25"/>
  <cols>
    <col min="1" max="1" width="14" bestFit="1" customWidth="1"/>
    <col min="2" max="2" width="27.7109375" customWidth="1"/>
    <col min="3" max="3" width="54.140625" customWidth="1"/>
    <col min="5" max="5" width="10.140625" bestFit="1" customWidth="1"/>
  </cols>
  <sheetData>
    <row r="1" spans="1:11" x14ac:dyDescent="0.25">
      <c r="A1" s="2"/>
      <c r="B1" s="3" t="s">
        <v>0</v>
      </c>
      <c r="C1" s="4" t="s">
        <v>1</v>
      </c>
      <c r="E1" s="315" t="s">
        <v>124</v>
      </c>
      <c r="F1" s="316"/>
      <c r="G1" s="316"/>
      <c r="H1" s="316"/>
      <c r="I1" s="316"/>
      <c r="J1" s="316"/>
      <c r="K1" s="317"/>
    </row>
    <row r="2" spans="1:11" x14ac:dyDescent="0.25">
      <c r="A2" s="5" t="s">
        <v>2</v>
      </c>
      <c r="B2" s="6" t="s">
        <v>3</v>
      </c>
      <c r="C2" s="7" t="s">
        <v>4</v>
      </c>
      <c r="E2" s="318" t="s">
        <v>441</v>
      </c>
      <c r="F2" s="319"/>
      <c r="G2" s="319"/>
      <c r="H2" s="319"/>
      <c r="I2" s="319"/>
      <c r="J2" s="319"/>
      <c r="K2" s="320"/>
    </row>
    <row r="3" spans="1:11" x14ac:dyDescent="0.25">
      <c r="A3" s="5" t="s">
        <v>5</v>
      </c>
      <c r="B3" s="8"/>
      <c r="C3" s="9" t="s">
        <v>6</v>
      </c>
      <c r="E3" s="321"/>
      <c r="F3" s="322"/>
      <c r="G3" s="322"/>
      <c r="H3" s="322"/>
      <c r="I3" s="322"/>
      <c r="J3" s="322"/>
      <c r="K3" s="323"/>
    </row>
    <row r="4" spans="1:11" x14ac:dyDescent="0.25">
      <c r="A4" s="5" t="s">
        <v>7</v>
      </c>
      <c r="B4" s="329" t="s">
        <v>8</v>
      </c>
      <c r="C4" s="330"/>
      <c r="E4" s="324" t="s">
        <v>443</v>
      </c>
      <c r="F4" s="324"/>
      <c r="G4" s="324"/>
      <c r="H4" s="324"/>
      <c r="I4" s="324"/>
      <c r="J4" s="324"/>
      <c r="K4" s="324"/>
    </row>
    <row r="5" spans="1:11" x14ac:dyDescent="0.25">
      <c r="A5" s="334" t="s">
        <v>9</v>
      </c>
      <c r="B5" s="331" t="s">
        <v>10</v>
      </c>
      <c r="C5" s="332"/>
      <c r="E5" s="324"/>
      <c r="F5" s="324"/>
      <c r="G5" s="324"/>
      <c r="H5" s="324"/>
      <c r="I5" s="324"/>
      <c r="J5" s="324"/>
      <c r="K5" s="324"/>
    </row>
    <row r="6" spans="1:11" x14ac:dyDescent="0.25">
      <c r="A6" s="334"/>
      <c r="B6" s="333"/>
      <c r="C6" s="332"/>
      <c r="E6" s="318" t="s">
        <v>444</v>
      </c>
      <c r="F6" s="319"/>
      <c r="G6" s="319"/>
      <c r="H6" s="319"/>
      <c r="I6" s="319"/>
      <c r="J6" s="319"/>
      <c r="K6" s="320"/>
    </row>
    <row r="7" spans="1:11" x14ac:dyDescent="0.25">
      <c r="A7" s="334"/>
      <c r="B7" s="333"/>
      <c r="C7" s="332"/>
      <c r="E7" s="321"/>
      <c r="F7" s="322"/>
      <c r="G7" s="322"/>
      <c r="H7" s="322"/>
      <c r="I7" s="322"/>
      <c r="J7" s="322"/>
      <c r="K7" s="323"/>
    </row>
    <row r="8" spans="1:11" x14ac:dyDescent="0.25">
      <c r="A8" s="334"/>
      <c r="B8" s="333"/>
      <c r="C8" s="332"/>
      <c r="E8" s="318" t="s">
        <v>442</v>
      </c>
      <c r="F8" s="319"/>
      <c r="G8" s="319"/>
      <c r="H8" s="319"/>
      <c r="I8" s="319"/>
      <c r="J8" s="319"/>
      <c r="K8" s="320"/>
    </row>
    <row r="9" spans="1:11" x14ac:dyDescent="0.25">
      <c r="A9" s="334"/>
      <c r="B9" s="333"/>
      <c r="C9" s="332"/>
      <c r="E9" s="325"/>
      <c r="F9" s="326"/>
      <c r="G9" s="326"/>
      <c r="H9" s="326"/>
      <c r="I9" s="326"/>
      <c r="J9" s="326"/>
      <c r="K9" s="327"/>
    </row>
    <row r="10" spans="1:11" x14ac:dyDescent="0.25">
      <c r="A10" s="334" t="s">
        <v>11</v>
      </c>
      <c r="B10" s="335" t="s">
        <v>12</v>
      </c>
      <c r="C10" s="336"/>
      <c r="E10" s="314"/>
      <c r="F10" s="314"/>
      <c r="G10" s="314"/>
      <c r="H10" s="314"/>
      <c r="I10" s="314"/>
      <c r="J10" s="314"/>
      <c r="K10" s="314"/>
    </row>
    <row r="11" spans="1:11" ht="15.75" thickBot="1" x14ac:dyDescent="0.3">
      <c r="A11" s="339"/>
      <c r="B11" s="337"/>
      <c r="C11" s="338"/>
      <c r="E11" s="314"/>
      <c r="F11" s="314"/>
      <c r="G11" s="314"/>
      <c r="H11" s="314"/>
      <c r="I11" s="314"/>
      <c r="J11" s="314"/>
      <c r="K11" s="314"/>
    </row>
    <row r="12" spans="1:11" x14ac:dyDescent="0.25">
      <c r="E12" t="s">
        <v>530</v>
      </c>
    </row>
    <row r="13" spans="1:11" x14ac:dyDescent="0.25">
      <c r="A13" s="328" t="s">
        <v>13</v>
      </c>
      <c r="B13" s="328"/>
      <c r="C13" s="328"/>
    </row>
    <row r="16" spans="1:11" x14ac:dyDescent="0.25">
      <c r="A16" s="350" t="s">
        <v>205</v>
      </c>
      <c r="B16" s="350"/>
      <c r="C16" s="350"/>
      <c r="E16" s="340" t="s">
        <v>710</v>
      </c>
      <c r="F16" s="333"/>
      <c r="G16" s="333"/>
      <c r="H16" s="333"/>
      <c r="I16" s="333"/>
      <c r="J16" s="333"/>
    </row>
    <row r="17" spans="1:10" x14ac:dyDescent="0.25">
      <c r="E17" s="333"/>
      <c r="F17" s="333"/>
      <c r="G17" s="333"/>
      <c r="H17" s="333"/>
      <c r="I17" s="333"/>
      <c r="J17" s="333"/>
    </row>
    <row r="18" spans="1:10" x14ac:dyDescent="0.25">
      <c r="E18" s="333"/>
      <c r="F18" s="333"/>
      <c r="G18" s="333"/>
      <c r="H18" s="333"/>
      <c r="I18" s="333"/>
      <c r="J18" s="333"/>
    </row>
    <row r="19" spans="1:10" x14ac:dyDescent="0.25">
      <c r="A19" s="49" t="s">
        <v>206</v>
      </c>
      <c r="B19" s="8"/>
      <c r="E19" s="333"/>
      <c r="F19" s="333"/>
      <c r="G19" s="333"/>
      <c r="H19" s="333"/>
      <c r="I19" s="333"/>
      <c r="J19" s="333"/>
    </row>
    <row r="20" spans="1:10" x14ac:dyDescent="0.25">
      <c r="A20" s="49" t="s">
        <v>207</v>
      </c>
      <c r="B20" s="8"/>
      <c r="E20" s="333"/>
      <c r="F20" s="333"/>
      <c r="G20" s="333"/>
      <c r="H20" s="333"/>
      <c r="I20" s="333"/>
      <c r="J20" s="333"/>
    </row>
    <row r="21" spans="1:10" x14ac:dyDescent="0.25">
      <c r="A21" s="50" t="s">
        <v>208</v>
      </c>
      <c r="B21" s="8"/>
      <c r="E21" s="333"/>
      <c r="F21" s="333"/>
      <c r="G21" s="333"/>
      <c r="H21" s="333"/>
      <c r="I21" s="333"/>
      <c r="J21" s="333"/>
    </row>
    <row r="24" spans="1:10" x14ac:dyDescent="0.25">
      <c r="A24" s="351" t="s">
        <v>209</v>
      </c>
      <c r="B24" s="352"/>
      <c r="C24" s="353"/>
    </row>
    <row r="25" spans="1:10" x14ac:dyDescent="0.25">
      <c r="A25" s="354" t="s">
        <v>211</v>
      </c>
      <c r="B25" s="354"/>
      <c r="C25" s="354"/>
    </row>
    <row r="26" spans="1:10" x14ac:dyDescent="0.25">
      <c r="A26" s="51" t="s">
        <v>210</v>
      </c>
      <c r="B26" s="8"/>
      <c r="C26" s="8"/>
    </row>
    <row r="30" spans="1:10" ht="15" customHeight="1" x14ac:dyDescent="0.25">
      <c r="A30" s="341" t="s">
        <v>569</v>
      </c>
      <c r="B30" s="342"/>
      <c r="C30" s="343"/>
    </row>
    <row r="31" spans="1:10" x14ac:dyDescent="0.25">
      <c r="A31" s="344"/>
      <c r="B31" s="345"/>
      <c r="C31" s="346"/>
    </row>
    <row r="32" spans="1:10" x14ac:dyDescent="0.25">
      <c r="A32" s="344"/>
      <c r="B32" s="345"/>
      <c r="C32" s="346"/>
    </row>
    <row r="33" spans="1:3" x14ac:dyDescent="0.25">
      <c r="A33" s="344"/>
      <c r="B33" s="345"/>
      <c r="C33" s="346"/>
    </row>
    <row r="34" spans="1:3" x14ac:dyDescent="0.25">
      <c r="A34" s="344"/>
      <c r="B34" s="345"/>
      <c r="C34" s="346"/>
    </row>
    <row r="35" spans="1:3" x14ac:dyDescent="0.25">
      <c r="A35" s="344"/>
      <c r="B35" s="345"/>
      <c r="C35" s="346"/>
    </row>
    <row r="36" spans="1:3" x14ac:dyDescent="0.25">
      <c r="A36" s="344"/>
      <c r="B36" s="345"/>
      <c r="C36" s="346"/>
    </row>
    <row r="37" spans="1:3" x14ac:dyDescent="0.25">
      <c r="A37" s="344"/>
      <c r="B37" s="345"/>
      <c r="C37" s="346"/>
    </row>
    <row r="38" spans="1:3" x14ac:dyDescent="0.25">
      <c r="A38" s="344"/>
      <c r="B38" s="345"/>
      <c r="C38" s="346"/>
    </row>
    <row r="39" spans="1:3" x14ac:dyDescent="0.25">
      <c r="A39" s="344"/>
      <c r="B39" s="345"/>
      <c r="C39" s="346"/>
    </row>
    <row r="40" spans="1:3" x14ac:dyDescent="0.25">
      <c r="A40" s="344"/>
      <c r="B40" s="345"/>
      <c r="C40" s="346"/>
    </row>
    <row r="41" spans="1:3" x14ac:dyDescent="0.25">
      <c r="A41" s="344"/>
      <c r="B41" s="345"/>
      <c r="C41" s="346"/>
    </row>
    <row r="42" spans="1:3" x14ac:dyDescent="0.25">
      <c r="A42" s="344"/>
      <c r="B42" s="345"/>
      <c r="C42" s="346"/>
    </row>
    <row r="43" spans="1:3" x14ac:dyDescent="0.25">
      <c r="A43" s="344"/>
      <c r="B43" s="345"/>
      <c r="C43" s="346"/>
    </row>
    <row r="44" spans="1:3" x14ac:dyDescent="0.25">
      <c r="A44" s="344"/>
      <c r="B44" s="345"/>
      <c r="C44" s="346"/>
    </row>
    <row r="45" spans="1:3" x14ac:dyDescent="0.25">
      <c r="A45" s="344"/>
      <c r="B45" s="345"/>
      <c r="C45" s="346"/>
    </row>
    <row r="46" spans="1:3" x14ac:dyDescent="0.25">
      <c r="A46" s="344"/>
      <c r="B46" s="345"/>
      <c r="C46" s="346"/>
    </row>
    <row r="47" spans="1:3" x14ac:dyDescent="0.25">
      <c r="A47" s="344"/>
      <c r="B47" s="345"/>
      <c r="C47" s="346"/>
    </row>
    <row r="48" spans="1:3" x14ac:dyDescent="0.25">
      <c r="A48" s="344"/>
      <c r="B48" s="345"/>
      <c r="C48" s="346"/>
    </row>
    <row r="49" spans="1:3" x14ac:dyDescent="0.25">
      <c r="A49" s="347"/>
      <c r="B49" s="348"/>
      <c r="C49" s="349"/>
    </row>
  </sheetData>
  <mergeCells count="17">
    <mergeCell ref="E16:J21"/>
    <mergeCell ref="A30:C49"/>
    <mergeCell ref="A16:C16"/>
    <mergeCell ref="A24:C24"/>
    <mergeCell ref="A25:C25"/>
    <mergeCell ref="A13:C13"/>
    <mergeCell ref="B4:C4"/>
    <mergeCell ref="B5:C9"/>
    <mergeCell ref="A5:A9"/>
    <mergeCell ref="B10:C11"/>
    <mergeCell ref="A10:A11"/>
    <mergeCell ref="E10:K11"/>
    <mergeCell ref="E1:K1"/>
    <mergeCell ref="E2:K3"/>
    <mergeCell ref="E4:K5"/>
    <mergeCell ref="E6:K7"/>
    <mergeCell ref="E8:K9"/>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B1:I45"/>
  <sheetViews>
    <sheetView showGridLines="0" workbookViewId="0">
      <selection activeCell="D23" sqref="D23"/>
    </sheetView>
  </sheetViews>
  <sheetFormatPr defaultRowHeight="15" x14ac:dyDescent="0.25"/>
  <cols>
    <col min="2" max="2" width="7.85546875" bestFit="1" customWidth="1"/>
    <col min="3" max="4" width="10.7109375" bestFit="1" customWidth="1"/>
    <col min="5" max="5" width="11.42578125" bestFit="1" customWidth="1"/>
    <col min="6" max="6" width="9.42578125" bestFit="1" customWidth="1"/>
    <col min="7" max="7" width="23.85546875" bestFit="1" customWidth="1"/>
    <col min="8" max="8" width="10.140625" bestFit="1" customWidth="1"/>
    <col min="9" max="9" width="9.85546875" bestFit="1" customWidth="1"/>
  </cols>
  <sheetData>
    <row r="1" spans="2:7" s="15" customFormat="1" x14ac:dyDescent="0.25"/>
    <row r="2" spans="2:7" s="15" customFormat="1" x14ac:dyDescent="0.25"/>
    <row r="3" spans="2:7" ht="51" x14ac:dyDescent="0.25">
      <c r="B3" s="31" t="s">
        <v>66</v>
      </c>
      <c r="C3" s="31" t="s">
        <v>67</v>
      </c>
      <c r="D3" s="31" t="s">
        <v>68</v>
      </c>
      <c r="E3" s="31" t="s">
        <v>69</v>
      </c>
      <c r="F3" s="18" t="s">
        <v>70</v>
      </c>
      <c r="G3" s="32" t="s">
        <v>71</v>
      </c>
    </row>
    <row r="4" spans="2:7" ht="51" hidden="1" x14ac:dyDescent="0.25">
      <c r="B4" s="19" t="s">
        <v>72</v>
      </c>
      <c r="C4" s="19" t="e">
        <f>#REF!+4</f>
        <v>#REF!</v>
      </c>
      <c r="D4" s="19">
        <f>E4-2</f>
        <v>42745</v>
      </c>
      <c r="E4" s="19">
        <v>42747</v>
      </c>
      <c r="F4" s="20" t="e">
        <f>C4-21</f>
        <v>#REF!</v>
      </c>
      <c r="G4" s="21" t="s">
        <v>73</v>
      </c>
    </row>
    <row r="5" spans="2:7" ht="25.5" hidden="1" x14ac:dyDescent="0.25">
      <c r="B5" s="19" t="s">
        <v>74</v>
      </c>
      <c r="C5" s="19">
        <f>E4+4</f>
        <v>42751</v>
      </c>
      <c r="D5" s="19">
        <f>E5-2</f>
        <v>42787</v>
      </c>
      <c r="E5" s="19">
        <v>42789</v>
      </c>
      <c r="F5" s="20">
        <f t="shared" ref="F5:F14" si="0">C5-21</f>
        <v>42730</v>
      </c>
      <c r="G5" s="21" t="s">
        <v>75</v>
      </c>
    </row>
    <row r="6" spans="2:7" hidden="1" x14ac:dyDescent="0.25">
      <c r="B6" s="19" t="s">
        <v>76</v>
      </c>
      <c r="C6" s="19">
        <f>E5+4</f>
        <v>42793</v>
      </c>
      <c r="D6" s="19">
        <f t="shared" ref="D6:D15" si="1">E6-2</f>
        <v>42815</v>
      </c>
      <c r="E6" s="19">
        <f>E5+28</f>
        <v>42817</v>
      </c>
      <c r="F6" s="20">
        <f t="shared" si="0"/>
        <v>42772</v>
      </c>
      <c r="G6" s="22"/>
    </row>
    <row r="7" spans="2:7" ht="25.5" hidden="1" x14ac:dyDescent="0.25">
      <c r="B7" s="19" t="s">
        <v>77</v>
      </c>
      <c r="C7" s="19">
        <f>E6+4</f>
        <v>42821</v>
      </c>
      <c r="D7" s="19">
        <f t="shared" si="1"/>
        <v>42843</v>
      </c>
      <c r="E7" s="19">
        <f t="shared" ref="E7:E12" si="2">E6+28</f>
        <v>42845</v>
      </c>
      <c r="F7" s="20">
        <f t="shared" si="0"/>
        <v>42800</v>
      </c>
      <c r="G7" s="21" t="s">
        <v>78</v>
      </c>
    </row>
    <row r="8" spans="2:7" ht="38.25" hidden="1" x14ac:dyDescent="0.25">
      <c r="B8" s="19" t="s">
        <v>79</v>
      </c>
      <c r="C8" s="19">
        <f t="shared" ref="C8:C19" si="3">E7+4</f>
        <v>42849</v>
      </c>
      <c r="D8" s="19">
        <f t="shared" si="1"/>
        <v>42871</v>
      </c>
      <c r="E8" s="19">
        <f t="shared" si="2"/>
        <v>42873</v>
      </c>
      <c r="F8" s="20">
        <f t="shared" si="0"/>
        <v>42828</v>
      </c>
      <c r="G8" s="23" t="s">
        <v>80</v>
      </c>
    </row>
    <row r="9" spans="2:7" ht="25.5" hidden="1" x14ac:dyDescent="0.25">
      <c r="B9" s="19" t="s">
        <v>81</v>
      </c>
      <c r="C9" s="19">
        <f t="shared" si="3"/>
        <v>42877</v>
      </c>
      <c r="D9" s="19">
        <f t="shared" si="1"/>
        <v>42906</v>
      </c>
      <c r="E9" s="19">
        <f>E8+35</f>
        <v>42908</v>
      </c>
      <c r="F9" s="20">
        <f t="shared" si="0"/>
        <v>42856</v>
      </c>
      <c r="G9" s="23" t="s">
        <v>82</v>
      </c>
    </row>
    <row r="10" spans="2:7" hidden="1" x14ac:dyDescent="0.25">
      <c r="B10" s="19" t="s">
        <v>83</v>
      </c>
      <c r="C10" s="19">
        <f t="shared" si="3"/>
        <v>42912</v>
      </c>
      <c r="D10" s="19">
        <f t="shared" si="1"/>
        <v>42934</v>
      </c>
      <c r="E10" s="19">
        <f t="shared" si="2"/>
        <v>42936</v>
      </c>
      <c r="F10" s="20">
        <f t="shared" si="0"/>
        <v>42891</v>
      </c>
      <c r="G10" s="24" t="s">
        <v>84</v>
      </c>
    </row>
    <row r="11" spans="2:7" hidden="1" x14ac:dyDescent="0.25">
      <c r="B11" s="19" t="s">
        <v>85</v>
      </c>
      <c r="C11" s="19">
        <f t="shared" si="3"/>
        <v>42940</v>
      </c>
      <c r="D11" s="19">
        <f t="shared" si="1"/>
        <v>42962</v>
      </c>
      <c r="E11" s="19">
        <f t="shared" si="2"/>
        <v>42964</v>
      </c>
      <c r="F11" s="20">
        <f t="shared" si="0"/>
        <v>42919</v>
      </c>
      <c r="G11" s="22" t="s">
        <v>86</v>
      </c>
    </row>
    <row r="12" spans="2:7" hidden="1" x14ac:dyDescent="0.25">
      <c r="B12" s="19" t="s">
        <v>87</v>
      </c>
      <c r="C12" s="19">
        <f t="shared" si="3"/>
        <v>42968</v>
      </c>
      <c r="D12" s="19">
        <f t="shared" si="1"/>
        <v>42990</v>
      </c>
      <c r="E12" s="19">
        <f t="shared" si="2"/>
        <v>42992</v>
      </c>
      <c r="F12" s="20">
        <f t="shared" si="0"/>
        <v>42947</v>
      </c>
      <c r="G12" s="22" t="s">
        <v>88</v>
      </c>
    </row>
    <row r="13" spans="2:7" ht="38.25" hidden="1" x14ac:dyDescent="0.25">
      <c r="B13" s="19" t="s">
        <v>89</v>
      </c>
      <c r="C13" s="19">
        <f t="shared" si="3"/>
        <v>42996</v>
      </c>
      <c r="D13" s="19">
        <f t="shared" si="1"/>
        <v>43025</v>
      </c>
      <c r="E13" s="19">
        <f>E12+35</f>
        <v>43027</v>
      </c>
      <c r="F13" s="20">
        <f t="shared" si="0"/>
        <v>42975</v>
      </c>
      <c r="G13" s="23" t="s">
        <v>90</v>
      </c>
    </row>
    <row r="14" spans="2:7" ht="25.5" hidden="1" x14ac:dyDescent="0.25">
      <c r="B14" s="19" t="s">
        <v>91</v>
      </c>
      <c r="C14" s="19">
        <f t="shared" si="3"/>
        <v>43031</v>
      </c>
      <c r="D14" s="19">
        <f t="shared" si="1"/>
        <v>43053</v>
      </c>
      <c r="E14" s="19">
        <f>E13+28</f>
        <v>43055</v>
      </c>
      <c r="F14" s="20">
        <f t="shared" si="0"/>
        <v>43010</v>
      </c>
      <c r="G14" s="21" t="s">
        <v>92</v>
      </c>
    </row>
    <row r="15" spans="2:7" hidden="1" x14ac:dyDescent="0.25">
      <c r="B15" s="19" t="s">
        <v>93</v>
      </c>
      <c r="C15" s="19">
        <f>E14+4</f>
        <v>43059</v>
      </c>
      <c r="D15" s="19">
        <f t="shared" si="1"/>
        <v>43081</v>
      </c>
      <c r="E15" s="19">
        <f>E14+28</f>
        <v>43083</v>
      </c>
      <c r="F15" s="20">
        <f>C15-21</f>
        <v>43038</v>
      </c>
      <c r="G15" s="22"/>
    </row>
    <row r="16" spans="2:7" ht="25.5" hidden="1" x14ac:dyDescent="0.25">
      <c r="B16" s="19" t="s">
        <v>94</v>
      </c>
      <c r="C16" s="25">
        <f t="shared" si="3"/>
        <v>43087</v>
      </c>
      <c r="D16" s="25">
        <f>E16-2</f>
        <v>43109</v>
      </c>
      <c r="E16" s="25">
        <f>E15+28</f>
        <v>43111</v>
      </c>
      <c r="F16" s="26">
        <f>C16-21</f>
        <v>43066</v>
      </c>
      <c r="G16" s="21" t="s">
        <v>95</v>
      </c>
    </row>
    <row r="17" spans="2:9" ht="51" x14ac:dyDescent="0.25">
      <c r="B17" s="29" t="s">
        <v>96</v>
      </c>
      <c r="C17" s="368">
        <f t="shared" si="3"/>
        <v>43115</v>
      </c>
      <c r="D17" s="368">
        <f>E17-2</f>
        <v>43137</v>
      </c>
      <c r="E17" s="368">
        <v>43139</v>
      </c>
      <c r="F17" s="369">
        <v>43094</v>
      </c>
      <c r="G17" s="21" t="s">
        <v>97</v>
      </c>
    </row>
    <row r="18" spans="2:9" x14ac:dyDescent="0.25">
      <c r="B18" s="29" t="s">
        <v>98</v>
      </c>
      <c r="C18" s="368">
        <f t="shared" si="3"/>
        <v>43143</v>
      </c>
      <c r="D18" s="368">
        <f>E18-2</f>
        <v>43179</v>
      </c>
      <c r="E18" s="368">
        <v>43181</v>
      </c>
      <c r="F18" s="369">
        <v>43143</v>
      </c>
      <c r="G18" s="21" t="s">
        <v>99</v>
      </c>
    </row>
    <row r="19" spans="2:9" ht="25.5" x14ac:dyDescent="0.25">
      <c r="B19" s="47" t="s">
        <v>100</v>
      </c>
      <c r="C19" s="370">
        <f t="shared" si="3"/>
        <v>43185</v>
      </c>
      <c r="D19" s="370">
        <v>43214</v>
      </c>
      <c r="E19" s="370">
        <v>43216</v>
      </c>
      <c r="F19" s="371">
        <v>43171</v>
      </c>
      <c r="G19" s="48" t="s">
        <v>101</v>
      </c>
    </row>
    <row r="20" spans="2:9" ht="38.25" x14ac:dyDescent="0.25">
      <c r="B20" s="88" t="s">
        <v>102</v>
      </c>
      <c r="C20" s="370">
        <v>43220</v>
      </c>
      <c r="D20" s="370">
        <v>43242</v>
      </c>
      <c r="E20" s="370">
        <v>43244</v>
      </c>
      <c r="F20" s="371">
        <v>43199</v>
      </c>
      <c r="G20" s="90" t="s">
        <v>103</v>
      </c>
    </row>
    <row r="21" spans="2:9" ht="63.75" x14ac:dyDescent="0.25">
      <c r="B21" s="89" t="s">
        <v>104</v>
      </c>
      <c r="C21" s="370">
        <v>43248</v>
      </c>
      <c r="D21" s="370">
        <v>43270</v>
      </c>
      <c r="E21" s="370">
        <v>43272</v>
      </c>
      <c r="F21" s="371">
        <v>43227</v>
      </c>
      <c r="G21" s="21" t="s">
        <v>105</v>
      </c>
    </row>
    <row r="22" spans="2:9" x14ac:dyDescent="0.25">
      <c r="B22" s="84" t="s">
        <v>106</v>
      </c>
      <c r="C22" s="372">
        <v>43276</v>
      </c>
      <c r="D22" s="372">
        <v>43305</v>
      </c>
      <c r="E22" s="372">
        <v>43307</v>
      </c>
      <c r="F22" s="373">
        <v>43255</v>
      </c>
      <c r="G22" s="27"/>
    </row>
    <row r="23" spans="2:9" ht="51" x14ac:dyDescent="0.25">
      <c r="B23" s="30" t="s">
        <v>107</v>
      </c>
      <c r="C23" s="374">
        <v>43311</v>
      </c>
      <c r="D23" s="374">
        <v>43333</v>
      </c>
      <c r="E23" s="374">
        <v>43335</v>
      </c>
      <c r="F23" s="375">
        <v>43290</v>
      </c>
      <c r="G23" s="27" t="s">
        <v>108</v>
      </c>
    </row>
    <row r="24" spans="2:9" x14ac:dyDescent="0.25">
      <c r="B24" s="30" t="s">
        <v>109</v>
      </c>
      <c r="C24" s="374">
        <v>43339</v>
      </c>
      <c r="D24" s="374">
        <v>43361</v>
      </c>
      <c r="E24" s="374">
        <v>43363</v>
      </c>
      <c r="F24" s="375">
        <v>43318</v>
      </c>
      <c r="G24" s="27"/>
    </row>
    <row r="25" spans="2:9" ht="51" x14ac:dyDescent="0.25">
      <c r="B25" s="30" t="s">
        <v>110</v>
      </c>
      <c r="C25" s="374">
        <v>43367</v>
      </c>
      <c r="D25" s="374">
        <v>43396</v>
      </c>
      <c r="E25" s="374">
        <v>43398</v>
      </c>
      <c r="F25" s="375">
        <v>43346</v>
      </c>
      <c r="G25" s="27" t="s">
        <v>111</v>
      </c>
    </row>
    <row r="26" spans="2:9" x14ac:dyDescent="0.25">
      <c r="B26" s="30" t="s">
        <v>112</v>
      </c>
      <c r="C26" s="374">
        <v>43402</v>
      </c>
      <c r="D26" s="374">
        <v>43424</v>
      </c>
      <c r="E26" s="374">
        <v>43426</v>
      </c>
      <c r="F26" s="375">
        <v>43381</v>
      </c>
      <c r="G26" s="28" t="s">
        <v>113</v>
      </c>
    </row>
    <row r="27" spans="2:9" ht="25.5" x14ac:dyDescent="0.25">
      <c r="B27" s="30" t="s">
        <v>114</v>
      </c>
      <c r="C27" s="374">
        <v>43430</v>
      </c>
      <c r="D27" s="374">
        <v>43452</v>
      </c>
      <c r="E27" s="374">
        <v>43454</v>
      </c>
      <c r="F27" s="375">
        <v>43409</v>
      </c>
      <c r="G27" s="27" t="s">
        <v>115</v>
      </c>
    </row>
    <row r="28" spans="2:9" ht="25.5" x14ac:dyDescent="0.25">
      <c r="B28" s="30" t="s">
        <v>116</v>
      </c>
      <c r="C28" s="374">
        <v>43458</v>
      </c>
      <c r="D28" s="374">
        <v>43480</v>
      </c>
      <c r="E28" s="374">
        <v>43482</v>
      </c>
      <c r="F28" s="375">
        <v>43437</v>
      </c>
      <c r="G28" s="27" t="s">
        <v>117</v>
      </c>
    </row>
    <row r="30" spans="2:9" x14ac:dyDescent="0.25">
      <c r="G30" s="355" t="s">
        <v>599</v>
      </c>
      <c r="H30" s="355"/>
      <c r="I30" s="355"/>
    </row>
    <row r="31" spans="2:9" ht="15.75" thickBot="1" x14ac:dyDescent="0.3">
      <c r="B31" s="76" t="s">
        <v>66</v>
      </c>
      <c r="C31" s="76" t="s">
        <v>67</v>
      </c>
      <c r="D31" s="76" t="s">
        <v>68</v>
      </c>
      <c r="E31" s="76" t="s">
        <v>69</v>
      </c>
      <c r="G31" s="112" t="s">
        <v>594</v>
      </c>
      <c r="H31" s="113" t="s">
        <v>595</v>
      </c>
      <c r="I31" s="113" t="s">
        <v>596</v>
      </c>
    </row>
    <row r="32" spans="2:9" ht="15.75" thickBot="1" x14ac:dyDescent="0.3">
      <c r="B32" s="6" t="s">
        <v>94</v>
      </c>
      <c r="C32" s="78">
        <v>43087</v>
      </c>
      <c r="D32" s="78">
        <v>43109</v>
      </c>
      <c r="E32" s="78">
        <v>43111</v>
      </c>
      <c r="G32" s="110" t="s">
        <v>142</v>
      </c>
      <c r="H32" s="376">
        <v>43246</v>
      </c>
      <c r="I32" s="376">
        <v>43252</v>
      </c>
    </row>
    <row r="33" spans="2:9" ht="15.75" thickBot="1" x14ac:dyDescent="0.3">
      <c r="B33" s="6" t="s">
        <v>96</v>
      </c>
      <c r="C33" s="78">
        <v>43115</v>
      </c>
      <c r="D33" s="78">
        <v>43137</v>
      </c>
      <c r="E33" s="78">
        <v>43139</v>
      </c>
      <c r="G33" s="110" t="s">
        <v>245</v>
      </c>
      <c r="H33" s="376">
        <v>43253</v>
      </c>
      <c r="I33" s="376">
        <v>43259</v>
      </c>
    </row>
    <row r="34" spans="2:9" ht="15.75" thickBot="1" x14ac:dyDescent="0.3">
      <c r="B34" s="6" t="s">
        <v>98</v>
      </c>
      <c r="C34" s="78">
        <v>43143</v>
      </c>
      <c r="D34" s="78">
        <v>43179</v>
      </c>
      <c r="E34" s="78">
        <v>43181</v>
      </c>
      <c r="G34" s="110" t="s">
        <v>257</v>
      </c>
      <c r="H34" s="376">
        <v>43260</v>
      </c>
      <c r="I34" s="376">
        <v>43266</v>
      </c>
    </row>
    <row r="35" spans="2:9" ht="15.75" thickBot="1" x14ac:dyDescent="0.3">
      <c r="B35" s="6" t="s">
        <v>100</v>
      </c>
      <c r="C35" s="78">
        <v>43185</v>
      </c>
      <c r="D35" s="78">
        <v>43214</v>
      </c>
      <c r="E35" s="78">
        <v>43216</v>
      </c>
      <c r="G35" s="110" t="s">
        <v>244</v>
      </c>
      <c r="H35" s="376">
        <v>43267</v>
      </c>
      <c r="I35" s="376">
        <v>43273</v>
      </c>
    </row>
    <row r="36" spans="2:9" ht="15.75" thickBot="1" x14ac:dyDescent="0.3">
      <c r="B36" s="79" t="s">
        <v>102</v>
      </c>
      <c r="C36" s="80">
        <v>43220</v>
      </c>
      <c r="D36" s="80">
        <v>43242</v>
      </c>
      <c r="E36" s="80">
        <v>43244</v>
      </c>
      <c r="G36" s="110" t="s">
        <v>138</v>
      </c>
      <c r="H36" s="376">
        <v>43274</v>
      </c>
      <c r="I36" s="376">
        <v>43280</v>
      </c>
    </row>
    <row r="37" spans="2:9" ht="15.75" thickBot="1" x14ac:dyDescent="0.3">
      <c r="B37" s="73" t="s">
        <v>104</v>
      </c>
      <c r="C37" s="77">
        <v>43248</v>
      </c>
      <c r="D37" s="77">
        <v>43270</v>
      </c>
      <c r="E37" s="77">
        <v>43272</v>
      </c>
      <c r="G37" s="111" t="s">
        <v>597</v>
      </c>
      <c r="H37" s="376">
        <v>43281</v>
      </c>
      <c r="I37" s="376">
        <v>43287</v>
      </c>
    </row>
    <row r="38" spans="2:9" ht="15.75" thickBot="1" x14ac:dyDescent="0.3">
      <c r="B38" s="73" t="s">
        <v>106</v>
      </c>
      <c r="C38" s="77">
        <v>43276</v>
      </c>
      <c r="D38" s="77">
        <v>43305</v>
      </c>
      <c r="E38" s="77">
        <v>43307</v>
      </c>
      <c r="G38" s="110" t="s">
        <v>598</v>
      </c>
      <c r="H38" s="376">
        <v>43288</v>
      </c>
      <c r="I38" s="376">
        <v>43294</v>
      </c>
    </row>
    <row r="39" spans="2:9" ht="15.75" thickBot="1" x14ac:dyDescent="0.3">
      <c r="B39" s="73" t="s">
        <v>107</v>
      </c>
      <c r="C39" s="77">
        <v>43311</v>
      </c>
      <c r="D39" s="77">
        <v>43333</v>
      </c>
      <c r="E39" s="77">
        <v>43335</v>
      </c>
      <c r="G39" s="110" t="s">
        <v>249</v>
      </c>
      <c r="H39" s="376">
        <v>43295</v>
      </c>
      <c r="I39" s="376">
        <v>43301</v>
      </c>
    </row>
    <row r="40" spans="2:9" ht="15.75" thickBot="1" x14ac:dyDescent="0.3">
      <c r="B40" s="73" t="s">
        <v>109</v>
      </c>
      <c r="C40" s="77">
        <v>43339</v>
      </c>
      <c r="D40" s="77">
        <v>43361</v>
      </c>
      <c r="E40" s="77">
        <v>43363</v>
      </c>
      <c r="G40" s="110" t="s">
        <v>255</v>
      </c>
      <c r="H40" s="376">
        <v>43302</v>
      </c>
      <c r="I40" s="376">
        <v>43308</v>
      </c>
    </row>
    <row r="41" spans="2:9" ht="15.75" thickBot="1" x14ac:dyDescent="0.3">
      <c r="B41" s="73" t="s">
        <v>110</v>
      </c>
      <c r="C41" s="77">
        <v>43367</v>
      </c>
      <c r="D41" s="77">
        <v>43396</v>
      </c>
      <c r="E41" s="77">
        <v>43398</v>
      </c>
      <c r="G41" s="110" t="s">
        <v>247</v>
      </c>
      <c r="H41" s="376">
        <v>43309</v>
      </c>
      <c r="I41" s="376">
        <v>43315</v>
      </c>
    </row>
    <row r="42" spans="2:9" ht="15.75" thickBot="1" x14ac:dyDescent="0.3">
      <c r="B42" s="73" t="s">
        <v>112</v>
      </c>
      <c r="C42" s="77">
        <v>43402</v>
      </c>
      <c r="D42" s="77">
        <v>43424</v>
      </c>
      <c r="E42" s="77">
        <v>43426</v>
      </c>
      <c r="G42" s="110" t="s">
        <v>253</v>
      </c>
      <c r="H42" s="376">
        <v>43316</v>
      </c>
      <c r="I42" s="376">
        <v>43322</v>
      </c>
    </row>
    <row r="43" spans="2:9" ht="15.75" thickBot="1" x14ac:dyDescent="0.3">
      <c r="B43" s="73" t="s">
        <v>114</v>
      </c>
      <c r="C43" s="77">
        <v>43430</v>
      </c>
      <c r="D43" s="77">
        <v>43452</v>
      </c>
      <c r="E43" s="77">
        <v>43454</v>
      </c>
      <c r="G43" s="110" t="s">
        <v>241</v>
      </c>
      <c r="H43" s="376">
        <v>43323</v>
      </c>
      <c r="I43" s="376">
        <v>43329</v>
      </c>
    </row>
    <row r="44" spans="2:9" ht="15.75" thickBot="1" x14ac:dyDescent="0.3">
      <c r="B44" s="73" t="s">
        <v>116</v>
      </c>
      <c r="C44" s="77">
        <v>43458</v>
      </c>
      <c r="D44" s="77">
        <v>43480</v>
      </c>
      <c r="E44" s="77">
        <v>43482</v>
      </c>
      <c r="G44" s="110" t="s">
        <v>238</v>
      </c>
      <c r="H44" s="377">
        <v>43330</v>
      </c>
      <c r="I44" s="376">
        <v>43336</v>
      </c>
    </row>
    <row r="45" spans="2:9" ht="15.75" thickBot="1" x14ac:dyDescent="0.3">
      <c r="G45" s="110" t="s">
        <v>259</v>
      </c>
      <c r="H45" s="376">
        <v>43337</v>
      </c>
      <c r="I45" s="376">
        <v>43343</v>
      </c>
    </row>
  </sheetData>
  <mergeCells count="1">
    <mergeCell ref="G30:I30"/>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autoPageBreaks="0"/>
  </sheetPr>
  <dimension ref="A1:N22"/>
  <sheetViews>
    <sheetView showGridLines="0" topLeftCell="A7" workbookViewId="0">
      <selection activeCell="E22" sqref="E22"/>
    </sheetView>
  </sheetViews>
  <sheetFormatPr defaultRowHeight="15" x14ac:dyDescent="0.25"/>
  <cols>
    <col min="1" max="1" width="13.5703125" style="16" bestFit="1" customWidth="1"/>
    <col min="2" max="2" width="9.140625" style="16"/>
    <col min="3" max="3" width="11.5703125" style="16" bestFit="1" customWidth="1"/>
    <col min="4" max="4" width="9.140625" style="16"/>
    <col min="5" max="5" width="12.140625" style="16" bestFit="1" customWidth="1"/>
    <col min="6" max="6" width="10.7109375" bestFit="1" customWidth="1"/>
    <col min="9" max="9" width="14.5703125" bestFit="1" customWidth="1"/>
    <col min="11" max="11" width="11.5703125" bestFit="1" customWidth="1"/>
    <col min="13" max="13" width="12.140625" bestFit="1" customWidth="1"/>
  </cols>
  <sheetData>
    <row r="1" spans="1:14" ht="15" customHeight="1" x14ac:dyDescent="0.25">
      <c r="A1" s="357" t="s">
        <v>531</v>
      </c>
      <c r="B1" s="357"/>
      <c r="C1" s="357"/>
      <c r="D1" s="357"/>
      <c r="E1" s="357"/>
      <c r="F1" s="357"/>
      <c r="I1" s="357" t="s">
        <v>532</v>
      </c>
      <c r="J1" s="357"/>
      <c r="K1" s="357"/>
      <c r="L1" s="357"/>
      <c r="M1" s="357"/>
      <c r="N1" s="357"/>
    </row>
    <row r="2" spans="1:14" x14ac:dyDescent="0.25">
      <c r="A2" s="356" t="s">
        <v>136</v>
      </c>
      <c r="B2" s="356"/>
      <c r="C2" s="356" t="s">
        <v>137</v>
      </c>
      <c r="D2" s="356"/>
      <c r="E2" s="356" t="s">
        <v>234</v>
      </c>
      <c r="F2" s="356"/>
      <c r="I2" s="356" t="s">
        <v>136</v>
      </c>
      <c r="J2" s="356"/>
      <c r="K2" s="356" t="s">
        <v>137</v>
      </c>
      <c r="L2" s="356"/>
      <c r="M2" s="356" t="s">
        <v>234</v>
      </c>
      <c r="N2" s="356"/>
    </row>
    <row r="3" spans="1:14" x14ac:dyDescent="0.25">
      <c r="A3" s="66" t="s">
        <v>138</v>
      </c>
      <c r="B3" s="66"/>
      <c r="C3" s="66" t="s">
        <v>139</v>
      </c>
      <c r="D3" s="66"/>
      <c r="E3" s="66" t="s">
        <v>233</v>
      </c>
      <c r="F3" s="67"/>
      <c r="I3" s="96" t="s">
        <v>533</v>
      </c>
      <c r="J3" s="96" t="s">
        <v>534</v>
      </c>
      <c r="K3" s="96" t="s">
        <v>252</v>
      </c>
      <c r="L3" s="96"/>
      <c r="M3" s="96"/>
      <c r="N3" s="97"/>
    </row>
    <row r="4" spans="1:14" x14ac:dyDescent="0.25">
      <c r="A4" s="63" t="s">
        <v>140</v>
      </c>
      <c r="B4" s="63"/>
      <c r="C4" s="63" t="s">
        <v>139</v>
      </c>
      <c r="D4" s="63"/>
      <c r="E4" s="63" t="s">
        <v>235</v>
      </c>
      <c r="F4" s="64"/>
      <c r="I4" s="93" t="s">
        <v>535</v>
      </c>
      <c r="J4" s="93"/>
      <c r="K4" s="93" t="s">
        <v>139</v>
      </c>
      <c r="L4" s="93"/>
      <c r="M4" s="93"/>
      <c r="N4" s="94"/>
    </row>
    <row r="5" spans="1:14" x14ac:dyDescent="0.25">
      <c r="A5" s="63" t="s">
        <v>142</v>
      </c>
      <c r="B5" s="63"/>
      <c r="C5" s="63" t="s">
        <v>141</v>
      </c>
      <c r="D5" s="63"/>
      <c r="E5" s="63" t="s">
        <v>236</v>
      </c>
      <c r="F5" s="64"/>
      <c r="I5" s="93" t="s">
        <v>536</v>
      </c>
      <c r="J5" s="93"/>
      <c r="K5" s="93" t="s">
        <v>229</v>
      </c>
      <c r="L5" s="93"/>
      <c r="M5" s="93"/>
      <c r="N5" s="94"/>
    </row>
    <row r="6" spans="1:14" x14ac:dyDescent="0.25">
      <c r="A6" s="63" t="s">
        <v>143</v>
      </c>
      <c r="B6" s="63"/>
      <c r="C6" s="63" t="s">
        <v>144</v>
      </c>
      <c r="D6" s="63"/>
      <c r="E6" s="63" t="s">
        <v>237</v>
      </c>
      <c r="F6" s="65" t="s">
        <v>364</v>
      </c>
      <c r="I6" s="93" t="s">
        <v>537</v>
      </c>
      <c r="J6" s="93"/>
      <c r="K6" s="93" t="s">
        <v>252</v>
      </c>
      <c r="L6" s="93"/>
      <c r="M6" s="93"/>
      <c r="N6" s="95"/>
    </row>
    <row r="7" spans="1:14" x14ac:dyDescent="0.25">
      <c r="A7" s="63" t="s">
        <v>145</v>
      </c>
      <c r="B7" s="63"/>
      <c r="C7" s="63" t="s">
        <v>139</v>
      </c>
      <c r="D7" s="63"/>
      <c r="E7" s="63" t="s">
        <v>239</v>
      </c>
      <c r="F7" s="64"/>
      <c r="I7" s="93" t="s">
        <v>538</v>
      </c>
      <c r="J7" s="93"/>
      <c r="K7" s="93" t="s">
        <v>139</v>
      </c>
      <c r="L7" s="93"/>
      <c r="M7" s="93"/>
      <c r="N7" s="94"/>
    </row>
    <row r="8" spans="1:14" s="54" customFormat="1" x14ac:dyDescent="0.25">
      <c r="A8" s="63" t="s">
        <v>260</v>
      </c>
      <c r="B8" s="63"/>
      <c r="C8" s="63" t="s">
        <v>139</v>
      </c>
      <c r="D8" s="63"/>
      <c r="E8" s="63" t="s">
        <v>262</v>
      </c>
      <c r="F8" s="64"/>
      <c r="I8" s="93" t="s">
        <v>539</v>
      </c>
      <c r="J8" s="93"/>
      <c r="K8" s="93" t="s">
        <v>540</v>
      </c>
      <c r="L8" s="93"/>
      <c r="M8" s="93"/>
      <c r="N8" s="94"/>
    </row>
    <row r="9" spans="1:14" x14ac:dyDescent="0.25">
      <c r="A9" s="63" t="s">
        <v>238</v>
      </c>
      <c r="B9" s="63"/>
      <c r="C9" s="63" t="s">
        <v>242</v>
      </c>
      <c r="D9" s="63"/>
      <c r="E9" s="63" t="s">
        <v>240</v>
      </c>
      <c r="F9" s="64"/>
      <c r="I9" s="93" t="s">
        <v>541</v>
      </c>
      <c r="J9" s="93"/>
      <c r="K9" s="93" t="s">
        <v>542</v>
      </c>
      <c r="L9" s="93"/>
      <c r="M9" s="93"/>
      <c r="N9" s="94"/>
    </row>
    <row r="10" spans="1:14" x14ac:dyDescent="0.25">
      <c r="A10" s="63" t="s">
        <v>241</v>
      </c>
      <c r="B10" s="63"/>
      <c r="C10" s="63" t="s">
        <v>243</v>
      </c>
      <c r="D10" s="63"/>
      <c r="E10" s="63"/>
      <c r="F10" s="64"/>
      <c r="I10" s="93" t="s">
        <v>543</v>
      </c>
      <c r="J10" s="93"/>
      <c r="K10" s="93" t="s">
        <v>252</v>
      </c>
      <c r="L10" s="93"/>
      <c r="M10" s="93"/>
      <c r="N10" s="94"/>
    </row>
    <row r="11" spans="1:14" x14ac:dyDescent="0.25">
      <c r="A11" s="63" t="s">
        <v>244</v>
      </c>
      <c r="B11" s="63"/>
      <c r="C11" s="63" t="s">
        <v>229</v>
      </c>
      <c r="D11" s="63"/>
      <c r="E11" s="63"/>
      <c r="F11" s="64"/>
      <c r="I11" s="93" t="s">
        <v>544</v>
      </c>
      <c r="J11" s="93"/>
      <c r="K11" s="93" t="s">
        <v>254</v>
      </c>
      <c r="L11" s="93"/>
      <c r="M11" s="93"/>
      <c r="N11" s="94"/>
    </row>
    <row r="12" spans="1:14" x14ac:dyDescent="0.25">
      <c r="A12" s="63" t="s">
        <v>245</v>
      </c>
      <c r="B12" s="63"/>
      <c r="C12" s="63" t="s">
        <v>246</v>
      </c>
      <c r="D12" s="63"/>
      <c r="E12" s="63"/>
      <c r="F12" s="64"/>
      <c r="I12" s="93" t="s">
        <v>591</v>
      </c>
      <c r="J12" s="93" t="s">
        <v>592</v>
      </c>
      <c r="K12" s="93" t="s">
        <v>593</v>
      </c>
      <c r="L12" s="93" t="s">
        <v>661</v>
      </c>
      <c r="M12" s="93"/>
      <c r="N12" s="94"/>
    </row>
    <row r="13" spans="1:14" x14ac:dyDescent="0.25">
      <c r="A13" s="63" t="s">
        <v>247</v>
      </c>
      <c r="B13" s="63"/>
      <c r="C13" s="63" t="s">
        <v>248</v>
      </c>
      <c r="D13" s="63"/>
      <c r="E13" s="63"/>
      <c r="F13" s="64"/>
      <c r="I13" s="93"/>
      <c r="J13" s="93"/>
      <c r="K13" s="93"/>
      <c r="L13" s="93"/>
      <c r="M13" s="93"/>
      <c r="N13" s="94"/>
    </row>
    <row r="14" spans="1:14" x14ac:dyDescent="0.25">
      <c r="A14" s="63" t="s">
        <v>249</v>
      </c>
      <c r="B14" s="63"/>
      <c r="C14" s="63" t="s">
        <v>250</v>
      </c>
      <c r="D14" s="63"/>
      <c r="E14" s="63" t="s">
        <v>363</v>
      </c>
      <c r="F14" s="64"/>
      <c r="I14" s="93"/>
      <c r="J14" s="93"/>
      <c r="K14" s="93"/>
      <c r="L14" s="93"/>
      <c r="M14" s="93"/>
      <c r="N14" s="94"/>
    </row>
    <row r="15" spans="1:14" x14ac:dyDescent="0.25">
      <c r="A15" s="63" t="s">
        <v>251</v>
      </c>
      <c r="B15" s="63"/>
      <c r="C15" s="63" t="s">
        <v>252</v>
      </c>
      <c r="D15" s="63"/>
      <c r="E15" s="63"/>
      <c r="F15" s="64"/>
      <c r="I15" s="93"/>
      <c r="J15" s="93"/>
      <c r="K15" s="93"/>
      <c r="L15" s="93"/>
      <c r="M15" s="93"/>
      <c r="N15" s="94"/>
    </row>
    <row r="16" spans="1:14" x14ac:dyDescent="0.25">
      <c r="A16" s="63" t="s">
        <v>253</v>
      </c>
      <c r="B16" s="63"/>
      <c r="C16" s="63" t="s">
        <v>254</v>
      </c>
      <c r="D16" s="63"/>
      <c r="E16" s="63"/>
      <c r="F16" s="64"/>
      <c r="I16" s="93"/>
      <c r="J16" s="93"/>
      <c r="K16" s="93"/>
      <c r="L16" s="93"/>
      <c r="M16" s="93"/>
      <c r="N16" s="94"/>
    </row>
    <row r="17" spans="1:14" s="54" customFormat="1" x14ac:dyDescent="0.25">
      <c r="A17" s="63" t="s">
        <v>259</v>
      </c>
      <c r="B17" s="63"/>
      <c r="C17" s="63" t="s">
        <v>252</v>
      </c>
      <c r="D17" s="63"/>
      <c r="E17" s="63"/>
      <c r="F17" s="64"/>
      <c r="I17" s="93"/>
      <c r="J17" s="93"/>
      <c r="K17" s="93"/>
      <c r="L17" s="93"/>
      <c r="M17" s="93"/>
      <c r="N17" s="94"/>
    </row>
    <row r="18" spans="1:14" x14ac:dyDescent="0.25">
      <c r="A18" s="63" t="s">
        <v>255</v>
      </c>
      <c r="B18" s="63"/>
      <c r="C18" s="63" t="s">
        <v>256</v>
      </c>
      <c r="D18" s="63"/>
      <c r="E18" s="63"/>
      <c r="F18" s="64"/>
      <c r="I18" s="93"/>
      <c r="J18" s="93"/>
      <c r="K18" s="93"/>
      <c r="L18" s="93"/>
      <c r="M18" s="93"/>
      <c r="N18" s="94"/>
    </row>
    <row r="19" spans="1:14" x14ac:dyDescent="0.25">
      <c r="A19" s="63" t="s">
        <v>257</v>
      </c>
      <c r="B19" s="63"/>
      <c r="C19" s="63" t="s">
        <v>256</v>
      </c>
      <c r="D19" s="63"/>
      <c r="E19" s="63" t="s">
        <v>261</v>
      </c>
      <c r="F19" s="64"/>
      <c r="I19" s="93"/>
      <c r="J19" s="93"/>
      <c r="K19" s="93"/>
      <c r="L19" s="93"/>
      <c r="M19" s="93"/>
      <c r="N19" s="94"/>
    </row>
    <row r="20" spans="1:14" x14ac:dyDescent="0.25">
      <c r="A20" s="63" t="s">
        <v>258</v>
      </c>
      <c r="B20" s="63"/>
      <c r="C20" s="63" t="s">
        <v>256</v>
      </c>
      <c r="D20" s="63"/>
      <c r="E20" s="63"/>
      <c r="F20" s="64"/>
      <c r="I20" s="93"/>
      <c r="J20" s="93"/>
      <c r="K20" s="93"/>
      <c r="L20" s="93"/>
      <c r="M20" s="93"/>
      <c r="N20" s="94"/>
    </row>
    <row r="21" spans="1:14" x14ac:dyDescent="0.25">
      <c r="A21" s="93" t="s">
        <v>647</v>
      </c>
      <c r="B21" s="93" t="s">
        <v>648</v>
      </c>
      <c r="C21" s="93" t="s">
        <v>139</v>
      </c>
      <c r="D21" s="93"/>
      <c r="E21" s="93"/>
      <c r="F21" s="94"/>
    </row>
    <row r="22" spans="1:14" x14ac:dyDescent="0.25">
      <c r="E22" s="16" t="s">
        <v>684</v>
      </c>
    </row>
  </sheetData>
  <mergeCells count="8">
    <mergeCell ref="K2:L2"/>
    <mergeCell ref="M2:N2"/>
    <mergeCell ref="I1:N1"/>
    <mergeCell ref="A2:B2"/>
    <mergeCell ref="C2:D2"/>
    <mergeCell ref="E2:F2"/>
    <mergeCell ref="A1:F1"/>
    <mergeCell ref="I2:J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3:H22"/>
  <sheetViews>
    <sheetView showGridLines="0" workbookViewId="0">
      <selection activeCell="D6" sqref="D6"/>
    </sheetView>
  </sheetViews>
  <sheetFormatPr defaultRowHeight="15" x14ac:dyDescent="0.25"/>
  <cols>
    <col min="1" max="1" width="15.7109375" style="57" bestFit="1" customWidth="1"/>
    <col min="2" max="2" width="12.5703125" style="57" customWidth="1"/>
    <col min="3" max="3" width="9.28515625" style="57" bestFit="1" customWidth="1"/>
    <col min="4" max="4" width="8.42578125" style="57" customWidth="1"/>
    <col min="6" max="6" width="9.7109375" style="106" bestFit="1" customWidth="1"/>
    <col min="7" max="7" width="14.5703125" style="92" bestFit="1" customWidth="1"/>
    <col min="10" max="10" width="10.7109375" customWidth="1"/>
    <col min="11" max="11" width="12.5703125" customWidth="1"/>
  </cols>
  <sheetData>
    <row r="3" spans="1:8" x14ac:dyDescent="0.25">
      <c r="F3" s="358" t="s">
        <v>560</v>
      </c>
      <c r="G3" s="358"/>
    </row>
    <row r="4" spans="1:8" x14ac:dyDescent="0.25">
      <c r="A4" s="55" t="s">
        <v>354</v>
      </c>
      <c r="B4" s="55" t="s">
        <v>355</v>
      </c>
      <c r="C4" s="312" t="s">
        <v>682</v>
      </c>
      <c r="D4" s="359" t="s">
        <v>699</v>
      </c>
      <c r="F4" s="104">
        <v>43250</v>
      </c>
      <c r="G4" s="102" t="str">
        <f>TEXT(F4,"dddd")</f>
        <v>Wednesday</v>
      </c>
      <c r="H4" s="102" t="s">
        <v>568</v>
      </c>
    </row>
    <row r="5" spans="1:8" x14ac:dyDescent="0.25">
      <c r="A5" s="91" t="s">
        <v>580</v>
      </c>
      <c r="B5" s="55" t="s">
        <v>355</v>
      </c>
      <c r="C5" s="312" t="s">
        <v>683</v>
      </c>
      <c r="D5" s="359"/>
      <c r="F5" s="104">
        <v>43226</v>
      </c>
      <c r="G5" s="102" t="str">
        <f t="shared" ref="G5:G22" si="0">TEXT(F5,"dddd")</f>
        <v>Sunday</v>
      </c>
      <c r="H5" s="102" t="s">
        <v>610</v>
      </c>
    </row>
    <row r="6" spans="1:8" x14ac:dyDescent="0.25">
      <c r="A6" s="91" t="s">
        <v>637</v>
      </c>
      <c r="B6" s="91" t="s">
        <v>638</v>
      </c>
      <c r="C6" s="312" t="s">
        <v>683</v>
      </c>
      <c r="D6" s="359"/>
      <c r="F6" s="104">
        <v>43257</v>
      </c>
      <c r="G6" s="102" t="str">
        <f t="shared" si="0"/>
        <v>Wednesday</v>
      </c>
      <c r="H6" s="102" t="s">
        <v>610</v>
      </c>
    </row>
    <row r="7" spans="1:8" x14ac:dyDescent="0.25">
      <c r="A7" s="296" t="s">
        <v>680</v>
      </c>
      <c r="B7" s="296" t="s">
        <v>355</v>
      </c>
      <c r="C7" s="312" t="s">
        <v>683</v>
      </c>
      <c r="D7" s="359"/>
      <c r="F7" s="104">
        <v>43263</v>
      </c>
      <c r="G7" s="102" t="str">
        <f t="shared" si="0"/>
        <v>Tuesday</v>
      </c>
      <c r="H7" s="115" t="s">
        <v>610</v>
      </c>
    </row>
    <row r="8" spans="1:8" x14ac:dyDescent="0.25">
      <c r="A8" s="296" t="s">
        <v>681</v>
      </c>
      <c r="B8" s="296" t="s">
        <v>638</v>
      </c>
      <c r="C8" s="312" t="s">
        <v>682</v>
      </c>
      <c r="D8" s="359"/>
      <c r="F8" s="104">
        <v>43264</v>
      </c>
      <c r="G8" s="102" t="str">
        <f t="shared" si="0"/>
        <v>Wednesday</v>
      </c>
      <c r="H8" s="102"/>
    </row>
    <row r="9" spans="1:8" x14ac:dyDescent="0.25">
      <c r="A9" s="55"/>
      <c r="B9" s="55"/>
      <c r="C9" s="312"/>
      <c r="D9" s="359"/>
      <c r="F9" s="104">
        <v>43265</v>
      </c>
      <c r="G9" s="102" t="str">
        <f t="shared" si="0"/>
        <v>Thursday</v>
      </c>
      <c r="H9" s="115" t="s">
        <v>610</v>
      </c>
    </row>
    <row r="10" spans="1:8" x14ac:dyDescent="0.25">
      <c r="A10" s="55"/>
      <c r="B10" s="55"/>
      <c r="C10" s="312"/>
      <c r="D10" s="359"/>
      <c r="F10" s="104">
        <v>43271</v>
      </c>
      <c r="G10" s="102" t="str">
        <f t="shared" si="0"/>
        <v>Wednesday</v>
      </c>
      <c r="H10" s="310" t="s">
        <v>610</v>
      </c>
    </row>
    <row r="11" spans="1:8" x14ac:dyDescent="0.25">
      <c r="A11" s="55"/>
      <c r="B11" s="55"/>
      <c r="C11" s="312"/>
      <c r="D11" s="359"/>
      <c r="F11" s="104">
        <v>43272</v>
      </c>
      <c r="G11" s="102" t="str">
        <f t="shared" si="0"/>
        <v>Thursday</v>
      </c>
      <c r="H11" s="310" t="s">
        <v>610</v>
      </c>
    </row>
    <row r="12" spans="1:8" x14ac:dyDescent="0.25">
      <c r="A12" s="55"/>
      <c r="B12" s="55"/>
      <c r="C12" s="312"/>
      <c r="D12" s="359"/>
      <c r="F12" s="105"/>
      <c r="G12" s="102" t="str">
        <f t="shared" si="0"/>
        <v>Saturday</v>
      </c>
      <c r="H12" s="102"/>
    </row>
    <row r="13" spans="1:8" x14ac:dyDescent="0.25">
      <c r="A13" s="55"/>
      <c r="B13" s="55"/>
      <c r="C13" s="312"/>
      <c r="D13" s="359"/>
      <c r="F13" s="105"/>
      <c r="G13" s="102" t="str">
        <f t="shared" si="0"/>
        <v>Saturday</v>
      </c>
      <c r="H13" s="102"/>
    </row>
    <row r="14" spans="1:8" x14ac:dyDescent="0.25">
      <c r="A14" s="55"/>
      <c r="B14" s="55"/>
      <c r="C14" s="312"/>
      <c r="D14" s="359"/>
      <c r="F14" s="105"/>
      <c r="G14" s="102" t="str">
        <f t="shared" si="0"/>
        <v>Saturday</v>
      </c>
      <c r="H14" s="102"/>
    </row>
    <row r="15" spans="1:8" x14ac:dyDescent="0.25">
      <c r="A15" s="55"/>
      <c r="B15" s="55"/>
      <c r="C15" s="312"/>
      <c r="D15" s="359"/>
      <c r="F15" s="105"/>
      <c r="G15" s="102" t="str">
        <f t="shared" si="0"/>
        <v>Saturday</v>
      </c>
      <c r="H15" s="102"/>
    </row>
    <row r="16" spans="1:8" x14ac:dyDescent="0.25">
      <c r="A16" s="55"/>
      <c r="B16" s="55"/>
      <c r="C16" s="312"/>
      <c r="D16" s="359"/>
      <c r="F16" s="105"/>
      <c r="G16" s="102" t="str">
        <f t="shared" si="0"/>
        <v>Saturday</v>
      </c>
      <c r="H16" s="102"/>
    </row>
    <row r="17" spans="1:8" x14ac:dyDescent="0.25">
      <c r="A17" s="55"/>
      <c r="B17" s="55"/>
      <c r="C17" s="312"/>
      <c r="D17" s="359"/>
      <c r="F17" s="105"/>
      <c r="G17" s="102" t="str">
        <f t="shared" si="0"/>
        <v>Saturday</v>
      </c>
      <c r="H17" s="102"/>
    </row>
    <row r="18" spans="1:8" x14ac:dyDescent="0.25">
      <c r="A18" s="55"/>
      <c r="B18" s="55"/>
      <c r="C18" s="312"/>
      <c r="D18" s="359"/>
      <c r="F18" s="105"/>
      <c r="G18" s="102" t="str">
        <f t="shared" si="0"/>
        <v>Saturday</v>
      </c>
      <c r="H18" s="102"/>
    </row>
    <row r="19" spans="1:8" x14ac:dyDescent="0.25">
      <c r="A19" s="55"/>
      <c r="B19" s="55"/>
      <c r="C19" s="312"/>
      <c r="D19" s="359"/>
      <c r="F19" s="105"/>
      <c r="G19" s="102" t="str">
        <f t="shared" si="0"/>
        <v>Saturday</v>
      </c>
      <c r="H19" s="102"/>
    </row>
    <row r="20" spans="1:8" x14ac:dyDescent="0.25">
      <c r="A20" s="55"/>
      <c r="B20" s="55"/>
      <c r="C20" s="312"/>
      <c r="D20" s="359"/>
      <c r="F20" s="105"/>
      <c r="G20" s="102" t="str">
        <f t="shared" si="0"/>
        <v>Saturday</v>
      </c>
      <c r="H20" s="102"/>
    </row>
    <row r="21" spans="1:8" x14ac:dyDescent="0.25">
      <c r="A21" s="55"/>
      <c r="B21" s="55"/>
      <c r="C21" s="312"/>
      <c r="D21" s="359"/>
      <c r="F21" s="105"/>
      <c r="G21" s="102" t="str">
        <f t="shared" si="0"/>
        <v>Saturday</v>
      </c>
      <c r="H21" s="102"/>
    </row>
    <row r="22" spans="1:8" x14ac:dyDescent="0.25">
      <c r="A22" s="55"/>
      <c r="B22" s="55"/>
      <c r="C22" s="312"/>
      <c r="D22" s="359"/>
      <c r="F22" s="105"/>
      <c r="G22" s="102" t="str">
        <f t="shared" si="0"/>
        <v>Saturday</v>
      </c>
      <c r="H22" s="102"/>
    </row>
  </sheetData>
  <mergeCells count="1">
    <mergeCell ref="F3:G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U300"/>
  <sheetViews>
    <sheetView showGridLines="0" zoomScale="90" zoomScaleNormal="90" workbookViewId="0">
      <selection activeCell="G256" sqref="G256"/>
    </sheetView>
  </sheetViews>
  <sheetFormatPr defaultRowHeight="15" x14ac:dyDescent="0.25"/>
  <cols>
    <col min="1" max="1" width="4.42578125" style="309" customWidth="1"/>
    <col min="2" max="2" width="8" style="309" customWidth="1"/>
    <col min="3" max="3" width="10.7109375" style="71" customWidth="1"/>
    <col min="4" max="4" width="10.7109375" style="216" hidden="1" customWidth="1"/>
    <col min="5" max="6" width="11.7109375" style="309" customWidth="1"/>
    <col min="7" max="7" width="24.28515625" style="57" bestFit="1" customWidth="1"/>
    <col min="8" max="8" width="13.140625" style="309" customWidth="1"/>
    <col min="9" max="9" width="11.140625" style="57" customWidth="1"/>
    <col min="10" max="10" width="27.5703125" style="309" customWidth="1"/>
    <col min="11" max="11" width="17.5703125" style="309" hidden="1" customWidth="1"/>
    <col min="12" max="12" width="0" style="57" hidden="1" customWidth="1"/>
    <col min="13" max="13" width="0" style="42" hidden="1" customWidth="1"/>
    <col min="14" max="14" width="11" style="216" hidden="1" customWidth="1"/>
    <col min="15" max="15" width="0" style="57" hidden="1" customWidth="1"/>
    <col min="16" max="16" width="11.42578125" style="57" hidden="1" customWidth="1"/>
    <col min="17" max="17" width="13.5703125" style="309" hidden="1" customWidth="1"/>
    <col min="18" max="18" width="0" style="61" hidden="1" customWidth="1"/>
    <col min="19" max="19" width="9.140625" style="61"/>
    <col min="20" max="16384" width="9.140625" style="309"/>
  </cols>
  <sheetData>
    <row r="1" spans="3:20" ht="5.25" customHeight="1" x14ac:dyDescent="0.25"/>
    <row r="2" spans="3:20" ht="9" customHeight="1" x14ac:dyDescent="0.25"/>
    <row r="3" spans="3:20" x14ac:dyDescent="0.25">
      <c r="C3" s="415" t="s">
        <v>14</v>
      </c>
      <c r="D3" s="310" t="s">
        <v>38</v>
      </c>
      <c r="E3" s="312" t="s">
        <v>15</v>
      </c>
      <c r="F3" s="293" t="s">
        <v>18</v>
      </c>
      <c r="G3" s="68" t="s">
        <v>16</v>
      </c>
      <c r="H3" s="68" t="s">
        <v>29</v>
      </c>
      <c r="I3" s="68" t="s">
        <v>21</v>
      </c>
      <c r="J3" s="68" t="s">
        <v>17</v>
      </c>
      <c r="K3" s="128" t="s">
        <v>43</v>
      </c>
      <c r="L3" s="40" t="s">
        <v>47</v>
      </c>
      <c r="M3" s="68" t="s">
        <v>23</v>
      </c>
      <c r="N3" s="68" t="s">
        <v>24</v>
      </c>
      <c r="O3" s="68" t="s">
        <v>25</v>
      </c>
      <c r="P3" s="68" t="s">
        <v>26</v>
      </c>
      <c r="Q3" s="68" t="s">
        <v>28</v>
      </c>
      <c r="R3" s="68" t="s">
        <v>31</v>
      </c>
      <c r="S3" s="40" t="s">
        <v>277</v>
      </c>
      <c r="T3" s="52" t="s">
        <v>519</v>
      </c>
    </row>
    <row r="4" spans="3:20" hidden="1" x14ac:dyDescent="0.25">
      <c r="C4" s="86">
        <v>43192</v>
      </c>
      <c r="D4" s="231" t="s">
        <v>39</v>
      </c>
      <c r="E4" s="312" t="str">
        <f t="shared" ref="E4:E62" si="0">TEXT(C4,"dddd")</f>
        <v>Monday</v>
      </c>
      <c r="F4" s="292" t="str">
        <f>IF(OR(E4="Thursday",E4="Tuesday"),"UAT","")&amp;IF(OR(E4="Wednesday",E4="Friday"),"Trunk&amp;UAT3","")</f>
        <v/>
      </c>
      <c r="G4" s="120" t="s">
        <v>20</v>
      </c>
      <c r="H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4" s="121" t="s">
        <v>22</v>
      </c>
      <c r="J4" s="122" t="s">
        <v>19</v>
      </c>
      <c r="K4" s="123" t="str">
        <f>IF(OR(Table18[[#This Row],[流]]="UAT_GS",Table18[[#This Row],[流]]="UAT_GC",Table18[[#This Row],[流]]="UAT_EP"),"Release_note","0")&amp;IF(OR(Table18[[#This Row],[流]]="UAT3"),"Notice_of","0")</f>
        <v>00</v>
      </c>
      <c r="L4" s="124"/>
      <c r="M4" s="312" t="s">
        <v>27</v>
      </c>
      <c r="N4" s="312" t="s">
        <v>27</v>
      </c>
      <c r="O4" s="312" t="s">
        <v>27</v>
      </c>
      <c r="P4" s="312" t="s">
        <v>27</v>
      </c>
      <c r="Q4" s="125" t="s">
        <v>27</v>
      </c>
      <c r="R4" s="126" t="str">
        <f>IF(OR(Table18[[#This Row],[流]]="FLEET_ENHANCEMENT_GS",Table18[[#This Row],[流]]="UAT3",Table18[[#This Row],[流]]="",Table18[[#This Row],[流]]="0",Table18[[#This Row],[流]]="ICP"),"0","Yes")</f>
        <v>Yes</v>
      </c>
      <c r="S4" s="127" t="str">
        <f>IF(Table18[[#This Row],[流]]="Fleet_GS","√","")&amp;IF(Table18[[#This Row],[流]]="UAT3","","X")</f>
        <v>X</v>
      </c>
      <c r="T4" s="128"/>
    </row>
    <row r="5" spans="3:20" hidden="1" x14ac:dyDescent="0.25">
      <c r="C5" s="86">
        <v>43193</v>
      </c>
      <c r="D5" s="231" t="s">
        <v>39</v>
      </c>
      <c r="E5" s="129" t="str">
        <f t="shared" si="0"/>
        <v>Tuesday</v>
      </c>
      <c r="F5" s="292" t="str">
        <f t="shared" ref="F5:F75" si="1">IF(OR(E5="Thursday",E5="Tuesday"),"UAT","")&amp;IF(OR(E5="Wednesday",E5="Friday"),"Trunk&amp;UAT3","")</f>
        <v>UAT</v>
      </c>
      <c r="G5" s="120" t="s">
        <v>20</v>
      </c>
      <c r="H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 s="312"/>
      <c r="J5" s="122" t="s">
        <v>30</v>
      </c>
      <c r="K5" s="123" t="str">
        <f>IF(OR(Table18[[#This Row],[流]]="UAT_GS",Table18[[#This Row],[流]]="UAT_GC",Table18[[#This Row],[流]]="UAT_EP"),"Release_note","0")&amp;IF(OR(Table18[[#This Row],[流]]="UAT3"),"Notice_of","0")</f>
        <v>00</v>
      </c>
      <c r="L5" s="124"/>
      <c r="M5" s="312" t="s">
        <v>27</v>
      </c>
      <c r="N5" s="312" t="s">
        <v>27</v>
      </c>
      <c r="O5" s="312" t="s">
        <v>27</v>
      </c>
      <c r="P5" s="312" t="s">
        <v>27</v>
      </c>
      <c r="Q5" s="125" t="s">
        <v>27</v>
      </c>
      <c r="R5" s="126" t="str">
        <f>IF(OR(Table18[[#This Row],[流]]="FLEET_ENHANCEMENT_GS",Table18[[#This Row],[流]]="UAT3",Table18[[#This Row],[流]]="",Table18[[#This Row],[流]]="0",Table18[[#This Row],[流]]="ICP"),"0","Yes")</f>
        <v>Yes</v>
      </c>
      <c r="S5" s="127" t="str">
        <f>IF(Table18[[#This Row],[流]]="Fleet_GS","√","")&amp;IF(Table18[[#This Row],[流]]="UAT3","","X")</f>
        <v>X</v>
      </c>
      <c r="T5" s="130"/>
    </row>
    <row r="6" spans="3:20" hidden="1" x14ac:dyDescent="0.25">
      <c r="C6" s="86">
        <v>43193</v>
      </c>
      <c r="D6" s="231" t="s">
        <v>39</v>
      </c>
      <c r="E6" s="129" t="str">
        <f t="shared" si="0"/>
        <v>Tuesday</v>
      </c>
      <c r="F6" s="292" t="str">
        <f t="shared" si="1"/>
        <v>UAT</v>
      </c>
      <c r="G6" s="131" t="s">
        <v>32</v>
      </c>
      <c r="H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6" s="312"/>
      <c r="J6" s="122" t="s">
        <v>33</v>
      </c>
      <c r="K6" s="132" t="str">
        <f>IF(OR(Table18[[#This Row],[流]]="UAT_GS",Table18[[#This Row],[流]]="UAT_GC",Table18[[#This Row],[流]]="UAT_EP"),"Release_note","0")&amp;IF(OR(Table18[[#This Row],[流]]="UAT3"),"Notice_of","0")</f>
        <v>Release_note0</v>
      </c>
      <c r="L6" s="124"/>
      <c r="M6" s="312" t="s">
        <v>27</v>
      </c>
      <c r="N6" s="312" t="s">
        <v>27</v>
      </c>
      <c r="O6" s="312" t="s">
        <v>44</v>
      </c>
      <c r="P6" s="312" t="s">
        <v>27</v>
      </c>
      <c r="Q6" s="133" t="s">
        <v>27</v>
      </c>
      <c r="R6" s="126" t="str">
        <f>IF(OR(Table18[[#This Row],[流]]="FLEET_ENHANCEMENT_GS",Table18[[#This Row],[流]]="UAT3",Table18[[#This Row],[流]]="",Table18[[#This Row],[流]]="0",Table18[[#This Row],[流]]="ICP"),"0","Yes")</f>
        <v>Yes</v>
      </c>
      <c r="S6" s="127" t="str">
        <f>IF(Table18[[#This Row],[流]]="Fleet_GS","√","")&amp;IF(Table18[[#This Row],[流]]="UAT3","","X")</f>
        <v>X</v>
      </c>
      <c r="T6" s="130"/>
    </row>
    <row r="7" spans="3:20" hidden="1" x14ac:dyDescent="0.25">
      <c r="C7" s="86">
        <v>43193</v>
      </c>
      <c r="D7" s="231" t="s">
        <v>39</v>
      </c>
      <c r="E7" s="129" t="str">
        <f t="shared" si="0"/>
        <v>Tuesday</v>
      </c>
      <c r="F7" s="292" t="str">
        <f t="shared" si="1"/>
        <v>UAT</v>
      </c>
      <c r="G7" s="131" t="s">
        <v>36</v>
      </c>
      <c r="H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7" s="312"/>
      <c r="J7" s="122" t="s">
        <v>41</v>
      </c>
      <c r="K7" s="132" t="str">
        <f>IF(OR(Table18[[#This Row],[流]]="UAT_GS",Table18[[#This Row],[流]]="UAT_GC",Table18[[#This Row],[流]]="UAT_EP"),"Release_note","0")&amp;IF(OR(Table18[[#This Row],[流]]="UAT3"),"Notice_of","0")</f>
        <v>Release_note0</v>
      </c>
      <c r="L7" s="124"/>
      <c r="M7" s="312" t="s">
        <v>27</v>
      </c>
      <c r="N7" s="312" t="s">
        <v>27</v>
      </c>
      <c r="O7" s="312" t="s">
        <v>27</v>
      </c>
      <c r="P7" s="312" t="s">
        <v>27</v>
      </c>
      <c r="Q7" s="133" t="s">
        <v>27</v>
      </c>
      <c r="R7" s="126" t="str">
        <f>IF(OR(Table18[[#This Row],[流]]="FLEET_ENHANCEMENT_GS",Table18[[#This Row],[流]]="UAT3",Table18[[#This Row],[流]]="",Table18[[#This Row],[流]]="0",Table18[[#This Row],[流]]="ICP"),"0","Yes")</f>
        <v>Yes</v>
      </c>
      <c r="S7" s="127" t="str">
        <f>IF(Table18[[#This Row],[流]]="Fleet_GS","√","")&amp;IF(Table18[[#This Row],[流]]="UAT3","","X")</f>
        <v>X</v>
      </c>
      <c r="T7" s="130"/>
    </row>
    <row r="8" spans="3:20" hidden="1" x14ac:dyDescent="0.25">
      <c r="C8" s="86">
        <v>43193</v>
      </c>
      <c r="D8" s="231" t="s">
        <v>39</v>
      </c>
      <c r="E8" s="129" t="str">
        <f t="shared" si="0"/>
        <v>Tuesday</v>
      </c>
      <c r="F8" s="292" t="str">
        <f t="shared" si="1"/>
        <v>UAT</v>
      </c>
      <c r="G8" s="131" t="s">
        <v>37</v>
      </c>
      <c r="H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8" s="312"/>
      <c r="J8" s="122" t="s">
        <v>42</v>
      </c>
      <c r="K8" s="132" t="str">
        <f>IF(OR(Table18[[#This Row],[流]]="UAT_GS",Table18[[#This Row],[流]]="UAT_GC",Table18[[#This Row],[流]]="UAT_EP"),"Release_note","0")&amp;IF(OR(Table18[[#This Row],[流]]="UAT3"),"Notice_of","0")</f>
        <v>Release_note0</v>
      </c>
      <c r="L8" s="124"/>
      <c r="M8" s="312" t="s">
        <v>27</v>
      </c>
      <c r="N8" s="312" t="s">
        <v>27</v>
      </c>
      <c r="O8" s="312" t="s">
        <v>27</v>
      </c>
      <c r="P8" s="312" t="s">
        <v>27</v>
      </c>
      <c r="Q8" s="133" t="s">
        <v>27</v>
      </c>
      <c r="R8" s="126" t="str">
        <f>IF(OR(Table18[[#This Row],[流]]="FLEET_ENHANCEMENT_GS",Table18[[#This Row],[流]]="UAT3",Table18[[#This Row],[流]]="",Table18[[#This Row],[流]]="0",Table18[[#This Row],[流]]="ICP"),"0","Yes")</f>
        <v>Yes</v>
      </c>
      <c r="S8" s="127" t="str">
        <f>IF(Table18[[#This Row],[流]]="Fleet_GS","√","")&amp;IF(Table18[[#This Row],[流]]="UAT3","","X")</f>
        <v>X</v>
      </c>
      <c r="T8" s="130"/>
    </row>
    <row r="9" spans="3:20" hidden="1" x14ac:dyDescent="0.25">
      <c r="C9" s="86">
        <v>43194</v>
      </c>
      <c r="D9" s="231" t="s">
        <v>39</v>
      </c>
      <c r="E9" s="312" t="str">
        <f t="shared" si="0"/>
        <v>Wednesday</v>
      </c>
      <c r="F9" s="292" t="str">
        <f t="shared" si="1"/>
        <v>Trunk&amp;UAT3</v>
      </c>
      <c r="G9" s="129" t="s">
        <v>40</v>
      </c>
      <c r="H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9" s="312"/>
      <c r="J9" s="122" t="s">
        <v>33</v>
      </c>
      <c r="K9" s="132" t="str">
        <f>IF(OR(Table18[[#This Row],[流]]="UAT_GS",Table18[[#This Row],[流]]="UAT_GC",Table18[[#This Row],[流]]="UAT_EP"),"Release_note","0")&amp;IF(OR(Table18[[#This Row],[流]]="UAT3"),"Notice_of","0")</f>
        <v>0Notice_of</v>
      </c>
      <c r="L9" s="124"/>
      <c r="M9" s="312"/>
      <c r="N9" s="312">
        <v>0</v>
      </c>
      <c r="O9" s="312">
        <v>0</v>
      </c>
      <c r="P9" s="312">
        <v>0</v>
      </c>
      <c r="Q9" s="312">
        <v>0</v>
      </c>
      <c r="R9" s="126" t="str">
        <f>IF(OR(Table18[[#This Row],[流]]="FLEET_ENHANCEMENT_GS",Table18[[#This Row],[流]]="UAT3",Table18[[#This Row],[流]]="",Table18[[#This Row],[流]]="0",Table18[[#This Row],[流]]="ICP"),"0","Yes")</f>
        <v>0</v>
      </c>
      <c r="S9" s="134" t="s">
        <v>27</v>
      </c>
      <c r="T9" s="130"/>
    </row>
    <row r="10" spans="3:20" s="85" customFormat="1" hidden="1" x14ac:dyDescent="0.25">
      <c r="C10" s="33">
        <v>43195</v>
      </c>
      <c r="D10" s="135">
        <v>0</v>
      </c>
      <c r="E10" s="135" t="str">
        <f t="shared" si="0"/>
        <v>Thursday</v>
      </c>
      <c r="F10" s="361" t="str">
        <f t="shared" si="1"/>
        <v>UAT</v>
      </c>
      <c r="G10" s="135">
        <f>IF(Table18[[#This Row],[Sch_Flag]]=0,0,"")</f>
        <v>0</v>
      </c>
      <c r="H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0" s="135">
        <v>0</v>
      </c>
      <c r="J10" s="136"/>
      <c r="K10" s="135" t="str">
        <f>IF(OR(Table18[[#This Row],[流]]="UAT_GS",Table18[[#This Row],[流]]="UAT_GC",Table18[[#This Row],[流]]="UAT_EP"),"Release_note","0")&amp;IF(OR(Table18[[#This Row],[流]]="UAT3"),"Notice_of","0")</f>
        <v>00</v>
      </c>
      <c r="L10" s="137"/>
      <c r="M10" s="135"/>
      <c r="N10" s="135">
        <v>0</v>
      </c>
      <c r="O10" s="135">
        <v>0</v>
      </c>
      <c r="P10" s="135">
        <v>0</v>
      </c>
      <c r="Q10" s="135">
        <v>0</v>
      </c>
      <c r="R10" s="138" t="str">
        <f>IF(OR(Table18[[#This Row],[流]]="FLEET_ENHANCEMENT_GS",Table18[[#This Row],[流]]="UAT3",Table18[[#This Row],[流]]="",Table18[[#This Row],[流]]="0",Table18[[#This Row],[流]]="ICP"),"0","Yes")</f>
        <v>Yes</v>
      </c>
      <c r="S10" s="139" t="str">
        <f>IF(Table18[[#This Row],[流]]="Fleet_GS","√","")&amp;IF(Table18[[#This Row],[流]]="UAT3","","X")</f>
        <v>X</v>
      </c>
      <c r="T10" s="140"/>
    </row>
    <row r="11" spans="3:20" s="85" customFormat="1" hidden="1" x14ac:dyDescent="0.25">
      <c r="C11" s="33">
        <v>43196</v>
      </c>
      <c r="D11" s="135">
        <v>0</v>
      </c>
      <c r="E11" s="135" t="str">
        <f t="shared" si="0"/>
        <v>Friday</v>
      </c>
      <c r="F11" s="361" t="str">
        <f t="shared" si="1"/>
        <v>Trunk&amp;UAT3</v>
      </c>
      <c r="G11" s="135">
        <f>IF(Table18[[#This Row],[Sch_Flag]]=0,0,"")</f>
        <v>0</v>
      </c>
      <c r="H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1" s="135">
        <v>0</v>
      </c>
      <c r="J11" s="136"/>
      <c r="K11" s="135" t="str">
        <f>IF(OR(Table18[[#This Row],[流]]="UAT_GS",Table18[[#This Row],[流]]="UAT_GC",Table18[[#This Row],[流]]="UAT_EP"),"Release_note","0")&amp;IF(OR(Table18[[#This Row],[流]]="UAT3"),"Notice_of","0")</f>
        <v>00</v>
      </c>
      <c r="L11" s="137"/>
      <c r="M11" s="135"/>
      <c r="N11" s="135">
        <v>0</v>
      </c>
      <c r="O11" s="135">
        <v>0</v>
      </c>
      <c r="P11" s="135">
        <v>0</v>
      </c>
      <c r="Q11" s="135">
        <v>0</v>
      </c>
      <c r="R11" s="138" t="str">
        <f>IF(OR(Table18[[#This Row],[流]]="FLEET_ENHANCEMENT_GS",Table18[[#This Row],[流]]="UAT3",Table18[[#This Row],[流]]="",Table18[[#This Row],[流]]="0",Table18[[#This Row],[流]]="ICP"),"0","Yes")</f>
        <v>Yes</v>
      </c>
      <c r="S11" s="139" t="str">
        <f>IF(Table18[[#This Row],[流]]="Fleet_GS","√","")&amp;IF(Table18[[#This Row],[流]]="UAT3","","X")</f>
        <v>X</v>
      </c>
      <c r="T11" s="140"/>
    </row>
    <row r="12" spans="3:20" hidden="1" x14ac:dyDescent="0.25">
      <c r="C12" s="86">
        <v>43197</v>
      </c>
      <c r="D12" s="231" t="s">
        <v>39</v>
      </c>
      <c r="E12" s="141" t="str">
        <f t="shared" si="0"/>
        <v>Saturday</v>
      </c>
      <c r="F12" s="292" t="str">
        <f t="shared" si="1"/>
        <v/>
      </c>
      <c r="G12" s="131" t="s">
        <v>32</v>
      </c>
      <c r="H1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2" s="121" t="s">
        <v>22</v>
      </c>
      <c r="J12" s="122" t="s">
        <v>45</v>
      </c>
      <c r="K12" s="132" t="str">
        <f>IF(OR(Table18[[#This Row],[流]]="UAT_GS",Table18[[#This Row],[流]]="UAT_GC",Table18[[#This Row],[流]]="UAT_EP"),"Release_note","0")&amp;IF(OR(Table18[[#This Row],[流]]="UAT3"),"Notice_of","0")</f>
        <v>Release_note0</v>
      </c>
      <c r="L12" s="142" t="s">
        <v>46</v>
      </c>
      <c r="M12" s="312" t="s">
        <v>27</v>
      </c>
      <c r="N12" s="312" t="s">
        <v>27</v>
      </c>
      <c r="O12" s="312" t="s">
        <v>44</v>
      </c>
      <c r="P12" s="312" t="s">
        <v>27</v>
      </c>
      <c r="Q12" s="133" t="s">
        <v>27</v>
      </c>
      <c r="R12" s="126" t="str">
        <f>IF(OR(Table18[[#This Row],[流]]="FLEET_ENHANCEMENT_GS",Table18[[#This Row],[流]]="UAT3",Table18[[#This Row],[流]]="",Table18[[#This Row],[流]]="0",Table18[[#This Row],[流]]="ICP"),"0","Yes")</f>
        <v>Yes</v>
      </c>
      <c r="S12" s="127" t="str">
        <f>IF(Table18[[#This Row],[流]]="Fleet_GS","√","")&amp;IF(Table18[[#This Row],[流]]="UAT3","","X")</f>
        <v>X</v>
      </c>
      <c r="T12" s="130"/>
    </row>
    <row r="13" spans="3:20" hidden="1" x14ac:dyDescent="0.25">
      <c r="C13" s="86">
        <v>43198</v>
      </c>
      <c r="D13" s="231" t="s">
        <v>39</v>
      </c>
      <c r="E13" s="141" t="str">
        <f t="shared" si="0"/>
        <v>Sunday</v>
      </c>
      <c r="F13" s="292" t="str">
        <f t="shared" si="1"/>
        <v/>
      </c>
      <c r="G13" s="131" t="s">
        <v>37</v>
      </c>
      <c r="H1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 s="121" t="s">
        <v>22</v>
      </c>
      <c r="J13" s="143" t="s">
        <v>50</v>
      </c>
      <c r="K13" s="132" t="str">
        <f>IF(OR(Table18[[#This Row],[流]]="UAT_GS",Table18[[#This Row],[流]]="UAT_GC",Table18[[#This Row],[流]]="UAT_EP"),"Release_note","0")&amp;IF(OR(Table18[[#This Row],[流]]="UAT3"),"Notice_of","0")</f>
        <v>Release_note0</v>
      </c>
      <c r="L13" s="142" t="s">
        <v>51</v>
      </c>
      <c r="M13" s="141" t="s">
        <v>27</v>
      </c>
      <c r="N13" s="141" t="s">
        <v>27</v>
      </c>
      <c r="O13" s="141" t="s">
        <v>27</v>
      </c>
      <c r="P13" s="141" t="s">
        <v>27</v>
      </c>
      <c r="Q13" s="133" t="s">
        <v>27</v>
      </c>
      <c r="R13" s="126" t="str">
        <f>IF(OR(Table18[[#This Row],[流]]="FLEET_ENHANCEMENT_GS",Table18[[#This Row],[流]]="UAT3",Table18[[#This Row],[流]]="",Table18[[#This Row],[流]]="0",Table18[[#This Row],[流]]="ICP"),"0","Yes")</f>
        <v>Yes</v>
      </c>
      <c r="S13" s="144" t="str">
        <f>IF(Table18[[#This Row],[流]]="Fleet_GS","√","")&amp;IF(Table18[[#This Row],[流]]="UAT3","","X")</f>
        <v>X</v>
      </c>
      <c r="T13" s="130"/>
    </row>
    <row r="14" spans="3:20" hidden="1" x14ac:dyDescent="0.25">
      <c r="C14" s="86">
        <v>43198</v>
      </c>
      <c r="D14" s="231" t="s">
        <v>39</v>
      </c>
      <c r="E14" s="141" t="str">
        <f t="shared" si="0"/>
        <v>Sunday</v>
      </c>
      <c r="F14" s="292" t="str">
        <f t="shared" si="1"/>
        <v/>
      </c>
      <c r="G14" s="131" t="s">
        <v>36</v>
      </c>
      <c r="H1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4" s="121" t="s">
        <v>22</v>
      </c>
      <c r="J14" s="143" t="s">
        <v>48</v>
      </c>
      <c r="K14" s="132" t="str">
        <f>IF(OR(Table18[[#This Row],[流]]="UAT_GS",Table18[[#This Row],[流]]="UAT_GC",Table18[[#This Row],[流]]="UAT_EP"),"Release_note","0")&amp;IF(OR(Table18[[#This Row],[流]]="UAT3"),"Notice_of","0")</f>
        <v>Release_note0</v>
      </c>
      <c r="L14" s="142" t="s">
        <v>49</v>
      </c>
      <c r="M14" s="141" t="s">
        <v>27</v>
      </c>
      <c r="N14" s="141" t="s">
        <v>27</v>
      </c>
      <c r="O14" s="141" t="s">
        <v>27</v>
      </c>
      <c r="P14" s="141" t="s">
        <v>27</v>
      </c>
      <c r="Q14" s="133" t="s">
        <v>27</v>
      </c>
      <c r="R14" s="126" t="str">
        <f>IF(OR(Table18[[#This Row],[流]]="FLEET_ENHANCEMENT_GS",Table18[[#This Row],[流]]="UAT3",Table18[[#This Row],[流]]="",Table18[[#This Row],[流]]="0",Table18[[#This Row],[流]]="ICP"),"0","Yes")</f>
        <v>Yes</v>
      </c>
      <c r="S14" s="144" t="str">
        <f>IF(Table18[[#This Row],[流]]="Fleet_GS","√","")&amp;IF(Table18[[#This Row],[流]]="UAT3","","X")</f>
        <v>X</v>
      </c>
      <c r="T14" s="130"/>
    </row>
    <row r="15" spans="3:20" hidden="1" x14ac:dyDescent="0.25">
      <c r="C15" s="86">
        <v>43198</v>
      </c>
      <c r="D15" s="231" t="s">
        <v>39</v>
      </c>
      <c r="E15" s="141" t="str">
        <f t="shared" si="0"/>
        <v>Sunday</v>
      </c>
      <c r="F15" s="292" t="str">
        <f t="shared" si="1"/>
        <v/>
      </c>
      <c r="G15" s="129" t="s">
        <v>40</v>
      </c>
      <c r="H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5" s="121" t="s">
        <v>22</v>
      </c>
      <c r="J15" s="143" t="s">
        <v>48</v>
      </c>
      <c r="K15" s="132" t="str">
        <f>IF(OR(Table18[[#This Row],[流]]="UAT_GS",Table18[[#This Row],[流]]="UAT_GC",Table18[[#This Row],[流]]="UAT_EP"),"Release_note","0")&amp;IF(OR(Table18[[#This Row],[流]]="UAT3"),"Notice_of","0")</f>
        <v>0Notice_of</v>
      </c>
      <c r="L15" s="124">
        <v>0</v>
      </c>
      <c r="M15" s="312"/>
      <c r="N15" s="312">
        <v>0</v>
      </c>
      <c r="O15" s="312">
        <v>0</v>
      </c>
      <c r="P15" s="312">
        <v>0</v>
      </c>
      <c r="Q15" s="312">
        <v>0</v>
      </c>
      <c r="R15" s="126" t="str">
        <f>IF(OR(Table18[[#This Row],[流]]="FLEET_ENHANCEMENT_GS",Table18[[#This Row],[流]]="UAT3",Table18[[#This Row],[流]]="",Table18[[#This Row],[流]]="0",Table18[[#This Row],[流]]="ICP"),"0","Yes")</f>
        <v>0</v>
      </c>
      <c r="S15" s="144" t="str">
        <f>IF(Table18[[#This Row],[流]]="Fleet_GS","√","")&amp;IF(Table18[[#This Row],[流]]="UAT3","","X")</f>
        <v/>
      </c>
      <c r="T15" s="130"/>
    </row>
    <row r="16" spans="3:20" hidden="1" x14ac:dyDescent="0.25">
      <c r="C16" s="86">
        <v>43199</v>
      </c>
      <c r="D16" s="231" t="s">
        <v>39</v>
      </c>
      <c r="E16" s="312" t="str">
        <f t="shared" si="0"/>
        <v>Monday</v>
      </c>
      <c r="F16" s="292" t="str">
        <f>IF(OR(E16="Thursday",E16="Tuesday"),"UAT","")&amp;IF(OR(E16="Wednesday",E16="Friday"),"Trunk&amp;UAT3","")</f>
        <v/>
      </c>
      <c r="G16" s="120" t="s">
        <v>20</v>
      </c>
      <c r="H1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6" s="312"/>
      <c r="J16" s="122" t="s">
        <v>52</v>
      </c>
      <c r="K16" s="123" t="str">
        <f>IF(OR(Table18[[#This Row],[流]]="UAT_GS",Table18[[#This Row],[流]]="UAT_GC",Table18[[#This Row],[流]]="UAT_EP"),"Release_note","0")&amp;IF(OR(Table18[[#This Row],[流]]="UAT3"),"Notice_of","0")</f>
        <v>00</v>
      </c>
      <c r="L16" s="124" t="s">
        <v>54</v>
      </c>
      <c r="M16" s="141" t="s">
        <v>27</v>
      </c>
      <c r="N16" s="141" t="s">
        <v>27</v>
      </c>
      <c r="O16" s="141" t="s">
        <v>27</v>
      </c>
      <c r="P16" s="141" t="s">
        <v>27</v>
      </c>
      <c r="Q16" s="125" t="s">
        <v>27</v>
      </c>
      <c r="R16" s="126" t="str">
        <f>IF(OR(Table18[[#This Row],[流]]="FLEET_ENHANCEMENT_GS",Table18[[#This Row],[流]]="UAT3",Table18[[#This Row],[流]]="",Table18[[#This Row],[流]]="0",Table18[[#This Row],[流]]="ICP"),"0","Yes")</f>
        <v>Yes</v>
      </c>
      <c r="S16" s="127" t="str">
        <f>IF(Table18[[#This Row],[流]]="Fleet_GS","√","")&amp;IF(Table18[[#This Row],[流]]="UAT3","","X")</f>
        <v>X</v>
      </c>
      <c r="T16" s="130"/>
    </row>
    <row r="17" spans="3:20" hidden="1" x14ac:dyDescent="0.25">
      <c r="C17" s="86">
        <v>43199</v>
      </c>
      <c r="D17" s="231" t="s">
        <v>39</v>
      </c>
      <c r="E17" s="312" t="str">
        <f t="shared" si="0"/>
        <v>Monday</v>
      </c>
      <c r="F17" s="292" t="str">
        <f>IF(OR(E17="Thursday",E17="Tuesday"),"UAT","")&amp;IF(OR(E17="Wednesday",E17="Friday"),"Trunk&amp;UAT3","")</f>
        <v/>
      </c>
      <c r="G17" s="120" t="s">
        <v>34</v>
      </c>
      <c r="H1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7" s="312"/>
      <c r="J17" s="122" t="s">
        <v>52</v>
      </c>
      <c r="K17" s="123" t="str">
        <f>IF(OR(Table18[[#This Row],[流]]="UAT_GS",Table18[[#This Row],[流]]="UAT_GC",Table18[[#This Row],[流]]="UAT_EP"),"Release_note","0")&amp;IF(OR(Table18[[#This Row],[流]]="UAT3"),"Notice_of","0")</f>
        <v>00</v>
      </c>
      <c r="L17" s="124" t="s">
        <v>53</v>
      </c>
      <c r="M17" s="141" t="s">
        <v>27</v>
      </c>
      <c r="N17" s="141" t="s">
        <v>27</v>
      </c>
      <c r="O17" s="141" t="s">
        <v>27</v>
      </c>
      <c r="P17" s="141" t="s">
        <v>27</v>
      </c>
      <c r="Q17" s="125" t="s">
        <v>27</v>
      </c>
      <c r="R17" s="126" t="str">
        <f>IF(OR(Table18[[#This Row],[流]]="FLEET_ENHANCEMENT_GS",Table18[[#This Row],[流]]="UAT3",Table18[[#This Row],[流]]="",Table18[[#This Row],[流]]="0",Table18[[#This Row],[流]]="ICP"),"0","Yes")</f>
        <v>Yes</v>
      </c>
      <c r="S17" s="127" t="str">
        <f>IF(Table18[[#This Row],[流]]="Fleet_GS","√","")&amp;IF(Table18[[#This Row],[流]]="UAT3","","X")</f>
        <v>X</v>
      </c>
      <c r="T17" s="130"/>
    </row>
    <row r="18" spans="3:20" hidden="1" x14ac:dyDescent="0.25">
      <c r="C18" s="86">
        <v>43200</v>
      </c>
      <c r="D18" s="231" t="s">
        <v>39</v>
      </c>
      <c r="E18" s="129" t="str">
        <f t="shared" si="0"/>
        <v>Tuesday</v>
      </c>
      <c r="F18" s="292" t="str">
        <f>IF(OR(E18="Thursday",E18="Tuesday"),"UAT","")&amp;IF(OR(E18="Wednesday",E18="Friday"),"Trunk&amp;UAT3","")</f>
        <v>UAT</v>
      </c>
      <c r="G18" s="145" t="s">
        <v>56</v>
      </c>
      <c r="H1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18" s="121" t="s">
        <v>56</v>
      </c>
      <c r="J18" s="122" t="s">
        <v>57</v>
      </c>
      <c r="K18" s="123" t="str">
        <f>IF(OR(Table18[[#This Row],[流]]="UAT_GS",Table18[[#This Row],[流]]="UAT_GC",Table18[[#This Row],[流]]="UAT_EP"),"Release_note","0")&amp;IF(OR(Table18[[#This Row],[流]]="UAT3"),"Notice_of","0")</f>
        <v>00</v>
      </c>
      <c r="L18" s="124" t="s">
        <v>58</v>
      </c>
      <c r="M18" s="141" t="s">
        <v>27</v>
      </c>
      <c r="N18" s="141">
        <v>0</v>
      </c>
      <c r="O18" s="141">
        <v>0</v>
      </c>
      <c r="P18" s="141">
        <v>0</v>
      </c>
      <c r="Q18" s="312">
        <v>0</v>
      </c>
      <c r="R18" s="126" t="str">
        <f>IF(OR(Table18[[#This Row],[流]]="FLEET_ENHANCEMENT_GS",Table18[[#This Row],[流]]="UAT3",Table18[[#This Row],[流]]="",Table18[[#This Row],[流]]="0",Table18[[#This Row],[流]]="ICP"),"0","Yes")</f>
        <v>0</v>
      </c>
      <c r="S18" s="127" t="str">
        <f>IF(Table18[[#This Row],[流]]="Fleet_GS","√","")&amp;IF(Table18[[#This Row],[流]]="UAT3","","X")</f>
        <v>X</v>
      </c>
      <c r="T18" s="130"/>
    </row>
    <row r="19" spans="3:20" hidden="1" x14ac:dyDescent="0.25">
      <c r="C19" s="86">
        <v>43200</v>
      </c>
      <c r="D19" s="231" t="s">
        <v>39</v>
      </c>
      <c r="E19" s="129" t="str">
        <f t="shared" si="0"/>
        <v>Tuesday</v>
      </c>
      <c r="F19" s="292" t="str">
        <f t="shared" si="1"/>
        <v>UAT</v>
      </c>
      <c r="G19" s="131" t="s">
        <v>36</v>
      </c>
      <c r="H1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9" s="312"/>
      <c r="J19" s="122" t="s">
        <v>55</v>
      </c>
      <c r="K19" s="132" t="str">
        <f>IF(OR(Table18[[#This Row],[流]]="UAT_GS",Table18[[#This Row],[流]]="UAT_GC",Table18[[#This Row],[流]]="UAT_EP"),"Release_note","0")&amp;IF(OR(Table18[[#This Row],[流]]="UAT3"),"Notice_of","0")</f>
        <v>Release_note0</v>
      </c>
      <c r="L19" s="142" t="s">
        <v>60</v>
      </c>
      <c r="M19" s="141" t="s">
        <v>27</v>
      </c>
      <c r="N19" s="141" t="s">
        <v>27</v>
      </c>
      <c r="O19" s="141" t="s">
        <v>27</v>
      </c>
      <c r="P19" s="141" t="s">
        <v>27</v>
      </c>
      <c r="Q19" s="133" t="s">
        <v>27</v>
      </c>
      <c r="R19" s="126" t="str">
        <f>IF(OR(Table18[[#This Row],[流]]="FLEET_ENHANCEMENT_GS",Table18[[#This Row],[流]]="UAT3",Table18[[#This Row],[流]]="",Table18[[#This Row],[流]]="0",Table18[[#This Row],[流]]="ICP"),"0","Yes")</f>
        <v>Yes</v>
      </c>
      <c r="S19" s="127" t="str">
        <f>IF(Table18[[#This Row],[流]]="Fleet_GS","√","")&amp;IF(Table18[[#This Row],[流]]="UAT3","","X")</f>
        <v>X</v>
      </c>
      <c r="T19" s="130"/>
    </row>
    <row r="20" spans="3:20" hidden="1" x14ac:dyDescent="0.25">
      <c r="C20" s="86">
        <v>43200</v>
      </c>
      <c r="D20" s="231" t="s">
        <v>39</v>
      </c>
      <c r="E20" s="129" t="str">
        <f t="shared" si="0"/>
        <v>Tuesday</v>
      </c>
      <c r="F20" s="292" t="str">
        <f t="shared" si="1"/>
        <v>UAT</v>
      </c>
      <c r="G20" s="131" t="s">
        <v>37</v>
      </c>
      <c r="H2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0" s="312"/>
      <c r="J20" s="122" t="s">
        <v>55</v>
      </c>
      <c r="K20" s="132" t="str">
        <f>IF(OR(Table18[[#This Row],[流]]="UAT_GS",Table18[[#This Row],[流]]="UAT_GC",Table18[[#This Row],[流]]="UAT_EP"),"Release_note","0")&amp;IF(OR(Table18[[#This Row],[流]]="UAT3"),"Notice_of","0")</f>
        <v>Release_note0</v>
      </c>
      <c r="L20" s="142" t="s">
        <v>59</v>
      </c>
      <c r="M20" s="141" t="s">
        <v>27</v>
      </c>
      <c r="N20" s="141" t="s">
        <v>27</v>
      </c>
      <c r="O20" s="141" t="s">
        <v>27</v>
      </c>
      <c r="P20" s="141" t="s">
        <v>27</v>
      </c>
      <c r="Q20" s="133" t="s">
        <v>27</v>
      </c>
      <c r="R20" s="126" t="str">
        <f>IF(OR(Table18[[#This Row],[流]]="FLEET_ENHANCEMENT_GS",Table18[[#This Row],[流]]="UAT3",Table18[[#This Row],[流]]="",Table18[[#This Row],[流]]="0",Table18[[#This Row],[流]]="ICP"),"0","Yes")</f>
        <v>Yes</v>
      </c>
      <c r="S20" s="127" t="str">
        <f>IF(Table18[[#This Row],[流]]="Fleet_GS","√","")&amp;IF(Table18[[#This Row],[流]]="UAT3","","X")</f>
        <v>X</v>
      </c>
      <c r="T20" s="130"/>
    </row>
    <row r="21" spans="3:20" hidden="1" x14ac:dyDescent="0.25">
      <c r="C21" s="86">
        <v>43201</v>
      </c>
      <c r="D21" s="231" t="s">
        <v>39</v>
      </c>
      <c r="E21" s="312" t="str">
        <f t="shared" si="0"/>
        <v>Wednesday</v>
      </c>
      <c r="F21" s="292" t="str">
        <f>IF(OR(E21="Thursday",E21="Tuesday"),"UAT","")&amp;IF(OR(E21="Wednesday",E21="Friday"),"Trunk&amp;UAT3","")</f>
        <v>Trunk&amp;UAT3</v>
      </c>
      <c r="G21" s="131" t="s">
        <v>32</v>
      </c>
      <c r="H2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1" s="121" t="s">
        <v>22</v>
      </c>
      <c r="J21" s="122" t="s">
        <v>55</v>
      </c>
      <c r="K21" s="132" t="str">
        <f>IF(OR(Table18[[#This Row],[流]]="UAT_GS",Table18[[#This Row],[流]]="UAT_GC",Table18[[#This Row],[流]]="UAT_EP"),"Release_note","0")&amp;IF(OR(Table18[[#This Row],[流]]="UAT3"),"Notice_of","0")</f>
        <v>Release_note0</v>
      </c>
      <c r="L21" s="142" t="s">
        <v>62</v>
      </c>
      <c r="M21" s="141" t="s">
        <v>27</v>
      </c>
      <c r="N21" s="141" t="s">
        <v>27</v>
      </c>
      <c r="O21" s="141" t="s">
        <v>44</v>
      </c>
      <c r="P21" s="312"/>
      <c r="Q21" s="133" t="s">
        <v>27</v>
      </c>
      <c r="R21" s="126" t="str">
        <f>IF(OR(Table18[[#This Row],[流]]="FLEET_ENHANCEMENT_GS",Table18[[#This Row],[流]]="UAT3",Table18[[#This Row],[流]]="",Table18[[#This Row],[流]]="0",Table18[[#This Row],[流]]="ICP"),"0","Yes")</f>
        <v>Yes</v>
      </c>
      <c r="S21" s="127" t="str">
        <f>IF(Table18[[#This Row],[流]]="Fleet_GS","√","")&amp;IF(Table18[[#This Row],[流]]="UAT3","","X")</f>
        <v>X</v>
      </c>
      <c r="T21" s="130"/>
    </row>
    <row r="22" spans="3:20" hidden="1" x14ac:dyDescent="0.25">
      <c r="C22" s="86">
        <v>43201</v>
      </c>
      <c r="D22" s="231" t="s">
        <v>39</v>
      </c>
      <c r="E22" s="312" t="str">
        <f t="shared" si="0"/>
        <v>Wednesday</v>
      </c>
      <c r="F22" s="292" t="str">
        <f t="shared" si="1"/>
        <v>Trunk&amp;UAT3</v>
      </c>
      <c r="G22" s="129" t="s">
        <v>40</v>
      </c>
      <c r="H2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2" s="120" t="s">
        <v>61</v>
      </c>
      <c r="J22" s="122" t="s">
        <v>55</v>
      </c>
      <c r="K22" s="132" t="str">
        <f>IF(OR(Table18[[#This Row],[流]]="UAT_GS",Table18[[#This Row],[流]]="UAT_GC",Table18[[#This Row],[流]]="UAT_EP"),"Release_note","0")&amp;IF(OR(Table18[[#This Row],[流]]="UAT3"),"Notice_of","0")</f>
        <v>0Notice_of</v>
      </c>
      <c r="L22" s="124">
        <v>0</v>
      </c>
      <c r="M22" s="141" t="s">
        <v>27</v>
      </c>
      <c r="N22" s="312">
        <v>0</v>
      </c>
      <c r="O22" s="312">
        <v>0</v>
      </c>
      <c r="P22" s="312">
        <v>0</v>
      </c>
      <c r="Q22" s="312">
        <v>0</v>
      </c>
      <c r="R22" s="126" t="str">
        <f>IF(OR(Table18[[#This Row],[流]]="FLEET_ENHANCEMENT_GS",Table18[[#This Row],[流]]="UAT3",Table18[[#This Row],[流]]="",Table18[[#This Row],[流]]="0",Table18[[#This Row],[流]]="ICP"),"0","Yes")</f>
        <v>0</v>
      </c>
      <c r="S22" s="127" t="str">
        <f>IF(Table18[[#This Row],[流]]="Fleet_GS","√","")&amp;IF(Table18[[#This Row],[流]]="UAT3","","X")</f>
        <v/>
      </c>
      <c r="T22" s="130"/>
    </row>
    <row r="23" spans="3:20" hidden="1" x14ac:dyDescent="0.25">
      <c r="C23" s="86">
        <v>43202</v>
      </c>
      <c r="D23" s="231" t="s">
        <v>39</v>
      </c>
      <c r="E23" s="129" t="str">
        <f t="shared" si="0"/>
        <v>Thursday</v>
      </c>
      <c r="F23" s="292" t="str">
        <f>IF(OR(E23="Thursday",E23="Tuesday"),"UAT","")&amp;IF(OR(E23="Wednesday",E23="Friday"),"Trunk&amp;UAT3","")</f>
        <v>UAT</v>
      </c>
      <c r="G23" s="131" t="s">
        <v>32</v>
      </c>
      <c r="H2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 s="312"/>
      <c r="J23" s="146" t="s">
        <v>63</v>
      </c>
      <c r="K23" s="132" t="str">
        <f>IF(OR(Table18[[#This Row],[流]]="UAT_GS",Table18[[#This Row],[流]]="UAT_GC",Table18[[#This Row],[流]]="UAT_EP"),"Release_note","0")&amp;IF(OR(Table18[[#This Row],[流]]="UAT3"),"Notice_of","0")</f>
        <v>Release_note0</v>
      </c>
      <c r="L23" s="142" t="s">
        <v>120</v>
      </c>
      <c r="M23" s="141" t="s">
        <v>27</v>
      </c>
      <c r="N23" s="312">
        <v>0</v>
      </c>
      <c r="O23" s="141" t="s">
        <v>27</v>
      </c>
      <c r="P23" s="141" t="s">
        <v>27</v>
      </c>
      <c r="Q23" s="133" t="s">
        <v>27</v>
      </c>
      <c r="R23" s="126" t="str">
        <f>IF(OR(Table18[[#This Row],[流]]="FLEET_ENHANCEMENT_GS",Table18[[#This Row],[流]]="UAT3",Table18[[#This Row],[流]]="",Table18[[#This Row],[流]]="0",Table18[[#This Row],[流]]="ICP"),"0","Yes")</f>
        <v>Yes</v>
      </c>
      <c r="S23" s="147" t="s">
        <v>123</v>
      </c>
      <c r="T23" s="130"/>
    </row>
    <row r="24" spans="3:20" hidden="1" x14ac:dyDescent="0.25">
      <c r="C24" s="86">
        <v>43202</v>
      </c>
      <c r="D24" s="231" t="s">
        <v>39</v>
      </c>
      <c r="E24" s="129" t="str">
        <f t="shared" si="0"/>
        <v>Thursday</v>
      </c>
      <c r="F24" s="292" t="str">
        <f t="shared" si="1"/>
        <v>UAT</v>
      </c>
      <c r="G24" s="131" t="s">
        <v>36</v>
      </c>
      <c r="H2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4" s="312"/>
      <c r="J24" s="146" t="s">
        <v>121</v>
      </c>
      <c r="K24" s="132" t="str">
        <f>IF(OR(Table18[[#This Row],[流]]="UAT_GS",Table18[[#This Row],[流]]="UAT_GC",Table18[[#This Row],[流]]="UAT_EP"),"Release_note","0")&amp;IF(OR(Table18[[#This Row],[流]]="UAT3"),"Notice_of","0")</f>
        <v>Release_note0</v>
      </c>
      <c r="L24" s="142" t="s">
        <v>122</v>
      </c>
      <c r="M24" s="141" t="s">
        <v>27</v>
      </c>
      <c r="N24" s="141" t="s">
        <v>27</v>
      </c>
      <c r="O24" s="141" t="s">
        <v>27</v>
      </c>
      <c r="P24" s="141" t="s">
        <v>27</v>
      </c>
      <c r="Q24" s="133" t="s">
        <v>27</v>
      </c>
      <c r="R24" s="126" t="str">
        <f>IF(OR(Table18[[#This Row],[流]]="FLEET_ENHANCEMENT_GS",Table18[[#This Row],[流]]="UAT3",Table18[[#This Row],[流]]="",Table18[[#This Row],[流]]="0",Table18[[#This Row],[流]]="ICP"),"0","Yes")</f>
        <v>Yes</v>
      </c>
      <c r="S24" s="127" t="str">
        <f>IF(Table18[[#This Row],[流]]="Fleet_GS","√","")&amp;IF(Table18[[#This Row],[流]]="UAT3","","X")</f>
        <v>X</v>
      </c>
      <c r="T24" s="130"/>
    </row>
    <row r="25" spans="3:20" hidden="1" x14ac:dyDescent="0.25">
      <c r="C25" s="86">
        <v>43202</v>
      </c>
      <c r="D25" s="231" t="s">
        <v>39</v>
      </c>
      <c r="E25" s="129" t="str">
        <f t="shared" si="0"/>
        <v>Thursday</v>
      </c>
      <c r="F25" s="292" t="str">
        <f t="shared" si="1"/>
        <v>UAT</v>
      </c>
      <c r="G25" s="131" t="s">
        <v>37</v>
      </c>
      <c r="H2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5" s="312"/>
      <c r="J25" s="146" t="s">
        <v>65</v>
      </c>
      <c r="K25" s="132" t="str">
        <f>IF(OR(Table18[[#This Row],[流]]="UAT_GS",Table18[[#This Row],[流]]="UAT_GC",Table18[[#This Row],[流]]="UAT_EP"),"Release_note","0")&amp;IF(OR(Table18[[#This Row],[流]]="UAT3"),"Notice_of","0")</f>
        <v>Release_note0</v>
      </c>
      <c r="L25" s="142" t="s">
        <v>118</v>
      </c>
      <c r="M25" s="141" t="s">
        <v>27</v>
      </c>
      <c r="N25" s="141" t="s">
        <v>27</v>
      </c>
      <c r="O25" s="141" t="s">
        <v>27</v>
      </c>
      <c r="P25" s="141" t="s">
        <v>27</v>
      </c>
      <c r="Q25" s="133" t="s">
        <v>27</v>
      </c>
      <c r="R25" s="126" t="str">
        <f>IF(OR(Table18[[#This Row],[流]]="FLEET_ENHANCEMENT_GS",Table18[[#This Row],[流]]="UAT3",Table18[[#This Row],[流]]="",Table18[[#This Row],[流]]="0",Table18[[#This Row],[流]]="ICP"),"0","Yes")</f>
        <v>Yes</v>
      </c>
      <c r="S25" s="127" t="str">
        <f>IF(Table18[[#This Row],[流]]="Fleet_GS","√","")&amp;IF(Table18[[#This Row],[流]]="UAT3","","X")</f>
        <v>X</v>
      </c>
      <c r="T25" s="130"/>
    </row>
    <row r="26" spans="3:20" hidden="1" x14ac:dyDescent="0.25">
      <c r="C26" s="86">
        <v>43203</v>
      </c>
      <c r="D26" s="231" t="s">
        <v>39</v>
      </c>
      <c r="E26" s="312" t="str">
        <f t="shared" si="0"/>
        <v>Friday</v>
      </c>
      <c r="F26" s="292" t="str">
        <f t="shared" si="1"/>
        <v>Trunk&amp;UAT3</v>
      </c>
      <c r="G26" s="129" t="s">
        <v>40</v>
      </c>
      <c r="H2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6" s="312"/>
      <c r="J26" s="122" t="s">
        <v>63</v>
      </c>
      <c r="K26" s="132" t="str">
        <f>IF(OR(Table18[[#This Row],[流]]="UAT_GS",Table18[[#This Row],[流]]="UAT_GC",Table18[[#This Row],[流]]="UAT_EP"),"Release_note","0")&amp;IF(OR(Table18[[#This Row],[流]]="UAT3"),"Notice_of","0")</f>
        <v>0Notice_of</v>
      </c>
      <c r="L26" s="124">
        <v>0</v>
      </c>
      <c r="M26" s="141">
        <v>0</v>
      </c>
      <c r="N26" s="312">
        <v>0</v>
      </c>
      <c r="O26" s="312">
        <v>0</v>
      </c>
      <c r="P26" s="312">
        <v>0</v>
      </c>
      <c r="Q26" s="312">
        <v>0</v>
      </c>
      <c r="R26" s="126" t="str">
        <f>IF(OR(Table18[[#This Row],[流]]="FLEET_ENHANCEMENT_GS",Table18[[#This Row],[流]]="UAT3",Table18[[#This Row],[流]]="",Table18[[#This Row],[流]]="0",Table18[[#This Row],[流]]="ICP"),"0","Yes")</f>
        <v>0</v>
      </c>
      <c r="S26" s="147" t="s">
        <v>125</v>
      </c>
      <c r="T26" s="130"/>
    </row>
    <row r="27" spans="3:20" hidden="1" x14ac:dyDescent="0.25">
      <c r="C27" s="33">
        <v>43204</v>
      </c>
      <c r="D27" s="135">
        <v>0</v>
      </c>
      <c r="E27" s="135" t="str">
        <f t="shared" si="0"/>
        <v>Saturday</v>
      </c>
      <c r="F27" s="361" t="str">
        <f t="shared" si="1"/>
        <v/>
      </c>
      <c r="G27" s="135" t="str">
        <f>IF(Table18[[#This Row],[Sch_Flag]]= 0,"0","")</f>
        <v>0</v>
      </c>
      <c r="H2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7" s="135"/>
      <c r="J27" s="135"/>
      <c r="K27" s="135" t="str">
        <f>IF(OR(Table18[[#This Row],[流]]="UAT_GS",Table18[[#This Row],[流]]="UAT_GC",Table18[[#This Row],[流]]="UAT_EP"),"Release_note","0")&amp;IF(OR(Table18[[#This Row],[流]]="UAT3"),"Notice_of","0")</f>
        <v>00</v>
      </c>
      <c r="L27" s="137"/>
      <c r="M27" s="135"/>
      <c r="N27" s="135">
        <v>0</v>
      </c>
      <c r="O27" s="135">
        <v>0</v>
      </c>
      <c r="P27" s="135">
        <v>0</v>
      </c>
      <c r="Q27" s="135">
        <v>0</v>
      </c>
      <c r="R27" s="126" t="str">
        <f>IF(OR(Table18[[#This Row],[流]]="FLEET_ENHANCEMENT_GS",Table18[[#This Row],[流]]="UAT3",Table18[[#This Row],[流]]="",Table18[[#This Row],[流]]="0",Table18[[#This Row],[流]]="ICP"),"0","Yes")</f>
        <v>0</v>
      </c>
      <c r="S27" s="137" t="str">
        <f>IF(Table18[[#This Row],[流]]="Fleet_GS","√","")&amp;IF(Table18[[#This Row],[流]]="UAT3","","X")</f>
        <v>X</v>
      </c>
      <c r="T27" s="130"/>
    </row>
    <row r="28" spans="3:20" hidden="1" x14ac:dyDescent="0.25">
      <c r="C28" s="33">
        <v>43205</v>
      </c>
      <c r="D28" s="135">
        <v>0</v>
      </c>
      <c r="E28" s="135" t="str">
        <f t="shared" si="0"/>
        <v>Sunday</v>
      </c>
      <c r="F28" s="361" t="str">
        <f t="shared" si="1"/>
        <v/>
      </c>
      <c r="G28" s="135" t="str">
        <f>IF(Table18[[#This Row],[Sch_Flag]]= 0,"0","")</f>
        <v>0</v>
      </c>
      <c r="H2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8" s="135"/>
      <c r="J28" s="135"/>
      <c r="K28" s="135" t="str">
        <f>IF(OR(Table18[[#This Row],[流]]="UAT_GS",Table18[[#This Row],[流]]="UAT_GC",Table18[[#This Row],[流]]="UAT_EP"),"Release_note","0")&amp;IF(OR(Table18[[#This Row],[流]]="UAT3"),"Notice_of","0")</f>
        <v>00</v>
      </c>
      <c r="L28" s="137"/>
      <c r="M28" s="135"/>
      <c r="N28" s="135">
        <v>0</v>
      </c>
      <c r="O28" s="135">
        <v>0</v>
      </c>
      <c r="P28" s="135">
        <v>0</v>
      </c>
      <c r="Q28" s="135">
        <v>0</v>
      </c>
      <c r="R28" s="126" t="str">
        <f>IF(OR(Table18[[#This Row],[流]]="FLEET_ENHANCEMENT_GS",Table18[[#This Row],[流]]="UAT3",Table18[[#This Row],[流]]="",Table18[[#This Row],[流]]="0",Table18[[#This Row],[流]]="ICP"),"0","Yes")</f>
        <v>0</v>
      </c>
      <c r="S28" s="137" t="str">
        <f>IF(Table18[[#This Row],[流]]="Fleet_GS","√","")&amp;IF(Table18[[#This Row],[流]]="UAT3","","X")</f>
        <v>X</v>
      </c>
      <c r="T28" s="130"/>
    </row>
    <row r="29" spans="3:20" hidden="1" x14ac:dyDescent="0.25">
      <c r="C29" s="33">
        <v>43206</v>
      </c>
      <c r="D29" s="135">
        <v>0</v>
      </c>
      <c r="E29" s="135" t="str">
        <f t="shared" si="0"/>
        <v>Monday</v>
      </c>
      <c r="F29" s="361" t="str">
        <f t="shared" si="1"/>
        <v/>
      </c>
      <c r="G29" s="135" t="str">
        <f>IF(Table18[[#This Row],[Sch_Flag]]= 0,"0","")</f>
        <v>0</v>
      </c>
      <c r="H2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29" s="135"/>
      <c r="J29" s="135"/>
      <c r="K29" s="135" t="str">
        <f>IF(OR(Table18[[#This Row],[流]]="UAT_GS",Table18[[#This Row],[流]]="UAT_GC",Table18[[#This Row],[流]]="UAT_EP"),"Release_note","0")&amp;IF(OR(Table18[[#This Row],[流]]="UAT3"),"Notice_of","0")</f>
        <v>00</v>
      </c>
      <c r="L29" s="137"/>
      <c r="M29" s="135"/>
      <c r="N29" s="135"/>
      <c r="O29" s="135"/>
      <c r="P29" s="135"/>
      <c r="Q29" s="135"/>
      <c r="R29" s="126" t="str">
        <f>IF(OR(Table18[[#This Row],[流]]="FLEET_ENHANCEMENT_GS",Table18[[#This Row],[流]]="UAT3",Table18[[#This Row],[流]]="",Table18[[#This Row],[流]]="0",Table18[[#This Row],[流]]="ICP"),"0","Yes")</f>
        <v>0</v>
      </c>
      <c r="S29" s="137" t="str">
        <f>IF(Table18[[#This Row],[流]]="Fleet_GS","√","")&amp;IF(Table18[[#This Row],[流]]="UAT3","","X")</f>
        <v>X</v>
      </c>
      <c r="T29" s="130"/>
    </row>
    <row r="30" spans="3:20" hidden="1" x14ac:dyDescent="0.25">
      <c r="C30" s="86">
        <v>43207</v>
      </c>
      <c r="D30" s="231" t="s">
        <v>39</v>
      </c>
      <c r="E30" s="129" t="str">
        <f t="shared" si="0"/>
        <v>Tuesday</v>
      </c>
      <c r="F30" s="292" t="str">
        <f t="shared" si="1"/>
        <v>UAT</v>
      </c>
      <c r="G30" s="131" t="s">
        <v>32</v>
      </c>
      <c r="H3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30" s="312"/>
      <c r="J30" s="146" t="s">
        <v>127</v>
      </c>
      <c r="K30" s="132" t="str">
        <f>IF(OR(Table18[[#This Row],[流]]="UAT_GS",Table18[[#This Row],[流]]="UAT_GC",Table18[[#This Row],[流]]="UAT_EP"),"Release_note","0")&amp;IF(OR(Table18[[#This Row],[流]]="UAT3"),"Notice_of","0")</f>
        <v>Release_note0</v>
      </c>
      <c r="L30" s="142" t="s">
        <v>146</v>
      </c>
      <c r="M30" s="141" t="s">
        <v>27</v>
      </c>
      <c r="N30" s="141" t="s">
        <v>27</v>
      </c>
      <c r="O30" s="141" t="s">
        <v>44</v>
      </c>
      <c r="P30" s="141" t="s">
        <v>27</v>
      </c>
      <c r="Q30" s="133" t="s">
        <v>27</v>
      </c>
      <c r="R30" s="126" t="str">
        <f>IF(OR(Table18[[#This Row],[流]]="FLEET_ENHANCEMENT_GS",Table18[[#This Row],[流]]="UAT3",Table18[[#This Row],[流]]="",Table18[[#This Row],[流]]="0",Table18[[#This Row],[流]]="ICP"),"0","Yes")</f>
        <v>Yes</v>
      </c>
      <c r="S30" s="127" t="str">
        <f>IF(Table18[[#This Row],[流]]="Fleet_GS","√","")&amp;IF(Table18[[#This Row],[流]]="UAT3","","X")</f>
        <v>X</v>
      </c>
      <c r="T30" s="130"/>
    </row>
    <row r="31" spans="3:20" hidden="1" x14ac:dyDescent="0.25">
      <c r="C31" s="86">
        <v>43207</v>
      </c>
      <c r="D31" s="231" t="s">
        <v>39</v>
      </c>
      <c r="E31" s="129" t="str">
        <f t="shared" si="0"/>
        <v>Tuesday</v>
      </c>
      <c r="F31" s="292" t="str">
        <f t="shared" si="1"/>
        <v>UAT</v>
      </c>
      <c r="G31" s="131" t="s">
        <v>36</v>
      </c>
      <c r="H3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31" s="312"/>
      <c r="J31" s="146" t="s">
        <v>131</v>
      </c>
      <c r="K31" s="132" t="str">
        <f>IF(OR(Table18[[#This Row],[流]]="UAT_GS",Table18[[#This Row],[流]]="UAT_GC",Table18[[#This Row],[流]]="UAT_EP"),"Release_note","0")&amp;IF(OR(Table18[[#This Row],[流]]="UAT3"),"Notice_of","0")</f>
        <v>Release_note0</v>
      </c>
      <c r="L31" s="142" t="s">
        <v>133</v>
      </c>
      <c r="M31" s="141" t="s">
        <v>27</v>
      </c>
      <c r="N31" s="141" t="s">
        <v>27</v>
      </c>
      <c r="O31" s="141" t="s">
        <v>27</v>
      </c>
      <c r="P31" s="141" t="s">
        <v>27</v>
      </c>
      <c r="Q31" s="133" t="s">
        <v>27</v>
      </c>
      <c r="R31" s="126" t="str">
        <f>IF(OR(Table18[[#This Row],[流]]="FLEET_ENHANCEMENT_GS",Table18[[#This Row],[流]]="UAT3",Table18[[#This Row],[流]]="",Table18[[#This Row],[流]]="0",Table18[[#This Row],[流]]="ICP"),"0","Yes")</f>
        <v>Yes</v>
      </c>
      <c r="S31" s="127" t="str">
        <f>IF(Table18[[#This Row],[流]]="Fleet_GS","√","")&amp;IF(Table18[[#This Row],[流]]="UAT3","","X")</f>
        <v>X</v>
      </c>
      <c r="T31" s="130"/>
    </row>
    <row r="32" spans="3:20" hidden="1" x14ac:dyDescent="0.25">
      <c r="C32" s="86">
        <v>43207</v>
      </c>
      <c r="D32" s="231" t="s">
        <v>39</v>
      </c>
      <c r="E32" s="129" t="str">
        <f t="shared" si="0"/>
        <v>Tuesday</v>
      </c>
      <c r="F32" s="292" t="str">
        <f t="shared" si="1"/>
        <v>UAT</v>
      </c>
      <c r="G32" s="131" t="s">
        <v>37</v>
      </c>
      <c r="H3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32" s="312"/>
      <c r="J32" s="146" t="s">
        <v>126</v>
      </c>
      <c r="K32" s="132" t="str">
        <f>IF(OR(Table18[[#This Row],[流]]="UAT_GS",Table18[[#This Row],[流]]="UAT_GC",Table18[[#This Row],[流]]="UAT_EP"),"Release_note","0")&amp;IF(OR(Table18[[#This Row],[流]]="UAT3"),"Notice_of","0")</f>
        <v>Release_note0</v>
      </c>
      <c r="L32" s="142" t="s">
        <v>130</v>
      </c>
      <c r="M32" s="141" t="s">
        <v>27</v>
      </c>
      <c r="N32" s="141" t="s">
        <v>27</v>
      </c>
      <c r="O32" s="141" t="s">
        <v>27</v>
      </c>
      <c r="P32" s="141" t="s">
        <v>27</v>
      </c>
      <c r="Q32" s="133" t="s">
        <v>27</v>
      </c>
      <c r="R32" s="126" t="str">
        <f>IF(OR(Table18[[#This Row],[流]]="FLEET_ENHANCEMENT_GS",Table18[[#This Row],[流]]="UAT3",Table18[[#This Row],[流]]="",Table18[[#This Row],[流]]="0",Table18[[#This Row],[流]]="ICP"),"0","Yes")</f>
        <v>Yes</v>
      </c>
      <c r="S32" s="127" t="str">
        <f>IF(Table18[[#This Row],[流]]="Fleet_GS","√","")&amp;IF(Table18[[#This Row],[流]]="UAT3","","X")</f>
        <v>X</v>
      </c>
      <c r="T32" s="130"/>
    </row>
    <row r="33" spans="3:47" hidden="1" x14ac:dyDescent="0.25">
      <c r="C33" s="86">
        <v>43207</v>
      </c>
      <c r="D33" s="231" t="s">
        <v>39</v>
      </c>
      <c r="E33" s="129" t="str">
        <f t="shared" si="0"/>
        <v>Tuesday</v>
      </c>
      <c r="F33" s="292" t="str">
        <f t="shared" si="1"/>
        <v>UAT</v>
      </c>
      <c r="G33" s="120" t="s">
        <v>20</v>
      </c>
      <c r="H3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33" s="312"/>
      <c r="J33" s="122" t="s">
        <v>64</v>
      </c>
      <c r="K33" s="123" t="str">
        <f>IF(OR(Table18[[#This Row],[流]]="UAT_GS",Table18[[#This Row],[流]]="UAT_GC",Table18[[#This Row],[流]]="UAT_EP"),"Release_note","0")&amp;IF(OR(Table18[[#This Row],[流]]="UAT3"),"Notice_of","0")</f>
        <v>00</v>
      </c>
      <c r="L33" s="124" t="s">
        <v>132</v>
      </c>
      <c r="M33" s="141" t="s">
        <v>27</v>
      </c>
      <c r="N33" s="141" t="s">
        <v>27</v>
      </c>
      <c r="O33" s="141" t="s">
        <v>27</v>
      </c>
      <c r="P33" s="141" t="s">
        <v>27</v>
      </c>
      <c r="Q33" s="125" t="s">
        <v>27</v>
      </c>
      <c r="R33" s="126" t="str">
        <f>IF(OR(Table18[[#This Row],[流]]="FLEET_ENHANCEMENT_GS",Table18[[#This Row],[流]]="UAT3",Table18[[#This Row],[流]]="",Table18[[#This Row],[流]]="0",Table18[[#This Row],[流]]="ICP"),"0","Yes")</f>
        <v>Yes</v>
      </c>
      <c r="S33" s="127" t="str">
        <f>IF(Table18[[#This Row],[流]]="Fleet_GS","√","")&amp;IF(Table18[[#This Row],[流]]="UAT3","","X")</f>
        <v>X</v>
      </c>
      <c r="T33" s="130"/>
    </row>
    <row r="34" spans="3:47" hidden="1" x14ac:dyDescent="0.25">
      <c r="C34" s="86">
        <v>43207</v>
      </c>
      <c r="D34" s="231" t="s">
        <v>39</v>
      </c>
      <c r="E34" s="129" t="str">
        <f t="shared" si="0"/>
        <v>Tuesday</v>
      </c>
      <c r="F34" s="292" t="str">
        <f t="shared" si="1"/>
        <v>UAT</v>
      </c>
      <c r="G34" s="148" t="s">
        <v>56</v>
      </c>
      <c r="H3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34" s="312"/>
      <c r="J34" s="122" t="s">
        <v>128</v>
      </c>
      <c r="K34" s="123" t="str">
        <f>IF(OR(Table18[[#This Row],[流]]="UAT_GS",Table18[[#This Row],[流]]="UAT_GC",Table18[[#This Row],[流]]="UAT_EP"),"Release_note","0")&amp;IF(OR(Table18[[#This Row],[流]]="UAT3"),"Notice_of","0")</f>
        <v>00</v>
      </c>
      <c r="L34" s="149" t="s">
        <v>129</v>
      </c>
      <c r="M34" s="141" t="s">
        <v>27</v>
      </c>
      <c r="N34" s="141" t="s">
        <v>27</v>
      </c>
      <c r="O34" s="312">
        <v>0</v>
      </c>
      <c r="P34" s="312">
        <v>0</v>
      </c>
      <c r="Q34" s="312">
        <v>0</v>
      </c>
      <c r="R34" s="126" t="str">
        <f>IF(OR(Table18[[#This Row],[流]]="FLEET_ENHANCEMENT_GS",Table18[[#This Row],[流]]="UAT3",Table18[[#This Row],[流]]="",Table18[[#This Row],[流]]="0",Table18[[#This Row],[流]]="ICP"),"0","Yes")</f>
        <v>0</v>
      </c>
      <c r="S34" s="127" t="str">
        <f>IF(Table18[[#This Row],[流]]="Fleet_GS","√","")&amp;IF(Table18[[#This Row],[流]]="UAT3","","X")</f>
        <v>X</v>
      </c>
      <c r="T34" s="130"/>
    </row>
    <row r="35" spans="3:47" hidden="1" x14ac:dyDescent="0.25">
      <c r="C35" s="86">
        <v>43208</v>
      </c>
      <c r="D35" s="231" t="s">
        <v>39</v>
      </c>
      <c r="E35" s="312" t="str">
        <f t="shared" si="0"/>
        <v>Wednesday</v>
      </c>
      <c r="F35" s="292" t="str">
        <f t="shared" si="1"/>
        <v>Trunk&amp;UAT3</v>
      </c>
      <c r="G35" s="129" t="s">
        <v>40</v>
      </c>
      <c r="H3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35" s="312"/>
      <c r="J35" s="122" t="s">
        <v>147</v>
      </c>
      <c r="K35" s="132" t="str">
        <f>IF(OR(Table18[[#This Row],[流]]="UAT_GS",Table18[[#This Row],[流]]="UAT_GC",Table18[[#This Row],[流]]="UAT_EP"),"Release_note","0")&amp;IF(OR(Table18[[#This Row],[流]]="UAT3"),"Notice_of","0")</f>
        <v>0Notice_of</v>
      </c>
      <c r="L35" s="124">
        <v>0</v>
      </c>
      <c r="M35" s="141">
        <v>0</v>
      </c>
      <c r="N35" s="312">
        <v>0</v>
      </c>
      <c r="O35" s="312">
        <v>0</v>
      </c>
      <c r="P35" s="312">
        <v>0</v>
      </c>
      <c r="Q35" s="312">
        <v>0</v>
      </c>
      <c r="R35" s="126" t="str">
        <f>IF(OR(Table18[[#This Row],[流]]="FLEET_ENHANCEMENT_GS",Table18[[#This Row],[流]]="UAT3",Table18[[#This Row],[流]]="",Table18[[#This Row],[流]]="0",Table18[[#This Row],[流]]="ICP"),"0","Yes")</f>
        <v>0</v>
      </c>
      <c r="S35" s="150" t="s">
        <v>152</v>
      </c>
      <c r="T35" s="130"/>
    </row>
    <row r="36" spans="3:47" hidden="1" x14ac:dyDescent="0.25">
      <c r="C36" s="86">
        <v>43208</v>
      </c>
      <c r="D36" s="231" t="s">
        <v>39</v>
      </c>
      <c r="E36" s="312" t="str">
        <f t="shared" si="0"/>
        <v>Wednesday</v>
      </c>
      <c r="F36" s="292" t="str">
        <f>IF(OR(E36="Thursday",E36="Tuesday"),"UAT","")&amp;IF(OR(E36="Wednesday",E36="Friday"),"Trunk&amp;UAT3","")</f>
        <v>Trunk&amp;UAT3</v>
      </c>
      <c r="G36" s="120" t="s">
        <v>20</v>
      </c>
      <c r="H3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36" s="312"/>
      <c r="J36" s="122" t="s">
        <v>148</v>
      </c>
      <c r="K36" s="123" t="str">
        <f>IF(OR(Table18[[#This Row],[流]]="UAT_GS",Table18[[#This Row],[流]]="UAT_GC",Table18[[#This Row],[流]]="UAT_EP"),"Release_note","0")&amp;IF(OR(Table18[[#This Row],[流]]="UAT3"),"Notice_of","0")</f>
        <v>00</v>
      </c>
      <c r="L36" s="151" t="s">
        <v>151</v>
      </c>
      <c r="M36" s="141" t="s">
        <v>27</v>
      </c>
      <c r="N36" s="141" t="s">
        <v>27</v>
      </c>
      <c r="O36" s="141" t="s">
        <v>27</v>
      </c>
      <c r="P36" s="141" t="s">
        <v>27</v>
      </c>
      <c r="Q36" s="125" t="s">
        <v>27</v>
      </c>
      <c r="R36" s="152" t="str">
        <f>IF(OR(Table18[[#This Row],[流]]="FLEET_ENHANCEMENT_GS",Table18[[#This Row],[流]]="UAT3",Table18[[#This Row],[流]]="",Table18[[#This Row],[流]]="0",Table18[[#This Row],[流]]="ICP"),"0","Yes")</f>
        <v>Yes</v>
      </c>
      <c r="S36" s="144" t="str">
        <f>IF(Table18[[#This Row],[流]]="Fleet_GS","√","")&amp;IF(Table18[[#This Row],[流]]="UAT3","","X")</f>
        <v>X</v>
      </c>
      <c r="T36" s="130"/>
    </row>
    <row r="37" spans="3:47" ht="15.75" hidden="1" customHeight="1" x14ac:dyDescent="0.25">
      <c r="C37" s="86">
        <v>43208</v>
      </c>
      <c r="D37" s="231" t="s">
        <v>39</v>
      </c>
      <c r="E37" s="312" t="str">
        <f t="shared" si="0"/>
        <v>Wednesday</v>
      </c>
      <c r="F37" s="292" t="str">
        <f>IF(OR(E37="Thursday",E37="Tuesday"),"UAT","")&amp;IF(OR(E37="Wednesday",E37="Friday"),"Trunk&amp;UAT3","")</f>
        <v>Trunk&amp;UAT3</v>
      </c>
      <c r="G37" s="120" t="s">
        <v>34</v>
      </c>
      <c r="H3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37" s="312"/>
      <c r="J37" s="122" t="s">
        <v>149</v>
      </c>
      <c r="K37" s="123" t="str">
        <f>IF(OR(Table18[[#This Row],[流]]="UAT_GS",Table18[[#This Row],[流]]="UAT_GC",Table18[[#This Row],[流]]="UAT_EP"),"Release_note","0")&amp;IF(OR(Table18[[#This Row],[流]]="UAT3"),"Notice_of","0")</f>
        <v>00</v>
      </c>
      <c r="L37" s="124" t="s">
        <v>150</v>
      </c>
      <c r="M37" s="141" t="s">
        <v>27</v>
      </c>
      <c r="N37" s="141" t="s">
        <v>27</v>
      </c>
      <c r="O37" s="141" t="s">
        <v>27</v>
      </c>
      <c r="P37" s="141" t="s">
        <v>27</v>
      </c>
      <c r="Q37" s="125" t="s">
        <v>27</v>
      </c>
      <c r="R37" s="152" t="str">
        <f>IF(OR(Table18[[#This Row],[流]]="FLEET_ENHANCEMENT_GS",Table18[[#This Row],[流]]="UAT3",Table18[[#This Row],[流]]="",Table18[[#This Row],[流]]="0",Table18[[#This Row],[流]]="ICP"),"0","Yes")</f>
        <v>Yes</v>
      </c>
      <c r="S37" s="144" t="str">
        <f>IF(Table18[[#This Row],[流]]="Fleet_GS","√","")&amp;IF(Table18[[#This Row],[流]]="UAT3","","X")</f>
        <v>X</v>
      </c>
      <c r="T37" s="130"/>
    </row>
    <row r="38" spans="3:47" s="60" customFormat="1" hidden="1" x14ac:dyDescent="0.25">
      <c r="C38" s="416">
        <v>43209</v>
      </c>
      <c r="D38" s="184">
        <v>0</v>
      </c>
      <c r="E38" s="135" t="str">
        <f t="shared" si="0"/>
        <v>Thursday</v>
      </c>
      <c r="F38" s="361" t="str">
        <f t="shared" si="1"/>
        <v>UAT</v>
      </c>
      <c r="G38" s="135">
        <v>0</v>
      </c>
      <c r="H3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8" s="154"/>
      <c r="J38" s="136">
        <v>0</v>
      </c>
      <c r="K38" s="155" t="str">
        <f>IF(OR(Table18[[#This Row],[流]]="UAT_GS",Table18[[#This Row],[流]]="UAT_GC",Table18[[#This Row],[流]]="UAT_EP"),"Release_note","0")&amp;IF(OR(Table18[[#This Row],[流]]="UAT3"),"Notice_of","0")</f>
        <v>00</v>
      </c>
      <c r="L38" s="156">
        <v>0</v>
      </c>
      <c r="M38" s="154">
        <v>0</v>
      </c>
      <c r="N38" s="154">
        <v>0</v>
      </c>
      <c r="O38" s="154">
        <v>0</v>
      </c>
      <c r="P38" s="154">
        <v>0</v>
      </c>
      <c r="Q38" s="154">
        <v>0</v>
      </c>
      <c r="R38" s="138" t="str">
        <f>IF(OR(Table18[[#This Row],[流]]="FLEET_ENHANCEMENT_GS",Table18[[#This Row],[流]]="UAT3",Table18[[#This Row],[流]]="",Table18[[#This Row],[流]]="0",Table18[[#This Row],[流]]="ICP"),"0","Yes")</f>
        <v>Yes</v>
      </c>
      <c r="S38" s="139" t="str">
        <f>IF(Table18[[#This Row],[流]]="Fleet_GS","√","")&amp;IF(Table18[[#This Row],[流]]="UAT3","","X")</f>
        <v>X</v>
      </c>
      <c r="T38" s="157" t="str">
        <f>IF(OR(Table18[[#This Row],[环境]]="FLEET_ENHANCEMENT_GS",Table18[[#This Row],[环境]]="UAT3",Table18[[#This Row],[环境]]="",Table18[[#This Row],[环境]]="0",Table18[[#This Row],[环境]]="ICP"),"0","Yes")</f>
        <v>0</v>
      </c>
    </row>
    <row r="39" spans="3:47" s="60" customFormat="1" hidden="1" x14ac:dyDescent="0.25">
      <c r="C39" s="416">
        <v>43209</v>
      </c>
      <c r="D39" s="184">
        <v>0</v>
      </c>
      <c r="E39" s="135" t="str">
        <f t="shared" si="0"/>
        <v>Thursday</v>
      </c>
      <c r="F39" s="361" t="str">
        <f t="shared" si="1"/>
        <v>UAT</v>
      </c>
      <c r="G39" s="135">
        <v>0</v>
      </c>
      <c r="H3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9" s="154"/>
      <c r="J39" s="158">
        <v>0</v>
      </c>
      <c r="K39" s="155" t="str">
        <f>IF(OR(Table18[[#This Row],[流]]="UAT_GS",Table18[[#This Row],[流]]="UAT_GC",Table18[[#This Row],[流]]="UAT_EP"),"Release_note","0")&amp;IF(OR(Table18[[#This Row],[流]]="UAT3"),"Notice_of","0")</f>
        <v>00</v>
      </c>
      <c r="L39" s="156">
        <v>0</v>
      </c>
      <c r="M39" s="154"/>
      <c r="N39" s="154">
        <v>0</v>
      </c>
      <c r="O39" s="154">
        <v>0</v>
      </c>
      <c r="P39" s="154">
        <v>0</v>
      </c>
      <c r="Q39" s="154">
        <v>0</v>
      </c>
      <c r="R39" s="138" t="str">
        <f>IF(OR(Table18[[#This Row],[流]]="FLEET_ENHANCEMENT_GS",Table18[[#This Row],[流]]="UAT3",Table18[[#This Row],[流]]="",Table18[[#This Row],[流]]="0",Table18[[#This Row],[流]]="ICP"),"0","Yes")</f>
        <v>Yes</v>
      </c>
      <c r="S39" s="139" t="str">
        <f>IF(Table18[[#This Row],[流]]="Fleet_GS","√","")&amp;IF(Table18[[#This Row],[流]]="UAT3","","X")</f>
        <v>X</v>
      </c>
      <c r="T39" s="157" t="str">
        <f>IF(OR(Table18[[#This Row],[环境]]="FLEET_ENHANCEMENT_GS",Table18[[#This Row],[环境]]="UAT3",Table18[[#This Row],[环境]]="",Table18[[#This Row],[环境]]="0",Table18[[#This Row],[环境]]="ICP"),"0","Yes")</f>
        <v>0</v>
      </c>
    </row>
    <row r="40" spans="3:47" hidden="1" x14ac:dyDescent="0.25">
      <c r="C40" s="86">
        <v>43210</v>
      </c>
      <c r="D40" s="231" t="s">
        <v>39</v>
      </c>
      <c r="E40" s="141" t="str">
        <f t="shared" si="0"/>
        <v>Friday</v>
      </c>
      <c r="F40" s="292" t="str">
        <f t="shared" si="1"/>
        <v>Trunk&amp;UAT3</v>
      </c>
      <c r="G40" s="131" t="s">
        <v>32</v>
      </c>
      <c r="H4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0" s="160"/>
      <c r="J40" s="146" t="s">
        <v>154</v>
      </c>
      <c r="K40" s="132" t="str">
        <f>IF(OR(Table18[[#This Row],[流]]="UAT_GS",Table18[[#This Row],[流]]="UAT_GC",Table18[[#This Row],[流]]="UAT_EP"),"Release_note","0")&amp;IF(OR(Table18[[#This Row],[流]]="UAT3"),"Notice_of","0")</f>
        <v>Release_note0</v>
      </c>
      <c r="L40" s="161" t="s">
        <v>157</v>
      </c>
      <c r="M40" s="141" t="s">
        <v>27</v>
      </c>
      <c r="N40" s="141" t="s">
        <v>27</v>
      </c>
      <c r="O40" s="160" t="s">
        <v>44</v>
      </c>
      <c r="P40" s="141" t="s">
        <v>27</v>
      </c>
      <c r="Q40" s="133" t="s">
        <v>27</v>
      </c>
      <c r="R40" s="126" t="str">
        <f>IF(OR(Table18[[#This Row],[流]]="FLEET_ENHANCEMENT_GS",Table18[[#This Row],[流]]="UAT3",Table18[[#This Row],[流]]="",Table18[[#This Row],[流]]="0",Table18[[#This Row],[流]]="ICP"),"0","Yes")</f>
        <v>Yes</v>
      </c>
      <c r="S40" s="127" t="str">
        <f>IF(Table18[[#This Row],[流]]="Fleet_GS","√","")&amp;IF(Table18[[#This Row],[流]]="UAT3","","X")</f>
        <v>X</v>
      </c>
      <c r="T40" s="130"/>
    </row>
    <row r="41" spans="3:47" hidden="1" x14ac:dyDescent="0.25">
      <c r="C41" s="86">
        <v>43210</v>
      </c>
      <c r="D41" s="231" t="s">
        <v>39</v>
      </c>
      <c r="E41" s="141" t="str">
        <f t="shared" si="0"/>
        <v>Friday</v>
      </c>
      <c r="F41" s="292" t="str">
        <f>IF(OR(E41="Thursday",E41="Tuesday"),"UAT","")&amp;IF(OR(E41="Wednesday",E41="Friday"),"Trunk&amp;UAT3","")</f>
        <v>Trunk&amp;UAT3</v>
      </c>
      <c r="G41" s="131" t="s">
        <v>32</v>
      </c>
      <c r="H4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1" s="312"/>
      <c r="J41" s="146" t="s">
        <v>159</v>
      </c>
      <c r="K41" s="132" t="str">
        <f>IF(OR(Table18[[#This Row],[流]]="UAT_GS",Table18[[#This Row],[流]]="UAT_GC",Table18[[#This Row],[流]]="UAT_EP"),"Release_note","0")&amp;IF(OR(Table18[[#This Row],[流]]="UAT3"),"Notice_of","0")</f>
        <v>Release_note0</v>
      </c>
      <c r="L41" s="124" t="s">
        <v>161</v>
      </c>
      <c r="M41" s="141" t="s">
        <v>27</v>
      </c>
      <c r="N41" s="141" t="s">
        <v>27</v>
      </c>
      <c r="O41" s="141" t="s">
        <v>27</v>
      </c>
      <c r="P41" s="141" t="s">
        <v>27</v>
      </c>
      <c r="Q41" s="133"/>
      <c r="R41" s="152" t="str">
        <f>IF(OR(Table18[[#This Row],[流]]="FLEET_ENHANCEMENT_GS",Table18[[#This Row],[流]]="UAT3",Table18[[#This Row],[流]]="",Table18[[#This Row],[流]]="0",Table18[[#This Row],[流]]="ICP"),"0","Yes")</f>
        <v>Yes</v>
      </c>
      <c r="S41" s="127" t="str">
        <f>IF(Table18[[#This Row],[流]]="Fleet_GS","√","")&amp;IF(Table18[[#This Row],[流]]="UAT3","","X")</f>
        <v>X</v>
      </c>
      <c r="T41" s="130"/>
    </row>
    <row r="42" spans="3:47" hidden="1" x14ac:dyDescent="0.25">
      <c r="C42" s="86">
        <v>43210</v>
      </c>
      <c r="D42" s="231" t="s">
        <v>39</v>
      </c>
      <c r="E42" s="141" t="str">
        <f t="shared" si="0"/>
        <v>Friday</v>
      </c>
      <c r="F42" s="292" t="str">
        <f>IF(OR(E42="Thursday",E42="Tuesday"),"UAT","")&amp;IF(OR(E42="Wednesday",E42="Friday"),"Trunk&amp;UAT3","")</f>
        <v>Trunk&amp;UAT3</v>
      </c>
      <c r="G42" s="131" t="s">
        <v>32</v>
      </c>
      <c r="H4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42" s="312"/>
      <c r="J42" s="146" t="s">
        <v>160</v>
      </c>
      <c r="K42" s="132" t="str">
        <f>IF(OR(Table18[[#This Row],[流]]="UAT_GS",Table18[[#This Row],[流]]="UAT_GC",Table18[[#This Row],[流]]="UAT_EP"),"Release_note","0")&amp;IF(OR(Table18[[#This Row],[流]]="UAT3"),"Notice_of","0")</f>
        <v>Release_note0</v>
      </c>
      <c r="L42" s="124" t="s">
        <v>162</v>
      </c>
      <c r="M42" s="141" t="s">
        <v>27</v>
      </c>
      <c r="N42" s="141" t="s">
        <v>27</v>
      </c>
      <c r="O42" s="141" t="s">
        <v>27</v>
      </c>
      <c r="P42" s="141" t="s">
        <v>27</v>
      </c>
      <c r="Q42" s="133"/>
      <c r="R42" s="152" t="str">
        <f>IF(OR(Table18[[#This Row],[流]]="FLEET_ENHANCEMENT_GS",Table18[[#This Row],[流]]="UAT3",Table18[[#This Row],[流]]="",Table18[[#This Row],[流]]="0",Table18[[#This Row],[流]]="ICP"),"0","Yes")</f>
        <v>Yes</v>
      </c>
      <c r="S42" s="127" t="str">
        <f>IF(Table18[[#This Row],[流]]="Fleet_GS","√","")&amp;IF(Table18[[#This Row],[流]]="UAT3","","X")</f>
        <v>X</v>
      </c>
      <c r="T42" s="130"/>
    </row>
    <row r="43" spans="3:47" hidden="1" x14ac:dyDescent="0.25">
      <c r="C43" s="86">
        <v>43210</v>
      </c>
      <c r="D43" s="231" t="s">
        <v>39</v>
      </c>
      <c r="E43" s="141" t="str">
        <f t="shared" si="0"/>
        <v>Friday</v>
      </c>
      <c r="F43" s="292" t="str">
        <f>IF(OR(E43="Thursday",E43="Tuesday"),"UAT","")&amp;IF(OR(E43="Wednesday",E43="Friday"),"Trunk&amp;UAT3","")</f>
        <v>Trunk&amp;UAT3</v>
      </c>
      <c r="G43" s="131" t="s">
        <v>36</v>
      </c>
      <c r="H4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43" s="312"/>
      <c r="J43" s="146" t="s">
        <v>155</v>
      </c>
      <c r="K43" s="132" t="str">
        <f>IF(OR(Table18[[#This Row],[流]]="UAT_GS",Table18[[#This Row],[流]]="UAT_GC",Table18[[#This Row],[流]]="UAT_EP"),"Release_note","0")&amp;IF(OR(Table18[[#This Row],[流]]="UAT3"),"Notice_of","0")</f>
        <v>Release_note0</v>
      </c>
      <c r="L43" s="161" t="s">
        <v>156</v>
      </c>
      <c r="M43" s="141" t="s">
        <v>27</v>
      </c>
      <c r="N43" s="141" t="s">
        <v>27</v>
      </c>
      <c r="O43" s="312" t="s">
        <v>27</v>
      </c>
      <c r="P43" s="312" t="s">
        <v>27</v>
      </c>
      <c r="Q43" s="133" t="s">
        <v>27</v>
      </c>
      <c r="R43" s="152" t="str">
        <f>IF(OR(Table18[[#This Row],[流]]="FLEET_ENHANCEMENT_GS",Table18[[#This Row],[流]]="UAT3",Table18[[#This Row],[流]]="",Table18[[#This Row],[流]]="0",Table18[[#This Row],[流]]="ICP"),"0","Yes")</f>
        <v>Yes</v>
      </c>
      <c r="S43" s="127" t="str">
        <f>IF(Table18[[#This Row],[流]]="Fleet_GS","√","")&amp;IF(Table18[[#This Row],[流]]="UAT3","","X")</f>
        <v>X</v>
      </c>
      <c r="T43" s="130"/>
    </row>
    <row r="44" spans="3:47" hidden="1" x14ac:dyDescent="0.25">
      <c r="C44" s="86">
        <v>43210</v>
      </c>
      <c r="D44" s="231" t="s">
        <v>39</v>
      </c>
      <c r="E44" s="141" t="str">
        <f t="shared" si="0"/>
        <v>Friday</v>
      </c>
      <c r="F44" s="292" t="str">
        <f>IF(OR(E44="Thursday",E44="Tuesday"),"UAT","")&amp;IF(OR(E44="Wednesday",E44="Friday"),"Trunk&amp;UAT3","")</f>
        <v>Trunk&amp;UAT3</v>
      </c>
      <c r="G44" s="131" t="s">
        <v>37</v>
      </c>
      <c r="H4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44" s="312"/>
      <c r="J44" s="146" t="s">
        <v>153</v>
      </c>
      <c r="K44" s="132" t="str">
        <f>IF(OR(Table18[[#This Row],[流]]="UAT_GS",Table18[[#This Row],[流]]="UAT_GC",Table18[[#This Row],[流]]="UAT_EP"),"Release_note","0")&amp;IF(OR(Table18[[#This Row],[流]]="UAT3"),"Notice_of","0")</f>
        <v>Release_note0</v>
      </c>
      <c r="L44" s="124" t="s">
        <v>158</v>
      </c>
      <c r="M44" s="141" t="s">
        <v>27</v>
      </c>
      <c r="N44" s="141" t="s">
        <v>27</v>
      </c>
      <c r="O44" s="141" t="s">
        <v>27</v>
      </c>
      <c r="P44" s="141" t="s">
        <v>27</v>
      </c>
      <c r="Q44" s="133" t="s">
        <v>27</v>
      </c>
      <c r="R44" s="152" t="str">
        <f>IF(OR(Table18[[#This Row],[流]]="FLEET_ENHANCEMENT_GS",Table18[[#This Row],[流]]="UAT3",Table18[[#This Row],[流]]="",Table18[[#This Row],[流]]="0",Table18[[#This Row],[流]]="ICP"),"0","Yes")</f>
        <v>Yes</v>
      </c>
      <c r="S44" s="127" t="str">
        <f>IF(Table18[[#This Row],[流]]="Fleet_GS","√","")&amp;IF(Table18[[#This Row],[流]]="UAT3","","X")</f>
        <v>X</v>
      </c>
      <c r="T44" s="13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row>
    <row r="45" spans="3:47" s="85" customFormat="1" hidden="1" x14ac:dyDescent="0.25">
      <c r="C45" s="86">
        <v>43210</v>
      </c>
      <c r="D45" s="231" t="s">
        <v>39</v>
      </c>
      <c r="E45" s="312" t="str">
        <f t="shared" si="0"/>
        <v>Friday</v>
      </c>
      <c r="F45" s="292" t="str">
        <f t="shared" si="1"/>
        <v>Trunk&amp;UAT3</v>
      </c>
      <c r="G45" s="129" t="s">
        <v>40</v>
      </c>
      <c r="H4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45" s="312"/>
      <c r="J45" s="146" t="s">
        <v>154</v>
      </c>
      <c r="K45" s="132" t="str">
        <f>IF(OR(Table18[[#This Row],[流]]="UAT_GS",Table18[[#This Row],[流]]="UAT_GC",Table18[[#This Row],[流]]="UAT_EP"),"Release_note","0")&amp;IF(OR(Table18[[#This Row],[流]]="UAT3"),"Notice_of","0")</f>
        <v>0Notice_of</v>
      </c>
      <c r="L45" s="151">
        <v>0</v>
      </c>
      <c r="M45" s="141">
        <v>0</v>
      </c>
      <c r="N45" s="141">
        <v>0</v>
      </c>
      <c r="O45" s="141">
        <v>0</v>
      </c>
      <c r="P45" s="141">
        <v>0</v>
      </c>
      <c r="Q45" s="141">
        <v>0</v>
      </c>
      <c r="R45" s="126" t="str">
        <f>IF(OR(Table18[[#This Row],[流]]="FLEET_ENHANCEMENT_GS",Table18[[#This Row],[流]]="UAT3",Table18[[#This Row],[流]]="",Table18[[#This Row],[流]]="0",Table18[[#This Row],[流]]="ICP"),"0","Yes")</f>
        <v>0</v>
      </c>
      <c r="S45" s="127" t="str">
        <f>IF(Table18[[#This Row],[流]]="Fleet_GS","√","")&amp;IF(Table18[[#This Row],[流]]="UAT3","","X")</f>
        <v/>
      </c>
      <c r="T45" s="162"/>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row>
    <row r="46" spans="3:47" s="60" customFormat="1" hidden="1" x14ac:dyDescent="0.25">
      <c r="C46" s="416">
        <v>43211</v>
      </c>
      <c r="D46" s="135">
        <v>0</v>
      </c>
      <c r="E46" s="135" t="str">
        <f t="shared" si="0"/>
        <v>Saturday</v>
      </c>
      <c r="F46" s="361" t="str">
        <f t="shared" si="1"/>
        <v/>
      </c>
      <c r="G46" s="135" t="str">
        <f>IF(Table18[[#This Row],[Sch_Flag]]= 0,"0","")</f>
        <v>0</v>
      </c>
      <c r="H4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46" s="135"/>
      <c r="J46" s="136"/>
      <c r="K46" s="155" t="str">
        <f>IF(OR(Table18[[#This Row],[流]]="UAT_GS",Table18[[#This Row],[流]]="UAT_GC",Table18[[#This Row],[流]]="UAT_EP"),"Release_note","0")&amp;IF(OR(Table18[[#This Row],[流]]="UAT3"),"Notice_of","0")</f>
        <v>00</v>
      </c>
      <c r="L46" s="137"/>
      <c r="M46" s="135"/>
      <c r="N46" s="135"/>
      <c r="O46" s="135"/>
      <c r="P46" s="135"/>
      <c r="Q46" s="135"/>
      <c r="R46" s="138" t="str">
        <f>IF(OR(Table18[[#This Row],[流]]="FLEET_ENHANCEMENT_GS",Table18[[#This Row],[流]]="UAT3",Table18[[#This Row],[流]]="",Table18[[#This Row],[流]]="0",Table18[[#This Row],[流]]="ICP"),"0","Yes")</f>
        <v>0</v>
      </c>
      <c r="S46" s="139" t="str">
        <f>IF(Table18[[#This Row],[流]]="Fleet_GS","√","")&amp;IF(Table18[[#This Row],[流]]="UAT3","","X")</f>
        <v>X</v>
      </c>
      <c r="T46" s="157" t="str">
        <f>IF(OR(Table18[[#This Row],[环境]]="FLEET_ENHANCEMENT_GS",Table18[[#This Row],[环境]]="UAT3",Table18[[#This Row],[环境]]="",Table18[[#This Row],[环境]]="0",Table18[[#This Row],[环境]]="ICP"),"0","Yes")</f>
        <v>0</v>
      </c>
    </row>
    <row r="47" spans="3:47" s="60" customFormat="1" hidden="1" x14ac:dyDescent="0.25">
      <c r="C47" s="416">
        <v>43212</v>
      </c>
      <c r="D47" s="135">
        <v>0</v>
      </c>
      <c r="E47" s="135" t="str">
        <f t="shared" si="0"/>
        <v>Sunday</v>
      </c>
      <c r="F47" s="361" t="str">
        <f t="shared" si="1"/>
        <v/>
      </c>
      <c r="G47" s="135" t="str">
        <f>IF(Table18[[#This Row],[Sch_Flag]]= 0,"0","")</f>
        <v>0</v>
      </c>
      <c r="H4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47" s="135"/>
      <c r="J47" s="136"/>
      <c r="K47" s="155" t="str">
        <f>IF(OR(Table18[[#This Row],[流]]="UAT_GS",Table18[[#This Row],[流]]="UAT_GC",Table18[[#This Row],[流]]="UAT_EP"),"Release_note","0")&amp;IF(OR(Table18[[#This Row],[流]]="UAT3"),"Notice_of","0")</f>
        <v>00</v>
      </c>
      <c r="L47" s="137"/>
      <c r="M47" s="135"/>
      <c r="N47" s="135"/>
      <c r="O47" s="135"/>
      <c r="P47" s="135"/>
      <c r="Q47" s="135"/>
      <c r="R47" s="138" t="str">
        <f>IF(OR(Table18[[#This Row],[流]]="FLEET_ENHANCEMENT_GS",Table18[[#This Row],[流]]="UAT3",Table18[[#This Row],[流]]="",Table18[[#This Row],[流]]="0",Table18[[#This Row],[流]]="ICP"),"0","Yes")</f>
        <v>0</v>
      </c>
      <c r="S47" s="139" t="str">
        <f>IF(Table18[[#This Row],[流]]="Fleet_GS","√","")&amp;IF(Table18[[#This Row],[流]]="UAT3","","X")</f>
        <v>X</v>
      </c>
      <c r="T47" s="157" t="str">
        <f>IF(OR(Table18[[#This Row],[环境]]="FLEET_ENHANCEMENT_GS",Table18[[#This Row],[环境]]="UAT3",Table18[[#This Row],[环境]]="",Table18[[#This Row],[环境]]="0",Table18[[#This Row],[环境]]="ICP"),"0","Yes")</f>
        <v>0</v>
      </c>
    </row>
    <row r="48" spans="3:47" hidden="1" x14ac:dyDescent="0.25">
      <c r="C48" s="86">
        <v>43213</v>
      </c>
      <c r="D48" s="231" t="s">
        <v>39</v>
      </c>
      <c r="E48" s="312" t="str">
        <f t="shared" si="0"/>
        <v>Monday</v>
      </c>
      <c r="F48" s="292" t="str">
        <f t="shared" si="1"/>
        <v/>
      </c>
      <c r="G48" s="120" t="s">
        <v>34</v>
      </c>
      <c r="H4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48" s="312"/>
      <c r="J48" s="122" t="s">
        <v>164</v>
      </c>
      <c r="K48" s="123" t="str">
        <f>IF(OR(Table18[[#This Row],[流]]="UAT_GS",Table18[[#This Row],[流]]="UAT_GC",Table18[[#This Row],[流]]="UAT_EP"),"Release_note","0")&amp;IF(OR(Table18[[#This Row],[流]]="UAT3"),"Notice_of","0")</f>
        <v>00</v>
      </c>
      <c r="L48" s="124" t="s">
        <v>163</v>
      </c>
      <c r="M48" s="141" t="s">
        <v>27</v>
      </c>
      <c r="N48" s="141" t="s">
        <v>27</v>
      </c>
      <c r="O48" s="141" t="s">
        <v>27</v>
      </c>
      <c r="P48" s="141" t="s">
        <v>27</v>
      </c>
      <c r="Q48" s="125" t="s">
        <v>27</v>
      </c>
      <c r="R48" s="126" t="str">
        <f>IF(OR(Table18[[#This Row],[流]]="FLEET_ENHANCEMENT_GS",Table18[[#This Row],[流]]="UAT3",Table18[[#This Row],[流]]="",Table18[[#This Row],[流]]="0",Table18[[#This Row],[流]]="ICP"),"0","Yes")</f>
        <v>Yes</v>
      </c>
      <c r="S48" s="127" t="str">
        <f>IF(Table18[[#This Row],[流]]="Fleet_GS","√","")&amp;IF(Table18[[#This Row],[流]]="UAT3","","X")</f>
        <v>X</v>
      </c>
      <c r="T48" s="130"/>
    </row>
    <row r="49" spans="3:20" hidden="1" x14ac:dyDescent="0.25">
      <c r="C49" s="86">
        <v>43213</v>
      </c>
      <c r="D49" s="231" t="s">
        <v>39</v>
      </c>
      <c r="E49" s="163" t="str">
        <f t="shared" si="0"/>
        <v>Monday</v>
      </c>
      <c r="F49" s="292" t="str">
        <f>IF(OR(E49="Thursday",E49="Tuesday"),"UAT","")&amp;IF(OR(E49="Wednesday",E49="Friday"),"Trunk&amp;UAT3","")</f>
        <v/>
      </c>
      <c r="G49" s="120" t="s">
        <v>20</v>
      </c>
      <c r="H4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49" s="312"/>
      <c r="J49" s="122" t="s">
        <v>165</v>
      </c>
      <c r="K49" s="123" t="str">
        <f>IF(OR(Table18[[#This Row],[流]]="UAT_GS",Table18[[#This Row],[流]]="UAT_GC",Table18[[#This Row],[流]]="UAT_EP"),"Release_note","0")&amp;IF(OR(Table18[[#This Row],[流]]="UAT3"),"Notice_of","0")</f>
        <v>00</v>
      </c>
      <c r="L49" s="124" t="s">
        <v>166</v>
      </c>
      <c r="M49" s="141" t="s">
        <v>27</v>
      </c>
      <c r="N49" s="141" t="s">
        <v>27</v>
      </c>
      <c r="O49" s="141" t="s">
        <v>27</v>
      </c>
      <c r="P49" s="141" t="s">
        <v>27</v>
      </c>
      <c r="Q49" s="125" t="s">
        <v>27</v>
      </c>
      <c r="R49" s="152" t="str">
        <f>IF(OR(Table18[[#This Row],[流]]="FLEET_ENHANCEMENT_GS",Table18[[#This Row],[流]]="UAT3",Table18[[#This Row],[流]]="",Table18[[#This Row],[流]]="0",Table18[[#This Row],[流]]="ICP"),"0","Yes")</f>
        <v>Yes</v>
      </c>
      <c r="S49" s="127" t="str">
        <f>IF(Table18[[#This Row],[流]]="Fleet_GS","√","")&amp;IF(Table18[[#This Row],[流]]="UAT3","","X")</f>
        <v>X</v>
      </c>
      <c r="T49" s="130"/>
    </row>
    <row r="50" spans="3:20" hidden="1" x14ac:dyDescent="0.25">
      <c r="C50" s="416">
        <v>43214</v>
      </c>
      <c r="D50" s="135">
        <v>0</v>
      </c>
      <c r="E50" s="135" t="str">
        <f t="shared" si="0"/>
        <v>Tuesday</v>
      </c>
      <c r="F50" s="411" t="str">
        <f t="shared" si="1"/>
        <v>UAT</v>
      </c>
      <c r="G50" s="135" t="str">
        <f>IF(Table18[[#This Row],[Sch_Flag]]= 0,"0","")</f>
        <v>0</v>
      </c>
      <c r="H5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50" s="165" t="s">
        <v>124</v>
      </c>
      <c r="J50" s="136">
        <v>0</v>
      </c>
      <c r="K50" s="155" t="str">
        <f>IF(OR(Table18[[#This Row],[流]]="UAT_GS",Table18[[#This Row],[流]]="UAT_GC",Table18[[#This Row],[流]]="UAT_EP"),"Release_note","0")&amp;IF(OR(Table18[[#This Row],[流]]="UAT3"),"Notice_of","0")</f>
        <v>00</v>
      </c>
      <c r="L50" s="137">
        <v>0</v>
      </c>
      <c r="M50" s="135">
        <v>0</v>
      </c>
      <c r="N50" s="135">
        <v>0</v>
      </c>
      <c r="O50" s="135">
        <v>0</v>
      </c>
      <c r="P50" s="135">
        <v>0</v>
      </c>
      <c r="Q50" s="135">
        <v>0</v>
      </c>
      <c r="R50" s="138" t="str">
        <f>IF(OR(Table18[[#This Row],[流]]="FLEET_ENHANCEMENT_GS",Table18[[#This Row],[流]]="UAT3",Table18[[#This Row],[流]]="",Table18[[#This Row],[流]]="0",Table18[[#This Row],[流]]="ICP"),"0","Yes")</f>
        <v>0</v>
      </c>
      <c r="S50" s="139" t="str">
        <f>IF(Table18[[#This Row],[流]]="Fleet_GS","√","")&amp;IF(Table18[[#This Row],[流]]="UAT3","","X")</f>
        <v>X</v>
      </c>
      <c r="T50" s="157" t="str">
        <f>IF(OR(Table18[[#This Row],[环境]]="FLEET_ENHANCEMENT_GS",Table18[[#This Row],[环境]]="UAT3",Table18[[#This Row],[环境]]="",Table18[[#This Row],[环境]]="0",Table18[[#This Row],[环境]]="ICP"),"0","Yes")</f>
        <v>0</v>
      </c>
    </row>
    <row r="51" spans="3:20" hidden="1" x14ac:dyDescent="0.25">
      <c r="C51" s="416">
        <v>43215</v>
      </c>
      <c r="D51" s="135">
        <v>0</v>
      </c>
      <c r="E51" s="135" t="str">
        <f t="shared" si="0"/>
        <v>Wednesday</v>
      </c>
      <c r="F51" s="361" t="str">
        <f t="shared" si="1"/>
        <v>Trunk&amp;UAT3</v>
      </c>
      <c r="G51" s="135" t="str">
        <f>IF(Table18[[#This Row],[Sch_Flag]]= 0,"0","")</f>
        <v>0</v>
      </c>
      <c r="H5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51" s="135"/>
      <c r="J51" s="136">
        <v>0</v>
      </c>
      <c r="K51" s="155" t="str">
        <f>IF(OR(Table18[[#This Row],[流]]="UAT_GS",Table18[[#This Row],[流]]="UAT_GC",Table18[[#This Row],[流]]="UAT_EP"),"Release_note","0")&amp;IF(OR(Table18[[#This Row],[流]]="UAT3"),"Notice_of","0")</f>
        <v>00</v>
      </c>
      <c r="L51" s="137">
        <v>0</v>
      </c>
      <c r="M51" s="135">
        <v>0</v>
      </c>
      <c r="N51" s="135">
        <v>0</v>
      </c>
      <c r="O51" s="135">
        <v>0</v>
      </c>
      <c r="P51" s="135">
        <v>0</v>
      </c>
      <c r="Q51" s="135">
        <v>0</v>
      </c>
      <c r="R51" s="138" t="str">
        <f>IF(OR(Table18[[#This Row],[流]]="FLEET_ENHANCEMENT_GS",Table18[[#This Row],[流]]="UAT3",Table18[[#This Row],[流]]="",Table18[[#This Row],[流]]="0",Table18[[#This Row],[流]]="ICP"),"0","Yes")</f>
        <v>0</v>
      </c>
      <c r="S51" s="139" t="str">
        <f>IF(Table18[[#This Row],[流]]="Fleet_GS","√","")&amp;IF(Table18[[#This Row],[流]]="UAT3","","X")</f>
        <v>X</v>
      </c>
      <c r="T51" s="157" t="str">
        <f>IF(OR(Table18[[#This Row],[环境]]="FLEET_ENHANCEMENT_GS",Table18[[#This Row],[环境]]="UAT3",Table18[[#This Row],[环境]]="",Table18[[#This Row],[环境]]="0",Table18[[#This Row],[环境]]="ICP"),"0","Yes")</f>
        <v>0</v>
      </c>
    </row>
    <row r="52" spans="3:20" hidden="1" x14ac:dyDescent="0.25">
      <c r="C52" s="86">
        <v>43216</v>
      </c>
      <c r="D52" s="231">
        <v>0</v>
      </c>
      <c r="E52" s="312" t="str">
        <f t="shared" si="0"/>
        <v>Thursday</v>
      </c>
      <c r="F52" s="292" t="str">
        <f>IF(OR(E52="Thursday",E52="Tuesday"),"UAT","")&amp;IF(OR(E52="Wednesday",E52="Friday"),"Trunk&amp;UAT3","")</f>
        <v>UAT</v>
      </c>
      <c r="G52" s="312"/>
      <c r="H5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52" s="166" t="s">
        <v>170</v>
      </c>
      <c r="J52" s="122">
        <v>0</v>
      </c>
      <c r="K52" s="123" t="str">
        <f>IF(OR(Table18[[#This Row],[流]]="UAT_GS",Table18[[#This Row],[流]]="UAT_GC",Table18[[#This Row],[流]]="UAT_EP"),"Release_note","0")&amp;IF(OR(Table18[[#This Row],[流]]="UAT3"),"Notice_of","0")</f>
        <v>00</v>
      </c>
      <c r="L52" s="124">
        <v>0</v>
      </c>
      <c r="M52" s="312">
        <v>0</v>
      </c>
      <c r="N52" s="312">
        <v>0</v>
      </c>
      <c r="O52" s="312">
        <v>0</v>
      </c>
      <c r="P52" s="312">
        <v>0</v>
      </c>
      <c r="Q52" s="312">
        <v>0</v>
      </c>
      <c r="R52" s="152" t="str">
        <f>IF(OR(Table18[[#This Row],[流]]="FLEET_ENHANCEMENT_GS",Table18[[#This Row],[流]]="UAT3",Table18[[#This Row],[流]]="",Table18[[#This Row],[流]]="0",Table18[[#This Row],[流]]="ICP"),"0","Yes")</f>
        <v>0</v>
      </c>
      <c r="S52" s="127" t="str">
        <f>IF(Table18[[#This Row],[流]]="Fleet_GS","√","")&amp;IF(Table18[[#This Row],[流]]="UAT3","","X")</f>
        <v>X</v>
      </c>
      <c r="T52" s="130"/>
    </row>
    <row r="53" spans="3:20" hidden="1" x14ac:dyDescent="0.25">
      <c r="C53" s="86">
        <v>43216</v>
      </c>
      <c r="D53" s="231" t="s">
        <v>39</v>
      </c>
      <c r="E53" s="129" t="str">
        <f t="shared" si="0"/>
        <v>Thursday</v>
      </c>
      <c r="F53" s="292" t="str">
        <f t="shared" si="1"/>
        <v>UAT</v>
      </c>
      <c r="G53" s="145" t="s">
        <v>167</v>
      </c>
      <c r="H5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53" s="168" t="s">
        <v>134</v>
      </c>
      <c r="J53" s="122" t="s">
        <v>168</v>
      </c>
      <c r="K53" s="123" t="str">
        <f>IF(OR(Table18[[#This Row],[流]]="UAT_GS",Table18[[#This Row],[流]]="UAT_GC",Table18[[#This Row],[流]]="UAT_EP"),"Release_note","0")&amp;IF(OR(Table18[[#This Row],[流]]="UAT3"),"Notice_of","0")</f>
        <v>00</v>
      </c>
      <c r="L53" s="309" t="s">
        <v>169</v>
      </c>
      <c r="M53" s="141" t="s">
        <v>27</v>
      </c>
      <c r="N53" s="141" t="s">
        <v>27</v>
      </c>
      <c r="O53" s="141" t="s">
        <v>27</v>
      </c>
      <c r="P53" s="141" t="s">
        <v>27</v>
      </c>
      <c r="Q53" s="312">
        <v>0</v>
      </c>
      <c r="R53" s="126" t="str">
        <f>IF(OR(Table18[[#This Row],[流]]="FLEET_ENHANCEMENT_GS",Table18[[#This Row],[流]]="UAT3",Table18[[#This Row],[流]]="",Table18[[#This Row],[流]]="0",Table18[[#This Row],[流]]="ICP"),"0","Yes")</f>
        <v>Yes</v>
      </c>
      <c r="S53" s="127" t="str">
        <f>IF(Table18[[#This Row],[流]]="Fleet_GS","√","")&amp;IF(Table18[[#This Row],[流]]="UAT3","","X")</f>
        <v>X</v>
      </c>
      <c r="T53" s="130"/>
    </row>
    <row r="54" spans="3:20" hidden="1" x14ac:dyDescent="0.25">
      <c r="C54" s="86">
        <v>43217</v>
      </c>
      <c r="D54" s="231" t="s">
        <v>39</v>
      </c>
      <c r="E54" s="141" t="str">
        <f>TEXT(C54,"dddd")</f>
        <v>Friday</v>
      </c>
      <c r="F54" s="292" t="str">
        <f>IF(OR(E54="Thursday",E54="Tuesday"),"UAT","")&amp;IF(OR(E54="Wednesday",E54="Friday"),"Trunk&amp;UAT3","")</f>
        <v>Trunk&amp;UAT3</v>
      </c>
      <c r="G54" s="170" t="s">
        <v>20</v>
      </c>
      <c r="H5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4" s="171"/>
      <c r="J54" s="146" t="s">
        <v>171</v>
      </c>
      <c r="K54" s="123" t="str">
        <f>IF(OR(Table18[[#This Row],[流]]="UAT_GS",Table18[[#This Row],[流]]="UAT_GC",Table18[[#This Row],[流]]="UAT_EP"),"Release_note","0")&amp;IF(OR(Table18[[#This Row],[流]]="UAT3"),"Notice_of","0")</f>
        <v>00</v>
      </c>
      <c r="L54" s="124" t="s">
        <v>174</v>
      </c>
      <c r="M54" s="141" t="s">
        <v>27</v>
      </c>
      <c r="N54" s="141" t="s">
        <v>27</v>
      </c>
      <c r="O54" s="141" t="s">
        <v>27</v>
      </c>
      <c r="P54" s="141" t="s">
        <v>27</v>
      </c>
      <c r="Q54" s="125" t="s">
        <v>27</v>
      </c>
      <c r="R54" s="152" t="str">
        <f>IF(OR(Table18[[#This Row],[流]]="FLEET_ENHANCEMENT_GS",Table18[[#This Row],[流]]="UAT3",Table18[[#This Row],[流]]="",Table18[[#This Row],[流]]="0",Table18[[#This Row],[流]]="ICP"),"0","Yes")</f>
        <v>Yes</v>
      </c>
      <c r="S54" s="127" t="str">
        <f>IF(Table18[[#This Row],[流]]="Fleet_GS","√","")&amp;IF(Table18[[#This Row],[流]]="UAT3","","X")</f>
        <v>X</v>
      </c>
      <c r="T54" s="130"/>
    </row>
    <row r="55" spans="3:20" hidden="1" x14ac:dyDescent="0.25">
      <c r="C55" s="86">
        <v>43217</v>
      </c>
      <c r="D55" s="231" t="s">
        <v>39</v>
      </c>
      <c r="E55" s="141" t="str">
        <f>TEXT(C55,"dddd")</f>
        <v>Friday</v>
      </c>
      <c r="F55" s="292" t="str">
        <f>IF(OR(E55="Thursday",E55="Tuesday"),"UAT","")&amp;IF(OR(E55="Wednesday",E55="Friday"),"Trunk&amp;UAT3","")</f>
        <v>Trunk&amp;UAT3</v>
      </c>
      <c r="G55" s="170" t="s">
        <v>20</v>
      </c>
      <c r="H5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55" s="171"/>
      <c r="J55" s="146" t="s">
        <v>177</v>
      </c>
      <c r="K55" s="123" t="str">
        <f>IF(OR(Table18[[#This Row],[流]]="UAT_GS",Table18[[#This Row],[流]]="UAT_GC",Table18[[#This Row],[流]]="UAT_EP"),"Release_note","0")&amp;IF(OR(Table18[[#This Row],[流]]="UAT3"),"Notice_of","0")</f>
        <v>00</v>
      </c>
      <c r="L55" s="124" t="s">
        <v>178</v>
      </c>
      <c r="M55" s="141" t="s">
        <v>27</v>
      </c>
      <c r="N55" s="141" t="s">
        <v>27</v>
      </c>
      <c r="O55" s="141" t="s">
        <v>27</v>
      </c>
      <c r="P55" s="141" t="s">
        <v>27</v>
      </c>
      <c r="Q55" s="125" t="s">
        <v>27</v>
      </c>
      <c r="R55" s="152" t="str">
        <f>IF(OR(Table18[[#This Row],[流]]="FLEET_ENHANCEMENT_GS",Table18[[#This Row],[流]]="UAT3",Table18[[#This Row],[流]]="",Table18[[#This Row],[流]]="0",Table18[[#This Row],[流]]="ICP"),"0","Yes")</f>
        <v>Yes</v>
      </c>
      <c r="S55" s="127" t="str">
        <f>IF(Table18[[#This Row],[流]]="Fleet_GS","√","")&amp;IF(Table18[[#This Row],[流]]="UAT3","","X")</f>
        <v>X</v>
      </c>
      <c r="T55" s="130"/>
    </row>
    <row r="56" spans="3:20" hidden="1" x14ac:dyDescent="0.25">
      <c r="C56" s="86">
        <v>43217</v>
      </c>
      <c r="D56" s="231" t="s">
        <v>39</v>
      </c>
      <c r="E56" s="312" t="str">
        <f t="shared" si="0"/>
        <v>Friday</v>
      </c>
      <c r="F56" s="292" t="str">
        <f t="shared" si="1"/>
        <v>Trunk&amp;UAT3</v>
      </c>
      <c r="G56" s="170" t="s">
        <v>34</v>
      </c>
      <c r="H5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56" s="312"/>
      <c r="J56" s="146" t="s">
        <v>172</v>
      </c>
      <c r="K56" s="123" t="str">
        <f>IF(OR(Table18[[#This Row],[流]]="UAT_GS",Table18[[#This Row],[流]]="UAT_GC",Table18[[#This Row],[流]]="UAT_EP"),"Release_note","0")&amp;IF(OR(Table18[[#This Row],[流]]="UAT3"),"Notice_of","0")</f>
        <v>00</v>
      </c>
      <c r="L56" s="124" t="s">
        <v>173</v>
      </c>
      <c r="M56" s="141" t="s">
        <v>27</v>
      </c>
      <c r="N56" s="141" t="s">
        <v>27</v>
      </c>
      <c r="O56" s="141" t="s">
        <v>27</v>
      </c>
      <c r="P56" s="141" t="s">
        <v>27</v>
      </c>
      <c r="Q56" s="125" t="s">
        <v>27</v>
      </c>
      <c r="R56" s="126" t="str">
        <f>IF(OR(Table18[[#This Row],[流]]="FLEET_ENHANCEMENT_GS",Table18[[#This Row],[流]]="UAT3",Table18[[#This Row],[流]]="",Table18[[#This Row],[流]]="0",Table18[[#This Row],[流]]="ICP"),"0","Yes")</f>
        <v>Yes</v>
      </c>
      <c r="S56" s="127" t="str">
        <f>IF(Table18[[#This Row],[流]]="Fleet_GS","√","")&amp;IF(Table18[[#This Row],[流]]="UAT3","","X")</f>
        <v>X</v>
      </c>
      <c r="T56" s="130"/>
    </row>
    <row r="57" spans="3:20" hidden="1" x14ac:dyDescent="0.25">
      <c r="C57" s="86">
        <v>43217</v>
      </c>
      <c r="D57" s="231" t="s">
        <v>39</v>
      </c>
      <c r="E57" s="312" t="str">
        <f>TEXT(C57,"dddd")</f>
        <v>Friday</v>
      </c>
      <c r="F57" s="292" t="str">
        <f>IF(OR(E57="Thursday",E57="Tuesday"),"UAT","")&amp;IF(OR(E57="Wednesday",E57="Friday"),"Trunk&amp;UAT3","")</f>
        <v>Trunk&amp;UAT3</v>
      </c>
      <c r="G57" s="170" t="s">
        <v>35</v>
      </c>
      <c r="H5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57" s="312"/>
      <c r="J57" s="172" t="s">
        <v>176</v>
      </c>
      <c r="K57" s="123" t="str">
        <f>IF(OR(Table18[[#This Row],[流]]="UAT_GS",Table18[[#This Row],[流]]="UAT_GC",Table18[[#This Row],[流]]="UAT_EP"),"Release_note","0")&amp;IF(OR(Table18[[#This Row],[流]]="UAT3"),"Notice_of","0")</f>
        <v>00</v>
      </c>
      <c r="L57" s="124" t="s">
        <v>175</v>
      </c>
      <c r="M57" s="141" t="s">
        <v>27</v>
      </c>
      <c r="N57" s="141" t="s">
        <v>27</v>
      </c>
      <c r="O57" s="141" t="s">
        <v>27</v>
      </c>
      <c r="P57" s="141" t="s">
        <v>27</v>
      </c>
      <c r="Q57" s="125" t="s">
        <v>27</v>
      </c>
      <c r="R57" s="152" t="str">
        <f>IF(OR(Table18[[#This Row],[流]]="FLEET_ENHANCEMENT_GS",Table18[[#This Row],[流]]="UAT3",Table18[[#This Row],[流]]="",Table18[[#This Row],[流]]="0",Table18[[#This Row],[流]]="ICP"),"0","Yes")</f>
        <v>Yes</v>
      </c>
      <c r="S57" s="127" t="str">
        <f>IF(Table18[[#This Row],[流]]="Fleet_GS","√","")&amp;IF(Table18[[#This Row],[流]]="UAT3","","X")</f>
        <v>X</v>
      </c>
      <c r="T57" s="130"/>
    </row>
    <row r="58" spans="3:20" hidden="1" x14ac:dyDescent="0.25">
      <c r="C58" s="86">
        <v>43217</v>
      </c>
      <c r="D58" s="231" t="s">
        <v>39</v>
      </c>
      <c r="E58" s="312" t="str">
        <f>TEXT(C58,"dddd")</f>
        <v>Friday</v>
      </c>
      <c r="F58" s="292" t="str">
        <f>IF(OR(E58="Thursday",E58="Tuesday"),"UAT","")&amp;IF(OR(E58="Wednesday",E58="Friday"),"Trunk&amp;UAT3","")</f>
        <v>Trunk&amp;UAT3</v>
      </c>
      <c r="G58" s="120" t="s">
        <v>179</v>
      </c>
      <c r="H58" s="129" t="s">
        <v>310</v>
      </c>
      <c r="I58" s="147" t="s">
        <v>180</v>
      </c>
      <c r="J58" s="173" t="s">
        <v>312</v>
      </c>
      <c r="K58" s="174" t="s">
        <v>181</v>
      </c>
      <c r="L58" s="309" t="s">
        <v>182</v>
      </c>
      <c r="M58" s="141" t="s">
        <v>27</v>
      </c>
      <c r="N58" s="141" t="s">
        <v>27</v>
      </c>
      <c r="O58" s="141" t="s">
        <v>27</v>
      </c>
      <c r="P58" s="141">
        <v>0</v>
      </c>
      <c r="Q58" s="312">
        <v>0</v>
      </c>
      <c r="R58" s="152" t="str">
        <f>IF(OR(Table18[[#This Row],[流]]="FLEET_ENHANCEMENT_GS",Table18[[#This Row],[流]]="UAT3",Table18[[#This Row],[流]]="",Table18[[#This Row],[流]]="0",Table18[[#This Row],[流]]="ICP"),"0","Yes")</f>
        <v>Yes</v>
      </c>
      <c r="S58" s="127" t="str">
        <f>IF(Table18[[#This Row],[流]]="Fleet_GS","√","")&amp;IF(Table18[[#This Row],[流]]="UAT3","","X")</f>
        <v>X</v>
      </c>
      <c r="T58" s="130"/>
    </row>
    <row r="59" spans="3:20" hidden="1" x14ac:dyDescent="0.25">
      <c r="C59" s="86">
        <v>43218</v>
      </c>
      <c r="D59" s="231" t="s">
        <v>39</v>
      </c>
      <c r="E59" s="312" t="str">
        <f>TEXT(C59,"dddd")</f>
        <v>Saturday</v>
      </c>
      <c r="F59" s="292" t="str">
        <f>IF(OR(E59="Thursday",E59="Tuesday"),"UAT","")&amp;IF(OR(E59="Wednesday",E59="Friday"),"Trunk&amp;UAT3","")</f>
        <v/>
      </c>
      <c r="G59" s="120" t="s">
        <v>183</v>
      </c>
      <c r="H5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59" s="129" t="s">
        <v>186</v>
      </c>
      <c r="J59" s="122" t="s">
        <v>184</v>
      </c>
      <c r="K59" s="175" t="str">
        <f>IF(OR(Table18[[#This Row],[流]]="UAT_GS",Table18[[#This Row],[流]]="UAT_GC",Table18[[#This Row],[流]]="UAT_EP"),"Release_note","0")&amp;IF(OR(Table18[[#This Row],[流]]="UAT3"),"Notice_of","0")</f>
        <v>00</v>
      </c>
      <c r="L59" s="124" t="s">
        <v>185</v>
      </c>
      <c r="M59" s="141" t="s">
        <v>27</v>
      </c>
      <c r="N59" s="141" t="s">
        <v>27</v>
      </c>
      <c r="O59" s="141" t="s">
        <v>27</v>
      </c>
      <c r="P59" s="141" t="s">
        <v>27</v>
      </c>
      <c r="Q59" s="160">
        <v>0</v>
      </c>
      <c r="R59" s="152" t="str">
        <f>IF(OR(Table18[[#This Row],[流]]="FLEET_ENHANCEMENT_GS",Table18[[#This Row],[流]]="UAT3",Table18[[#This Row],[流]]="",Table18[[#This Row],[流]]="0",Table18[[#This Row],[流]]="ICP"),"0","Yes")</f>
        <v>Yes</v>
      </c>
      <c r="S59" s="127" t="str">
        <f>IF(Table18[[#This Row],[流]]="Fleet_GS","√","")&amp;IF(Table18[[#This Row],[流]]="UAT3","","X")</f>
        <v>X</v>
      </c>
      <c r="T59" s="130"/>
    </row>
    <row r="60" spans="3:20" hidden="1" x14ac:dyDescent="0.25">
      <c r="C60" s="416">
        <v>43218</v>
      </c>
      <c r="D60" s="135">
        <v>0</v>
      </c>
      <c r="E60" s="135" t="str">
        <f t="shared" si="0"/>
        <v>Saturday</v>
      </c>
      <c r="F60" s="361" t="str">
        <f t="shared" si="1"/>
        <v/>
      </c>
      <c r="G60" s="135" t="str">
        <f>IF(Table18[[#This Row],[Sch_Flag]]= 0,"0","")</f>
        <v>0</v>
      </c>
      <c r="H6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0" s="135"/>
      <c r="J60" s="136"/>
      <c r="K60" s="155" t="str">
        <f>IF(OR(Table18[[#This Row],[流]]="UAT_GS",Table18[[#This Row],[流]]="UAT_GC",Table18[[#This Row],[流]]="UAT_EP"),"Release_note","0")&amp;IF(OR(Table18[[#This Row],[流]]="UAT3"),"Notice_of","0")</f>
        <v>00</v>
      </c>
      <c r="L60" s="137"/>
      <c r="M60" s="135"/>
      <c r="N60" s="135"/>
      <c r="O60" s="135"/>
      <c r="P60" s="135"/>
      <c r="Q60" s="135"/>
      <c r="R60" s="138" t="str">
        <f>IF(OR(Table18[[#This Row],[流]]="FLEET_ENHANCEMENT_GS",Table18[[#This Row],[流]]="UAT3",Table18[[#This Row],[流]]="",Table18[[#This Row],[流]]="0",Table18[[#This Row],[流]]="ICP"),"0","Yes")</f>
        <v>0</v>
      </c>
      <c r="S60" s="139" t="str">
        <f>IF(Table18[[#This Row],[流]]="Fleet_GS","√","")&amp;IF(Table18[[#This Row],[流]]="UAT3","","X")</f>
        <v>X</v>
      </c>
      <c r="T60" s="157" t="str">
        <f>IF(OR(Table18[[#This Row],[环境]]="FLEET_ENHANCEMENT_GS",Table18[[#This Row],[环境]]="UAT3",Table18[[#This Row],[环境]]="",Table18[[#This Row],[环境]]="0",Table18[[#This Row],[环境]]="ICP"),"0","Yes")</f>
        <v>0</v>
      </c>
    </row>
    <row r="61" spans="3:20" hidden="1" x14ac:dyDescent="0.25">
      <c r="C61" s="416">
        <v>43219</v>
      </c>
      <c r="D61" s="135">
        <v>0</v>
      </c>
      <c r="E61" s="135" t="str">
        <f t="shared" si="0"/>
        <v>Sunday</v>
      </c>
      <c r="F61" s="361" t="str">
        <f t="shared" si="1"/>
        <v/>
      </c>
      <c r="G61" s="135" t="str">
        <f>IF(Table18[[#This Row],[Sch_Flag]]= 0,"0","")</f>
        <v>0</v>
      </c>
      <c r="H6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1" s="154"/>
      <c r="J61" s="158"/>
      <c r="K61" s="155" t="str">
        <f>IF(OR(Table18[[#This Row],[流]]="UAT_GS",Table18[[#This Row],[流]]="UAT_GC",Table18[[#This Row],[流]]="UAT_EP"),"Release_note","0")&amp;IF(OR(Table18[[#This Row],[流]]="UAT3"),"Notice_of","0")</f>
        <v>00</v>
      </c>
      <c r="L61" s="156"/>
      <c r="M61" s="154"/>
      <c r="N61" s="154"/>
      <c r="O61" s="154"/>
      <c r="P61" s="154"/>
      <c r="Q61" s="154"/>
      <c r="R61" s="138" t="str">
        <f>IF(OR(Table18[[#This Row],[流]]="FLEET_ENHANCEMENT_GS",Table18[[#This Row],[流]]="UAT3",Table18[[#This Row],[流]]="",Table18[[#This Row],[流]]="0",Table18[[#This Row],[流]]="ICP"),"0","Yes")</f>
        <v>0</v>
      </c>
      <c r="S61" s="139" t="str">
        <f>IF(Table18[[#This Row],[流]]="Fleet_GS","√","")&amp;IF(Table18[[#This Row],[流]]="UAT3","","X")</f>
        <v>X</v>
      </c>
      <c r="T61" s="157" t="str">
        <f>IF(OR(Table18[[#This Row],[环境]]="FLEET_ENHANCEMENT_GS",Table18[[#This Row],[环境]]="UAT3",Table18[[#This Row],[环境]]="",Table18[[#This Row],[环境]]="0",Table18[[#This Row],[环境]]="ICP"),"0","Yes")</f>
        <v>0</v>
      </c>
    </row>
    <row r="62" spans="3:20" hidden="1" x14ac:dyDescent="0.25">
      <c r="C62" s="416">
        <v>43220</v>
      </c>
      <c r="D62" s="184">
        <v>0</v>
      </c>
      <c r="E62" s="135" t="str">
        <f t="shared" si="0"/>
        <v>Monday</v>
      </c>
      <c r="F62" s="361" t="str">
        <f t="shared" si="1"/>
        <v/>
      </c>
      <c r="G62" s="135" t="str">
        <f>IF(Table18[[#This Row],[Sch_Flag]]= 0,"0","")</f>
        <v>0</v>
      </c>
      <c r="H6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2" s="135" t="s">
        <v>583</v>
      </c>
      <c r="J62" s="136"/>
      <c r="K62" s="155" t="str">
        <f>IF(OR(Table18[[#This Row],[流]]="UAT_GS",Table18[[#This Row],[流]]="UAT_GC",Table18[[#This Row],[流]]="UAT_EP"),"Release_note","0")&amp;IF(OR(Table18[[#This Row],[流]]="UAT3"),"Notice_of","0")</f>
        <v>00</v>
      </c>
      <c r="L62" s="137"/>
      <c r="M62" s="135"/>
      <c r="N62" s="135"/>
      <c r="O62" s="135"/>
      <c r="P62" s="135"/>
      <c r="Q62" s="135"/>
      <c r="R62" s="138" t="str">
        <f>IF(OR(Table18[[#This Row],[流]]="FLEET_ENHANCEMENT_GS",Table18[[#This Row],[流]]="UAT3",Table18[[#This Row],[流]]="",Table18[[#This Row],[流]]="0",Table18[[#This Row],[流]]="ICP"),"0","Yes")</f>
        <v>0</v>
      </c>
      <c r="S62" s="139" t="str">
        <f>IF(Table18[[#This Row],[流]]="Fleet_GS","√","")&amp;IF(Table18[[#This Row],[流]]="UAT3","","X")</f>
        <v>X</v>
      </c>
      <c r="T62" s="157" t="str">
        <f>IF(OR(Table18[[#This Row],[环境]]="FLEET_ENHANCEMENT_GS",Table18[[#This Row],[环境]]="UAT3",Table18[[#This Row],[环境]]="",Table18[[#This Row],[环境]]="0",Table18[[#This Row],[环境]]="ICP"),"0","Yes")</f>
        <v>0</v>
      </c>
    </row>
    <row r="63" spans="3:20" hidden="1" x14ac:dyDescent="0.25">
      <c r="C63" s="417"/>
      <c r="D63" s="396">
        <v>0</v>
      </c>
      <c r="E63" s="250"/>
      <c r="F63" s="178"/>
      <c r="G63" s="178"/>
      <c r="H63" s="178"/>
      <c r="I63" s="178"/>
      <c r="J63" s="176"/>
      <c r="K63" s="176"/>
      <c r="L63" s="179"/>
      <c r="M63" s="178"/>
      <c r="N63" s="178"/>
      <c r="O63" s="178"/>
      <c r="P63" s="178"/>
      <c r="Q63" s="178"/>
      <c r="R63" s="176"/>
      <c r="S63" s="180"/>
      <c r="T63" s="180"/>
    </row>
    <row r="64" spans="3:20" hidden="1" x14ac:dyDescent="0.25">
      <c r="C64" s="416">
        <v>43221</v>
      </c>
      <c r="D64" s="184">
        <v>0</v>
      </c>
      <c r="E64" s="129" t="str">
        <f t="shared" ref="E64:E75" si="2">TEXT(C64,"dddd")</f>
        <v>Tuesday</v>
      </c>
      <c r="F64" s="361" t="str">
        <f t="shared" si="1"/>
        <v>UAT</v>
      </c>
      <c r="G64" s="135" t="str">
        <f>IF(Table18[[#This Row],[Sch_Flag]]= 0,"0","")</f>
        <v>0</v>
      </c>
      <c r="H6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0</v>
      </c>
      <c r="I64" s="135"/>
      <c r="J64" s="136"/>
      <c r="K64" s="155" t="str">
        <f>IF(OR(Table18[[#This Row],[流]]="UAT_GS",Table18[[#This Row],[流]]="UAT_GC",Table18[[#This Row],[流]]="UAT_EP"),"Release_note","0")&amp;IF(OR(Table18[[#This Row],[流]]="UAT3"),"Notice_of","0")</f>
        <v>00</v>
      </c>
      <c r="L64" s="137"/>
      <c r="M64" s="135"/>
      <c r="N64" s="135"/>
      <c r="O64" s="135"/>
      <c r="P64" s="135"/>
      <c r="Q64" s="135"/>
      <c r="R64" s="138" t="str">
        <f>IF(OR(Table18[[#This Row],[流]]="FLEET_ENHANCEMENT_GS",Table18[[#This Row],[流]]="UAT3",Table18[[#This Row],[流]]="",Table18[[#This Row],[流]]="0",Table18[[#This Row],[流]]="ICP"),"0","Yes")</f>
        <v>0</v>
      </c>
      <c r="S64" s="139" t="str">
        <f>IF(Table18[[#This Row],[流]]="Fleet_GS","√","")&amp;IF(Table18[[#This Row],[流]]="UAT3","","X")</f>
        <v>X</v>
      </c>
      <c r="T64" s="157" t="str">
        <f>IF(OR(Table18[[#This Row],[环境]]="FLEET_ENHANCEMENT_GS",Table18[[#This Row],[环境]]="UAT3",Table18[[#This Row],[环境]]="",Table18[[#This Row],[环境]]="0",Table18[[#This Row],[环境]]="ICP"),"0","Yes")</f>
        <v>0</v>
      </c>
    </row>
    <row r="65" spans="3:20" hidden="1" x14ac:dyDescent="0.25">
      <c r="C65" s="86">
        <v>43222</v>
      </c>
      <c r="D65" s="231" t="s">
        <v>39</v>
      </c>
      <c r="E65" s="312" t="str">
        <f t="shared" si="2"/>
        <v>Wednesday</v>
      </c>
      <c r="F65" s="292" t="str">
        <f t="shared" si="1"/>
        <v>Trunk&amp;UAT3</v>
      </c>
      <c r="G65" s="131" t="s">
        <v>32</v>
      </c>
      <c r="H6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65" s="168" t="s">
        <v>570</v>
      </c>
      <c r="J65" s="181" t="s">
        <v>187</v>
      </c>
      <c r="K65" s="132" t="str">
        <f>IF(OR(Table18[[#This Row],[流]]="UAT_GS",Table18[[#This Row],[流]]="UAT_GC",Table18[[#This Row],[流]]="UAT_EP"),"Release_note","0")&amp;IF(OR(Table18[[#This Row],[流]]="UAT3"),"Notice_of","0")</f>
        <v>Release_note0</v>
      </c>
      <c r="L65" s="309" t="s">
        <v>189</v>
      </c>
      <c r="M65" s="141" t="s">
        <v>27</v>
      </c>
      <c r="N65" s="141" t="s">
        <v>27</v>
      </c>
      <c r="O65" s="141" t="s">
        <v>44</v>
      </c>
      <c r="P65" s="141" t="s">
        <v>27</v>
      </c>
      <c r="Q65" s="133" t="s">
        <v>27</v>
      </c>
      <c r="R65" s="126" t="str">
        <f>IF(OR(Table18[[#This Row],[流]]="FLEET_ENHANCEMENT_GS",Table18[[#This Row],[流]]="UAT3",Table18[[#This Row],[流]]="",Table18[[#This Row],[流]]="0",Table18[[#This Row],[流]]="ICP"),"0","Yes")</f>
        <v>Yes</v>
      </c>
      <c r="S65" s="127" t="str">
        <f>IF(Table18[[#This Row],[流]]="Fleet_GS","√","")&amp;IF(Table18[[#This Row],[流]]="UAT3","","X")</f>
        <v>X</v>
      </c>
      <c r="T65" s="130"/>
    </row>
    <row r="66" spans="3:20" hidden="1" x14ac:dyDescent="0.25">
      <c r="C66" s="86">
        <v>43222</v>
      </c>
      <c r="D66" s="231" t="s">
        <v>39</v>
      </c>
      <c r="E66" s="312" t="str">
        <f>TEXT(C66,"dddd")</f>
        <v>Wednesday</v>
      </c>
      <c r="F66" s="292" t="str">
        <f>IF(OR(E66="Thursday",E66="Tuesday"),"UAT","")&amp;IF(OR(E66="Wednesday",E66="Friday"),"Trunk&amp;UAT3","")</f>
        <v>Trunk&amp;UAT3</v>
      </c>
      <c r="G66" s="131" t="s">
        <v>37</v>
      </c>
      <c r="H6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66" s="312"/>
      <c r="J66" s="181" t="s">
        <v>188</v>
      </c>
      <c r="K66" s="132" t="str">
        <f>IF(OR(Table18[[#This Row],[流]]="UAT_GS",Table18[[#This Row],[流]]="UAT_GC",Table18[[#This Row],[流]]="UAT_EP"),"Release_note","0")&amp;IF(OR(Table18[[#This Row],[流]]="UAT3"),"Notice_of","0")</f>
        <v>Release_note0</v>
      </c>
      <c r="L66" s="124" t="s">
        <v>190</v>
      </c>
      <c r="M66" s="141" t="s">
        <v>27</v>
      </c>
      <c r="N66" s="141" t="s">
        <v>27</v>
      </c>
      <c r="O66" s="141" t="s">
        <v>27</v>
      </c>
      <c r="P66" s="141" t="s">
        <v>27</v>
      </c>
      <c r="Q66" s="133" t="s">
        <v>27</v>
      </c>
      <c r="R66" s="152" t="str">
        <f>IF(OR(Table18[[#This Row],[流]]="FLEET_ENHANCEMENT_GS",Table18[[#This Row],[流]]="UAT3",Table18[[#This Row],[流]]="",Table18[[#This Row],[流]]="0",Table18[[#This Row],[流]]="ICP"),"0","Yes")</f>
        <v>Yes</v>
      </c>
      <c r="S66" s="127" t="str">
        <f>IF(Table18[[#This Row],[流]]="Fleet_GS","√","")&amp;IF(Table18[[#This Row],[流]]="UAT3","","X")</f>
        <v>X</v>
      </c>
      <c r="T66" s="130"/>
    </row>
    <row r="67" spans="3:20" hidden="1" x14ac:dyDescent="0.25">
      <c r="C67" s="86">
        <v>43222</v>
      </c>
      <c r="D67" s="231" t="s">
        <v>39</v>
      </c>
      <c r="E67" s="312" t="str">
        <f>TEXT(C67,"dddd")</f>
        <v>Wednesday</v>
      </c>
      <c r="F67" s="292" t="str">
        <f>IF(OR(E67="Thursday",E67="Tuesday"),"UAT","")&amp;IF(OR(E67="Wednesday",E67="Friday"),"Trunk&amp;UAT3","")</f>
        <v>Trunk&amp;UAT3</v>
      </c>
      <c r="G67" s="131" t="s">
        <v>36</v>
      </c>
      <c r="H6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67" s="312"/>
      <c r="J67" s="181" t="s">
        <v>192</v>
      </c>
      <c r="K67" s="132" t="str">
        <f>IF(OR(Table18[[#This Row],[流]]="UAT_GS",Table18[[#This Row],[流]]="UAT_GC",Table18[[#This Row],[流]]="UAT_EP"),"Release_note","0")&amp;IF(OR(Table18[[#This Row],[流]]="UAT3"),"Notice_of","0")</f>
        <v>Release_note0</v>
      </c>
      <c r="L67" s="124" t="s">
        <v>191</v>
      </c>
      <c r="M67" s="141" t="s">
        <v>27</v>
      </c>
      <c r="N67" s="141" t="s">
        <v>27</v>
      </c>
      <c r="O67" s="141" t="s">
        <v>27</v>
      </c>
      <c r="P67" s="141" t="s">
        <v>27</v>
      </c>
      <c r="Q67" s="133" t="s">
        <v>27</v>
      </c>
      <c r="R67" s="152" t="str">
        <f>IF(OR(Table18[[#This Row],[流]]="FLEET_ENHANCEMENT_GS",Table18[[#This Row],[流]]="UAT3",Table18[[#This Row],[流]]="",Table18[[#This Row],[流]]="0",Table18[[#This Row],[流]]="ICP"),"0","Yes")</f>
        <v>Yes</v>
      </c>
      <c r="S67" s="127" t="str">
        <f>IF(Table18[[#This Row],[流]]="Fleet_GS","√","")&amp;IF(Table18[[#This Row],[流]]="UAT3","","X")</f>
        <v>X</v>
      </c>
      <c r="T67" s="130"/>
    </row>
    <row r="68" spans="3:20" hidden="1" x14ac:dyDescent="0.25">
      <c r="C68" s="86">
        <v>43222</v>
      </c>
      <c r="D68" s="231" t="s">
        <v>39</v>
      </c>
      <c r="E68" s="312" t="str">
        <f>TEXT(C68,"dddd")</f>
        <v>Wednesday</v>
      </c>
      <c r="F68" s="292" t="str">
        <f>IF(OR(E68="Thursday",E68="Tuesday"),"UAT","")&amp;IF(OR(E68="Wednesday",E68="Friday"),"Trunk&amp;UAT3","")</f>
        <v>Trunk&amp;UAT3</v>
      </c>
      <c r="G68" s="131" t="s">
        <v>193</v>
      </c>
      <c r="H6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172.25.15.209</v>
      </c>
      <c r="I68" s="312"/>
      <c r="J68" s="122" t="s">
        <v>196</v>
      </c>
      <c r="K68" s="182" t="str">
        <f>IF(OR(Table18[[#This Row],[流]]="UAT_GS",Table18[[#This Row],[流]]="UAT_GC",Table18[[#This Row],[流]]="UAT_EP"),"Release_note","0")&amp;IF(OR(Table18[[#This Row],[流]]="UAT3"),"Notice_of","0")</f>
        <v>00</v>
      </c>
      <c r="L68" s="309" t="s">
        <v>194</v>
      </c>
      <c r="M68" s="141" t="s">
        <v>27</v>
      </c>
      <c r="N68" s="141" t="s">
        <v>27</v>
      </c>
      <c r="O68" s="141" t="s">
        <v>27</v>
      </c>
      <c r="P68" s="141" t="s">
        <v>27</v>
      </c>
      <c r="Q68" s="141">
        <v>0</v>
      </c>
      <c r="R68" s="152" t="str">
        <f>IF(OR(Table18[[#This Row],[流]]="FLEET_ENHANCEMENT_GS",Table18[[#This Row],[流]]="UAT3",Table18[[#This Row],[流]]="",Table18[[#This Row],[流]]="0",Table18[[#This Row],[流]]="ICP"),"0","Yes")</f>
        <v>Yes</v>
      </c>
      <c r="S68" s="127" t="str">
        <f>IF(Table18[[#This Row],[流]]="Fleet_GS","√","")&amp;IF(Table18[[#This Row],[流]]="UAT3","","X")</f>
        <v>X</v>
      </c>
      <c r="T68" s="130"/>
    </row>
    <row r="69" spans="3:20" hidden="1" x14ac:dyDescent="0.25">
      <c r="C69" s="86">
        <v>43222</v>
      </c>
      <c r="D69" s="231" t="s">
        <v>39</v>
      </c>
      <c r="E69" s="312" t="str">
        <f>TEXT(C69,"dddd")</f>
        <v>Wednesday</v>
      </c>
      <c r="F69" s="292" t="str">
        <f>IF(OR(E69="Thursday",E69="Tuesday"),"UAT","")&amp;IF(OR(E69="Wednesday",E69="Friday"),"Trunk&amp;UAT3","")</f>
        <v>Trunk&amp;UAT3</v>
      </c>
      <c r="G69" s="129" t="s">
        <v>40</v>
      </c>
      <c r="H6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69" s="312"/>
      <c r="J69" s="173" t="s">
        <v>197</v>
      </c>
      <c r="K69" s="132" t="str">
        <f>IF(OR(Table18[[#This Row],[流]]="UAT_GS",Table18[[#This Row],[流]]="UAT_GC",Table18[[#This Row],[流]]="UAT_EP"),"Release_note","0")&amp;IF(OR(Table18[[#This Row],[流]]="UAT3"),"Notice_of","0")</f>
        <v>0Notice_of</v>
      </c>
      <c r="L69" s="124">
        <v>0</v>
      </c>
      <c r="M69" s="141">
        <v>0</v>
      </c>
      <c r="N69" s="141">
        <v>0</v>
      </c>
      <c r="O69" s="141">
        <v>0</v>
      </c>
      <c r="P69" s="141">
        <v>0</v>
      </c>
      <c r="Q69" s="141">
        <v>0</v>
      </c>
      <c r="R69" s="152" t="str">
        <f>IF(OR(Table18[[#This Row],[流]]="FLEET_ENHANCEMENT_GS",Table18[[#This Row],[流]]="UAT3",Table18[[#This Row],[流]]="",Table18[[#This Row],[流]]="0",Table18[[#This Row],[流]]="ICP"),"0","Yes")</f>
        <v>0</v>
      </c>
      <c r="S69" s="150" t="s">
        <v>198</v>
      </c>
      <c r="T69" s="130"/>
    </row>
    <row r="70" spans="3:20" hidden="1" x14ac:dyDescent="0.25">
      <c r="C70" s="86">
        <v>43223</v>
      </c>
      <c r="D70" s="231" t="s">
        <v>39</v>
      </c>
      <c r="E70" s="129" t="str">
        <f t="shared" si="2"/>
        <v>Thursday</v>
      </c>
      <c r="F70" s="292" t="str">
        <f t="shared" si="1"/>
        <v>UAT</v>
      </c>
      <c r="G70" s="131" t="s">
        <v>32</v>
      </c>
      <c r="H7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70" s="312"/>
      <c r="J70" s="181" t="s">
        <v>199</v>
      </c>
      <c r="K70" s="132" t="str">
        <f>IF(OR(Table18[[#This Row],[流]]="UAT_GS",Table18[[#This Row],[流]]="UAT_GC",Table18[[#This Row],[流]]="UAT_EP"),"Release_note","0")&amp;IF(OR(Table18[[#This Row],[流]]="UAT3"),"Notice_of","0")</f>
        <v>Release_note0</v>
      </c>
      <c r="L70" s="124" t="s">
        <v>213</v>
      </c>
      <c r="M70" s="141" t="s">
        <v>27</v>
      </c>
      <c r="N70" s="141" t="s">
        <v>27</v>
      </c>
      <c r="O70" s="129" t="s">
        <v>27</v>
      </c>
      <c r="P70" s="141" t="s">
        <v>27</v>
      </c>
      <c r="Q70" s="133" t="s">
        <v>27</v>
      </c>
      <c r="R70" s="126" t="str">
        <f>IF(OR(Table18[[#This Row],[流]]="FLEET_ENHANCEMENT_GS",Table18[[#This Row],[流]]="UAT3",Table18[[#This Row],[流]]="",Table18[[#This Row],[流]]="0",Table18[[#This Row],[流]]="ICP"),"0","Yes")</f>
        <v>Yes</v>
      </c>
      <c r="S70" s="127" t="str">
        <f>IF(Table18[[#This Row],[流]]="Fleet_GS","√","")&amp;IF(Table18[[#This Row],[流]]="UAT3","","X")</f>
        <v>X</v>
      </c>
      <c r="T70" s="130"/>
    </row>
    <row r="71" spans="3:20" hidden="1" x14ac:dyDescent="0.25">
      <c r="C71" s="86">
        <v>43223</v>
      </c>
      <c r="D71" s="231" t="s">
        <v>39</v>
      </c>
      <c r="E71" s="129" t="str">
        <f>TEXT(C71,"dddd")</f>
        <v>Thursday</v>
      </c>
      <c r="F71" s="292" t="str">
        <f>IF(OR(E71="Thursday",E71="Tuesday"),"UAT","")&amp;IF(OR(E71="Wednesday",E71="Friday"),"Trunk&amp;UAT3","")</f>
        <v>UAT</v>
      </c>
      <c r="G71" s="131" t="s">
        <v>36</v>
      </c>
      <c r="H7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71" s="312"/>
      <c r="J71" s="181" t="s">
        <v>204</v>
      </c>
      <c r="K71" s="132" t="str">
        <f>IF(OR(Table18[[#This Row],[流]]="UAT_GS",Table18[[#This Row],[流]]="UAT_GC",Table18[[#This Row],[流]]="UAT_EP"),"Release_note","0")&amp;IF(OR(Table18[[#This Row],[流]]="UAT3"),"Notice_of","0")</f>
        <v>Release_note0</v>
      </c>
      <c r="L71" s="309" t="s">
        <v>214</v>
      </c>
      <c r="M71" s="141" t="s">
        <v>27</v>
      </c>
      <c r="N71" s="141" t="s">
        <v>27</v>
      </c>
      <c r="O71" s="141" t="s">
        <v>27</v>
      </c>
      <c r="P71" s="141" t="s">
        <v>27</v>
      </c>
      <c r="Q71" s="133" t="s">
        <v>27</v>
      </c>
      <c r="R71" s="152" t="str">
        <f>IF(OR(Table18[[#This Row],[流]]="FLEET_ENHANCEMENT_GS",Table18[[#This Row],[流]]="UAT3",Table18[[#This Row],[流]]="",Table18[[#This Row],[流]]="0",Table18[[#This Row],[流]]="ICP"),"0","Yes")</f>
        <v>Yes</v>
      </c>
      <c r="S71" s="127" t="str">
        <f>IF(Table18[[#This Row],[流]]="Fleet_GS","√","")&amp;IF(Table18[[#This Row],[流]]="UAT3","","X")</f>
        <v>X</v>
      </c>
      <c r="T71" s="130"/>
    </row>
    <row r="72" spans="3:20" hidden="1" x14ac:dyDescent="0.25">
      <c r="C72" s="86">
        <v>43223</v>
      </c>
      <c r="D72" s="231" t="s">
        <v>39</v>
      </c>
      <c r="E72" s="129" t="str">
        <f>TEXT(C72,"dddd")</f>
        <v>Thursday</v>
      </c>
      <c r="F72" s="292" t="str">
        <f>IF(OR(E72="Thursday",E72="Tuesday"),"UAT","")&amp;IF(OR(E72="Wednesday",E72="Friday"),"Trunk&amp;UAT3","")</f>
        <v>UAT</v>
      </c>
      <c r="G72" s="145" t="s">
        <v>167</v>
      </c>
      <c r="H7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72" s="312"/>
      <c r="J72" s="122" t="s">
        <v>168</v>
      </c>
      <c r="K72" s="123" t="str">
        <f>IF(OR(Table18[[#This Row],[流]]="UAT_GS",Table18[[#This Row],[流]]="UAT_GC",Table18[[#This Row],[流]]="UAT_EP"),"Release_note","0")&amp;IF(OR(Table18[[#This Row],[流]]="UAT3"),"Notice_of","0")</f>
        <v>00</v>
      </c>
      <c r="L72" s="124" t="s">
        <v>169</v>
      </c>
      <c r="M72" s="141" t="s">
        <v>27</v>
      </c>
      <c r="N72" s="141" t="s">
        <v>27</v>
      </c>
      <c r="O72" s="141" t="s">
        <v>27</v>
      </c>
      <c r="P72" s="129" t="s">
        <v>217</v>
      </c>
      <c r="Q72" s="312">
        <v>0</v>
      </c>
      <c r="R72" s="152" t="str">
        <f>IF(OR(Table18[[#This Row],[流]]="FLEET_ENHANCEMENT_GS",Table18[[#This Row],[流]]="UAT3",Table18[[#This Row],[流]]="",Table18[[#This Row],[流]]="0",Table18[[#This Row],[流]]="ICP"),"0","Yes")</f>
        <v>Yes</v>
      </c>
      <c r="S72" s="127" t="str">
        <f>IF(Table18[[#This Row],[流]]="Fleet_GS","√","")&amp;IF(Table18[[#This Row],[流]]="UAT3","","X")</f>
        <v>X</v>
      </c>
      <c r="T72" s="130"/>
    </row>
    <row r="73" spans="3:20" hidden="1" x14ac:dyDescent="0.25">
      <c r="C73" s="86">
        <v>43223</v>
      </c>
      <c r="D73" s="231" t="s">
        <v>39</v>
      </c>
      <c r="E73" s="129" t="str">
        <f>TEXT(C73,"dddd")</f>
        <v>Thursday</v>
      </c>
      <c r="F73" s="292" t="str">
        <f>IF(OR(E73="Thursday",E73="Tuesday"),"UAT","")&amp;IF(OR(E73="Wednesday",E73="Friday"),"Trunk&amp;UAT3","")</f>
        <v>UAT</v>
      </c>
      <c r="G73" s="145" t="s">
        <v>200</v>
      </c>
      <c r="H7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73" s="312"/>
      <c r="J73" s="122" t="s">
        <v>201</v>
      </c>
      <c r="K73" s="123" t="str">
        <f>IF(OR(Table18[[#This Row],[流]]="UAT_GS",Table18[[#This Row],[流]]="UAT_GC",Table18[[#This Row],[流]]="UAT_EP"),"Release_note","0")&amp;IF(OR(Table18[[#This Row],[流]]="UAT3"),"Notice_of","0")</f>
        <v>00</v>
      </c>
      <c r="L73" s="309" t="s">
        <v>203</v>
      </c>
      <c r="M73" s="141" t="s">
        <v>27</v>
      </c>
      <c r="N73" s="141" t="s">
        <v>27</v>
      </c>
      <c r="O73" s="141" t="s">
        <v>27</v>
      </c>
      <c r="P73" s="141" t="s">
        <v>27</v>
      </c>
      <c r="Q73" s="312">
        <v>0</v>
      </c>
      <c r="R73" s="152" t="str">
        <f>IF(OR(Table18[[#This Row],[流]]="FLEET_ENHANCEMENT_GS",Table18[[#This Row],[流]]="UAT3",Table18[[#This Row],[流]]="",Table18[[#This Row],[流]]="0",Table18[[#This Row],[流]]="ICP"),"0","Yes")</f>
        <v>Yes</v>
      </c>
      <c r="S73" s="127" t="str">
        <f>IF(Table18[[#This Row],[流]]="Fleet_GS","√","")&amp;IF(Table18[[#This Row],[流]]="UAT3","","X")</f>
        <v>X</v>
      </c>
      <c r="T73" s="130"/>
    </row>
    <row r="74" spans="3:20" hidden="1" x14ac:dyDescent="0.25">
      <c r="C74" s="86">
        <v>43224</v>
      </c>
      <c r="D74" s="231" t="s">
        <v>39</v>
      </c>
      <c r="E74" s="141" t="str">
        <f>TEXT(C74,"dddd")</f>
        <v>Friday</v>
      </c>
      <c r="F74" s="292" t="str">
        <f>IF(OR(E74="Thursday",E74="Tuesday"),"UAT","")&amp;IF(OR(E74="Wednesday",E74="Friday"),"Trunk&amp;UAT3","")</f>
        <v>Trunk&amp;UAT3</v>
      </c>
      <c r="G74" s="120" t="s">
        <v>215</v>
      </c>
      <c r="H7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74" s="183" t="s">
        <v>170</v>
      </c>
      <c r="J74" s="122"/>
      <c r="K74" s="123" t="str">
        <f>IF(OR(Table18[[#This Row],[流]]="UAT_GS",Table18[[#This Row],[流]]="UAT_GC",Table18[[#This Row],[流]]="UAT_EP"),"Release_note","0")&amp;IF(OR(Table18[[#This Row],[流]]="UAT3"),"Notice_of","0")</f>
        <v>00</v>
      </c>
      <c r="L74" s="124">
        <v>0</v>
      </c>
      <c r="M74" s="141">
        <v>0</v>
      </c>
      <c r="N74" s="141">
        <v>0</v>
      </c>
      <c r="O74" s="141">
        <v>0</v>
      </c>
      <c r="P74" s="141">
        <v>0</v>
      </c>
      <c r="Q74" s="312">
        <v>0</v>
      </c>
      <c r="R74" s="152" t="str">
        <f>IF(OR(Table18[[#This Row],[流]]="FLEET_ENHANCEMENT_GS",Table18[[#This Row],[流]]="UAT3",Table18[[#This Row],[流]]="",Table18[[#This Row],[流]]="0",Table18[[#This Row],[流]]="ICP"),"0","Yes")</f>
        <v>Yes</v>
      </c>
      <c r="S74" s="127" t="str">
        <f>IF(Table18[[#This Row],[流]]="Fleet_GS","√","")&amp;IF(Table18[[#This Row],[流]]="UAT3","","X")</f>
        <v>X</v>
      </c>
      <c r="T74" s="130"/>
    </row>
    <row r="75" spans="3:20" hidden="1" x14ac:dyDescent="0.25">
      <c r="C75" s="86">
        <v>43224</v>
      </c>
      <c r="D75" s="231" t="s">
        <v>39</v>
      </c>
      <c r="E75" s="312" t="str">
        <f t="shared" si="2"/>
        <v>Friday</v>
      </c>
      <c r="F75" s="292" t="str">
        <f t="shared" si="1"/>
        <v>Trunk&amp;UAT3</v>
      </c>
      <c r="G75" s="129" t="s">
        <v>40</v>
      </c>
      <c r="H7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75" s="160"/>
      <c r="J75" s="173" t="s">
        <v>216</v>
      </c>
      <c r="K75" s="132" t="str">
        <f>IF(OR(Table18[[#This Row],[流]]="UAT_GS",Table18[[#This Row],[流]]="UAT_GC",Table18[[#This Row],[流]]="UAT_EP"),"Release_note","0")&amp;IF(OR(Table18[[#This Row],[流]]="UAT3"),"Notice_of","0")</f>
        <v>0Notice_of</v>
      </c>
      <c r="L75" s="160">
        <v>0</v>
      </c>
      <c r="M75" s="160">
        <v>0</v>
      </c>
      <c r="N75" s="160">
        <v>0</v>
      </c>
      <c r="O75" s="160">
        <v>0</v>
      </c>
      <c r="P75" s="160">
        <v>0</v>
      </c>
      <c r="Q75" s="160">
        <v>0</v>
      </c>
      <c r="R75" s="126" t="str">
        <f>IF(OR(Table18[[#This Row],[流]]="FLEET_ENHANCEMENT_GS",Table18[[#This Row],[流]]="UAT3",Table18[[#This Row],[流]]="",Table18[[#This Row],[流]]="0",Table18[[#This Row],[流]]="ICP"),"0","Yes")</f>
        <v>0</v>
      </c>
      <c r="S75" s="161">
        <v>0</v>
      </c>
      <c r="T75" s="130"/>
    </row>
    <row r="76" spans="3:20" hidden="1" x14ac:dyDescent="0.25">
      <c r="C76" s="86">
        <v>43224</v>
      </c>
      <c r="D76" s="231" t="s">
        <v>39</v>
      </c>
      <c r="E76" s="312" t="str">
        <f>TEXT(C76,"dddd")</f>
        <v>Friday</v>
      </c>
      <c r="F76" s="292" t="str">
        <f>IF(OR(E76="Thursday",E76="Tuesday"),"UAT","")&amp;IF(OR(E76="Wednesday",E76="Friday"),"Trunk&amp;UAT3","")</f>
        <v>Trunk&amp;UAT3</v>
      </c>
      <c r="G76" s="145" t="s">
        <v>200</v>
      </c>
      <c r="H7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76" s="312"/>
      <c r="J76" s="122" t="s">
        <v>201</v>
      </c>
      <c r="K76" s="123" t="str">
        <f>IF(OR(Table18[[#This Row],[流]]="UAT_GS",Table18[[#This Row],[流]]="UAT_GC",Table18[[#This Row],[流]]="UAT_EP"),"Release_note","0")&amp;IF(OR(Table18[[#This Row],[流]]="UAT3"),"Notice_of","0")</f>
        <v>00</v>
      </c>
      <c r="L76" s="122" t="s">
        <v>203</v>
      </c>
      <c r="M76" s="141" t="s">
        <v>27</v>
      </c>
      <c r="N76" s="141" t="s">
        <v>27</v>
      </c>
      <c r="O76" s="141" t="s">
        <v>27</v>
      </c>
      <c r="P76" s="141" t="s">
        <v>27</v>
      </c>
      <c r="Q76" s="312">
        <v>0</v>
      </c>
      <c r="R76" s="152" t="str">
        <f>IF(OR(Table18[[#This Row],[流]]="FLEET_ENHANCEMENT_GS",Table18[[#This Row],[流]]="UAT3",Table18[[#This Row],[流]]="",Table18[[#This Row],[流]]="0",Table18[[#This Row],[流]]="ICP"),"0","Yes")</f>
        <v>Yes</v>
      </c>
      <c r="S76" s="127" t="str">
        <f>IF(Table18[[#This Row],[流]]="Fleet_GS","√","")&amp;IF(Table18[[#This Row],[流]]="UAT3","","X")</f>
        <v>X</v>
      </c>
      <c r="T76" s="130"/>
    </row>
    <row r="77" spans="3:20" hidden="1" x14ac:dyDescent="0.25">
      <c r="C77" s="86">
        <v>43224</v>
      </c>
      <c r="D77" s="231" t="s">
        <v>39</v>
      </c>
      <c r="E77" s="312" t="str">
        <f>TEXT(C77,"dddd")</f>
        <v>Friday</v>
      </c>
      <c r="F77" s="292" t="str">
        <f>IF(OR(E77="Thursday",E77="Tuesday"),"UAT","")&amp;IF(OR(E77="Wednesday",E77="Friday"),"Trunk&amp;UAT3","")</f>
        <v>Trunk&amp;UAT3</v>
      </c>
      <c r="G77" s="145" t="s">
        <v>167</v>
      </c>
      <c r="H7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77" s="312"/>
      <c r="J77" s="122" t="s">
        <v>168</v>
      </c>
      <c r="K77" s="123" t="str">
        <f>IF(OR(Table18[[#This Row],[流]]="UAT_GS",Table18[[#This Row],[流]]="UAT_GC",Table18[[#This Row],[流]]="UAT_EP"),"Release_note","0")&amp;IF(OR(Table18[[#This Row],[流]]="UAT3"),"Notice_of","0")</f>
        <v>00</v>
      </c>
      <c r="L77" s="122" t="s">
        <v>169</v>
      </c>
      <c r="M77" s="141" t="s">
        <v>27</v>
      </c>
      <c r="N77" s="141" t="s">
        <v>27</v>
      </c>
      <c r="O77" s="141" t="s">
        <v>27</v>
      </c>
      <c r="P77" s="141" t="s">
        <v>27</v>
      </c>
      <c r="Q77" s="312">
        <v>0</v>
      </c>
      <c r="R77" s="152" t="str">
        <f>IF(OR(Table18[[#This Row],[流]]="FLEET_ENHANCEMENT_GS",Table18[[#This Row],[流]]="UAT3",Table18[[#This Row],[流]]="",Table18[[#This Row],[流]]="0",Table18[[#This Row],[流]]="ICP"),"0","Yes")</f>
        <v>Yes</v>
      </c>
      <c r="S77" s="127" t="str">
        <f>IF(Table18[[#This Row],[流]]="Fleet_GS","√","")&amp;IF(Table18[[#This Row],[流]]="UAT3","","X")</f>
        <v>X</v>
      </c>
      <c r="T77" s="130"/>
    </row>
    <row r="78" spans="3:20" hidden="1" x14ac:dyDescent="0.25">
      <c r="C78" s="86">
        <v>43224</v>
      </c>
      <c r="D78" s="231" t="s">
        <v>39</v>
      </c>
      <c r="E78" s="312" t="str">
        <f t="shared" ref="E78:E131" si="3">TEXT(C78,"dddd")</f>
        <v>Friday</v>
      </c>
      <c r="F78" s="292" t="str">
        <f t="shared" ref="F78:F131" si="4">IF(OR(E78="Thursday",E78="Tuesday"),"UAT","")&amp;IF(OR(E78="Wednesday",E78="Friday"),"Trunk&amp;UAT3","")</f>
        <v>Trunk&amp;UAT3</v>
      </c>
      <c r="G78" s="148" t="s">
        <v>56</v>
      </c>
      <c r="H7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78" s="312"/>
      <c r="J78" s="122" t="s">
        <v>218</v>
      </c>
      <c r="K78" s="123" t="str">
        <f>IF(OR(Table18[[#This Row],[流]]="UAT_GS",Table18[[#This Row],[流]]="UAT_GC",Table18[[#This Row],[流]]="UAT_EP"),"Release_note","0")&amp;IF(OR(Table18[[#This Row],[流]]="UAT3"),"Notice_of","0")</f>
        <v>00</v>
      </c>
      <c r="L78" s="309" t="s">
        <v>219</v>
      </c>
      <c r="M78" s="141" t="s">
        <v>27</v>
      </c>
      <c r="N78" s="312">
        <v>0</v>
      </c>
      <c r="O78" s="312">
        <v>0</v>
      </c>
      <c r="P78" s="312">
        <v>0</v>
      </c>
      <c r="Q78" s="312">
        <v>0</v>
      </c>
      <c r="R78" s="122" t="str">
        <f>IF(OR(Table18[[#This Row],[流]]="FLEET_ENHANCEMENT_GS",Table18[[#This Row],[流]]="UAT3",Table18[[#This Row],[流]]="",Table18[[#This Row],[流]]="0",Table18[[#This Row],[流]]="ICP"),"0","Yes")</f>
        <v>0</v>
      </c>
      <c r="S78" s="127" t="str">
        <f>IF(Table18[[#This Row],[流]]="Fleet_GS","√","")&amp;IF(Table18[[#This Row],[流]]="UAT3","","X")</f>
        <v>X</v>
      </c>
      <c r="T78" s="130"/>
    </row>
    <row r="79" spans="3:20" hidden="1" x14ac:dyDescent="0.25">
      <c r="C79" s="416">
        <v>43225</v>
      </c>
      <c r="D79" s="184">
        <v>0</v>
      </c>
      <c r="E79" s="135" t="str">
        <f>TEXT(C79,"dddd")</f>
        <v>Saturday</v>
      </c>
      <c r="F79" s="361" t="str">
        <f>IF(OR(E79="Thursday",E79="Tuesday"),"UAT","")&amp;IF(OR(E79="Wednesday",E79="Friday"),"Trunk&amp;UAT3","")</f>
        <v/>
      </c>
      <c r="G79" s="135"/>
      <c r="H7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79" s="135"/>
      <c r="J79" s="136"/>
      <c r="K79" s="155" t="str">
        <f>IF(OR(Table18[[#This Row],[流]]="UAT_GS",Table18[[#This Row],[流]]="UAT_GC",Table18[[#This Row],[流]]="UAT_EP"),"Release_note","0")&amp;IF(OR(Table18[[#This Row],[流]]="UAT3"),"Notice_of","0")</f>
        <v>00</v>
      </c>
      <c r="L79" s="137"/>
      <c r="M79" s="135"/>
      <c r="N79" s="135"/>
      <c r="O79" s="135"/>
      <c r="P79" s="135"/>
      <c r="Q79" s="135"/>
      <c r="R79" s="136" t="str">
        <f>IF(OR(Table18[[#This Row],[流]]="FLEET_ENHANCEMENT_GS",Table18[[#This Row],[流]]="UAT3",Table18[[#This Row],[流]]="",Table18[[#This Row],[流]]="0",Table18[[#This Row],[流]]="ICP"),"0","Yes")</f>
        <v>0</v>
      </c>
      <c r="S79" s="139" t="str">
        <f>IF(Table18[[#This Row],[流]]="Fleet_GS","√","")&amp;IF(Table18[[#This Row],[流]]="UAT3","","X")</f>
        <v>X</v>
      </c>
      <c r="T79" s="140"/>
    </row>
    <row r="80" spans="3:20" hidden="1" x14ac:dyDescent="0.25">
      <c r="C80" s="416">
        <v>43226</v>
      </c>
      <c r="D80" s="184">
        <v>0</v>
      </c>
      <c r="E80" s="135" t="str">
        <f t="shared" si="3"/>
        <v>Sunday</v>
      </c>
      <c r="F80" s="361" t="str">
        <f t="shared" si="4"/>
        <v/>
      </c>
      <c r="G80" s="135"/>
      <c r="H8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80" s="135"/>
      <c r="J80" s="136"/>
      <c r="K80" s="155" t="str">
        <f>IF(OR(Table18[[#This Row],[流]]="UAT_GS",Table18[[#This Row],[流]]="UAT_GC",Table18[[#This Row],[流]]="UAT_EP"),"Release_note","0")&amp;IF(OR(Table18[[#This Row],[流]]="UAT3"),"Notice_of","0")</f>
        <v>00</v>
      </c>
      <c r="L80" s="137"/>
      <c r="M80" s="135" t="s">
        <v>212</v>
      </c>
      <c r="N80" s="135"/>
      <c r="O80" s="135"/>
      <c r="P80" s="135"/>
      <c r="Q80" s="135"/>
      <c r="R80" s="136" t="str">
        <f>IF(OR(Table18[[#This Row],[流]]="FLEET_ENHANCEMENT_GS",Table18[[#This Row],[流]]="UAT3",Table18[[#This Row],[流]]="",Table18[[#This Row],[流]]="0",Table18[[#This Row],[流]]="ICP"),"0","Yes")</f>
        <v>0</v>
      </c>
      <c r="S80" s="139" t="str">
        <f>IF(Table18[[#This Row],[流]]="Fleet_GS","√","")&amp;IF(Table18[[#This Row],[流]]="UAT3","","X")</f>
        <v>X</v>
      </c>
      <c r="T80" s="140"/>
    </row>
    <row r="81" spans="3:20" hidden="1" x14ac:dyDescent="0.25">
      <c r="C81" s="86">
        <v>43227</v>
      </c>
      <c r="D81" s="231" t="s">
        <v>39</v>
      </c>
      <c r="E81" s="312" t="str">
        <f t="shared" si="3"/>
        <v>Monday</v>
      </c>
      <c r="F81" s="292" t="str">
        <f t="shared" si="4"/>
        <v/>
      </c>
      <c r="G81" s="145" t="s">
        <v>56</v>
      </c>
      <c r="H8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81" s="168" t="s">
        <v>584</v>
      </c>
      <c r="J81" s="122" t="s">
        <v>218</v>
      </c>
      <c r="K81" s="123" t="str">
        <f>IF(OR(Table18[[#This Row],[流]]="UAT_GS",Table18[[#This Row],[流]]="UAT_GC",Table18[[#This Row],[流]]="UAT_EP"),"Release_note","0")&amp;IF(OR(Table18[[#This Row],[流]]="UAT3"),"Notice_of","0")</f>
        <v>00</v>
      </c>
      <c r="L81" s="309" t="s">
        <v>219</v>
      </c>
      <c r="M81" s="141" t="s">
        <v>27</v>
      </c>
      <c r="N81" s="129" t="s">
        <v>223</v>
      </c>
      <c r="O81" s="312">
        <v>0</v>
      </c>
      <c r="P81" s="312">
        <v>0</v>
      </c>
      <c r="Q81" s="312">
        <v>0</v>
      </c>
      <c r="R81" s="122" t="str">
        <f>IF(OR(Table18[[#This Row],[流]]="FLEET_ENHANCEMENT_GS",Table18[[#This Row],[流]]="UAT3",Table18[[#This Row],[流]]="",Table18[[#This Row],[流]]="0",Table18[[#This Row],[流]]="ICP"),"0","Yes")</f>
        <v>0</v>
      </c>
      <c r="S81" s="127" t="str">
        <f>IF(Table18[[#This Row],[流]]="Fleet_GS","√","")&amp;IF(Table18[[#This Row],[流]]="UAT3","","X")</f>
        <v>X</v>
      </c>
      <c r="T81" s="130">
        <v>0.43124999999999997</v>
      </c>
    </row>
    <row r="82" spans="3:20" hidden="1" x14ac:dyDescent="0.25">
      <c r="C82" s="86">
        <v>43227</v>
      </c>
      <c r="D82" s="231" t="s">
        <v>39</v>
      </c>
      <c r="E82" s="312" t="str">
        <f t="shared" si="3"/>
        <v>Monday</v>
      </c>
      <c r="F82" s="292" t="str">
        <f t="shared" si="4"/>
        <v/>
      </c>
      <c r="G82" s="145" t="s">
        <v>200</v>
      </c>
      <c r="H8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82" s="312"/>
      <c r="J82" s="122" t="s">
        <v>201</v>
      </c>
      <c r="K82" s="123" t="str">
        <f>IF(OR(Table18[[#This Row],[流]]="UAT_GS",Table18[[#This Row],[流]]="UAT_GC",Table18[[#This Row],[流]]="UAT_EP"),"Release_note","0")&amp;IF(OR(Table18[[#This Row],[流]]="UAT3"),"Notice_of","0")</f>
        <v>00</v>
      </c>
      <c r="L82" s="122" t="s">
        <v>203</v>
      </c>
      <c r="M82" s="141" t="s">
        <v>27</v>
      </c>
      <c r="N82" s="141" t="s">
        <v>27</v>
      </c>
      <c r="O82" s="141" t="s">
        <v>27</v>
      </c>
      <c r="P82" s="141" t="s">
        <v>27</v>
      </c>
      <c r="Q82" s="312">
        <v>0</v>
      </c>
      <c r="R82" s="122" t="str">
        <f>IF(OR(Table18[[#This Row],[流]]="FLEET_ENHANCEMENT_GS",Table18[[#This Row],[流]]="UAT3",Table18[[#This Row],[流]]="",Table18[[#This Row],[流]]="0",Table18[[#This Row],[流]]="ICP"),"0","Yes")</f>
        <v>Yes</v>
      </c>
      <c r="S82" s="127" t="str">
        <f>IF(Table18[[#This Row],[流]]="Fleet_GS","√","")&amp;IF(Table18[[#This Row],[流]]="UAT3","","X")</f>
        <v>X</v>
      </c>
      <c r="T82" s="130">
        <v>0.44930555555555557</v>
      </c>
    </row>
    <row r="83" spans="3:20" hidden="1" x14ac:dyDescent="0.25">
      <c r="C83" s="86">
        <v>43227</v>
      </c>
      <c r="D83" s="231" t="s">
        <v>39</v>
      </c>
      <c r="E83" s="312" t="str">
        <f t="shared" si="3"/>
        <v>Monday</v>
      </c>
      <c r="F83" s="292" t="str">
        <f t="shared" si="4"/>
        <v/>
      </c>
      <c r="G83" s="145" t="s">
        <v>167</v>
      </c>
      <c r="H8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83" s="312"/>
      <c r="J83" s="122" t="s">
        <v>168</v>
      </c>
      <c r="K83" s="123" t="str">
        <f>IF(OR(Table18[[#This Row],[流]]="UAT_GS",Table18[[#This Row],[流]]="UAT_GC",Table18[[#This Row],[流]]="UAT_EP"),"Release_note","0")&amp;IF(OR(Table18[[#This Row],[流]]="UAT3"),"Notice_of","0")</f>
        <v>00</v>
      </c>
      <c r="L83" s="122" t="s">
        <v>169</v>
      </c>
      <c r="M83" s="141" t="s">
        <v>27</v>
      </c>
      <c r="N83" s="141" t="s">
        <v>27</v>
      </c>
      <c r="O83" s="141" t="s">
        <v>27</v>
      </c>
      <c r="P83" s="141" t="s">
        <v>27</v>
      </c>
      <c r="Q83" s="312">
        <v>0</v>
      </c>
      <c r="R83" s="122" t="str">
        <f>IF(OR(Table18[[#This Row],[流]]="FLEET_ENHANCEMENT_GS",Table18[[#This Row],[流]]="UAT3",Table18[[#This Row],[流]]="",Table18[[#This Row],[流]]="0",Table18[[#This Row],[流]]="ICP"),"0","Yes")</f>
        <v>Yes</v>
      </c>
      <c r="S83" s="127" t="str">
        <f>IF(Table18[[#This Row],[流]]="Fleet_GS","√","")&amp;IF(Table18[[#This Row],[流]]="UAT3","","X")</f>
        <v>X</v>
      </c>
      <c r="T83" s="130" t="s">
        <v>263</v>
      </c>
    </row>
    <row r="84" spans="3:20" hidden="1" x14ac:dyDescent="0.25">
      <c r="C84" s="86">
        <v>43227</v>
      </c>
      <c r="D84" s="231" t="s">
        <v>39</v>
      </c>
      <c r="E84" s="312" t="str">
        <f t="shared" si="3"/>
        <v>Monday</v>
      </c>
      <c r="F84" s="292" t="str">
        <f t="shared" si="4"/>
        <v/>
      </c>
      <c r="G84" s="145" t="s">
        <v>202</v>
      </c>
      <c r="H8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84" s="312"/>
      <c r="J84" s="122" t="s">
        <v>232</v>
      </c>
      <c r="K84" s="123" t="str">
        <f>IF(OR(Table18[[#This Row],[流]]="UAT_GS",Table18[[#This Row],[流]]="UAT_GC",Table18[[#This Row],[流]]="UAT_EP"),"Release_note","0")&amp;IF(OR(Table18[[#This Row],[流]]="UAT3"),"Notice_of","0")</f>
        <v>00</v>
      </c>
      <c r="L84" s="122" t="s">
        <v>230</v>
      </c>
      <c r="M84" s="141" t="s">
        <v>27</v>
      </c>
      <c r="N84" s="141" t="s">
        <v>27</v>
      </c>
      <c r="O84" s="141" t="s">
        <v>27</v>
      </c>
      <c r="P84" s="141" t="s">
        <v>27</v>
      </c>
      <c r="Q84" s="312">
        <v>0</v>
      </c>
      <c r="R84" s="122" t="str">
        <f>IF(OR(Table18[[#This Row],[流]]="FLEET_ENHANCEMENT_GS",Table18[[#This Row],[流]]="UAT3",Table18[[#This Row],[流]]="",Table18[[#This Row],[流]]="0",Table18[[#This Row],[流]]="ICP"),"0","Yes")</f>
        <v>Yes</v>
      </c>
      <c r="S84" s="150" t="s">
        <v>271</v>
      </c>
      <c r="T84" s="130">
        <v>0.74930555555555556</v>
      </c>
    </row>
    <row r="85" spans="3:20" hidden="1" x14ac:dyDescent="0.25">
      <c r="C85" s="86">
        <v>43227</v>
      </c>
      <c r="D85" s="231" t="s">
        <v>39</v>
      </c>
      <c r="E85" s="312" t="str">
        <f t="shared" si="3"/>
        <v>Monday</v>
      </c>
      <c r="F85" s="292" t="str">
        <f t="shared" si="4"/>
        <v/>
      </c>
      <c r="G85" s="148" t="s">
        <v>220</v>
      </c>
      <c r="H8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ME</v>
      </c>
      <c r="I85" s="312"/>
      <c r="J85" s="122" t="s">
        <v>221</v>
      </c>
      <c r="K85" s="123" t="str">
        <f>IF(OR(Table18[[#This Row],[流]]="UAT_GS",Table18[[#This Row],[流]]="UAT_GC",Table18[[#This Row],[流]]="UAT_EP"),"Release_note","0")&amp;IF(OR(Table18[[#This Row],[流]]="UAT3"),"Notice_of","0")</f>
        <v>00</v>
      </c>
      <c r="L85" s="122" t="s">
        <v>222</v>
      </c>
      <c r="M85" s="141" t="s">
        <v>27</v>
      </c>
      <c r="N85" s="129" t="s">
        <v>135</v>
      </c>
      <c r="O85" s="312">
        <v>0</v>
      </c>
      <c r="P85" s="312">
        <v>0</v>
      </c>
      <c r="Q85" s="312">
        <v>0</v>
      </c>
      <c r="R85" s="122" t="str">
        <f>IF(OR(Table18[[#This Row],[流]]="FLEET_ENHANCEMENT_GS",Table18[[#This Row],[流]]="UAT3",Table18[[#This Row],[流]]="",Table18[[#This Row],[流]]="0",Table18[[#This Row],[流]]="ICP"),"0","Yes")</f>
        <v>Yes</v>
      </c>
      <c r="S85" s="127" t="str">
        <f>IF(Table18[[#This Row],[流]]="Fleet_GS","√","")&amp;IF(Table18[[#This Row],[流]]="UAT3","","X")</f>
        <v>X</v>
      </c>
      <c r="T85" s="130"/>
    </row>
    <row r="86" spans="3:20" hidden="1" x14ac:dyDescent="0.25">
      <c r="C86" s="86">
        <v>43227</v>
      </c>
      <c r="D86" s="231" t="s">
        <v>39</v>
      </c>
      <c r="E86" s="312" t="str">
        <f t="shared" si="3"/>
        <v>Monday</v>
      </c>
      <c r="F86" s="292" t="str">
        <f t="shared" si="4"/>
        <v/>
      </c>
      <c r="G86" s="120" t="s">
        <v>224</v>
      </c>
      <c r="H8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86" s="129" t="s">
        <v>223</v>
      </c>
      <c r="J86" s="122" t="s">
        <v>225</v>
      </c>
      <c r="K86" s="123" t="str">
        <f>IF(OR(Table18[[#This Row],[流]]="UAT_GS",Table18[[#This Row],[流]]="UAT_GC",Table18[[#This Row],[流]]="UAT_EP"),"Release_note","0")&amp;IF(OR(Table18[[#This Row],[流]]="UAT3"),"Notice_of","0")</f>
        <v>00</v>
      </c>
      <c r="L86" s="124">
        <v>0</v>
      </c>
      <c r="M86" s="312">
        <v>0</v>
      </c>
      <c r="N86" s="312">
        <v>0</v>
      </c>
      <c r="O86" s="312">
        <v>0</v>
      </c>
      <c r="P86" s="312">
        <v>0</v>
      </c>
      <c r="Q86" s="312">
        <v>0</v>
      </c>
      <c r="R86" s="122" t="str">
        <f>IF(OR(Table18[[#This Row],[流]]="FLEET_ENHANCEMENT_GS",Table18[[#This Row],[流]]="UAT3",Table18[[#This Row],[流]]="",Table18[[#This Row],[流]]="0",Table18[[#This Row],[流]]="ICP"),"0","Yes")</f>
        <v>Yes</v>
      </c>
      <c r="S86" s="150" t="s">
        <v>229</v>
      </c>
      <c r="T86" s="130">
        <v>0.67291666666666661</v>
      </c>
    </row>
    <row r="87" spans="3:20" hidden="1" x14ac:dyDescent="0.25">
      <c r="C87" s="86">
        <v>43227</v>
      </c>
      <c r="D87" s="231" t="s">
        <v>39</v>
      </c>
      <c r="E87" s="312" t="str">
        <f t="shared" si="3"/>
        <v>Monday</v>
      </c>
      <c r="F87" s="292" t="str">
        <f t="shared" si="4"/>
        <v/>
      </c>
      <c r="G87" s="120" t="s">
        <v>224</v>
      </c>
      <c r="H8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87" s="129" t="s">
        <v>231</v>
      </c>
      <c r="J87" s="122" t="s">
        <v>225</v>
      </c>
      <c r="K87" s="123" t="str">
        <f>IF(OR(Table18[[#This Row],[流]]="UAT_GS",Table18[[#This Row],[流]]="UAT_GC",Table18[[#This Row],[流]]="UAT_EP"),"Release_note","0")&amp;IF(OR(Table18[[#This Row],[流]]="UAT3"),"Notice_of","0")</f>
        <v>00</v>
      </c>
      <c r="L87" s="124">
        <v>0</v>
      </c>
      <c r="M87" s="312">
        <v>0</v>
      </c>
      <c r="N87" s="129" t="s">
        <v>264</v>
      </c>
      <c r="O87" s="312">
        <v>0</v>
      </c>
      <c r="P87" s="312">
        <v>0</v>
      </c>
      <c r="Q87" s="312">
        <v>0</v>
      </c>
      <c r="R87" s="122" t="str">
        <f>IF(OR(Table18[[#This Row],[流]]="FLEET_ENHANCEMENT_GS",Table18[[#This Row],[流]]="UAT3",Table18[[#This Row],[流]]="",Table18[[#This Row],[流]]="0",Table18[[#This Row],[流]]="ICP"),"0","Yes")</f>
        <v>Yes</v>
      </c>
      <c r="S87" s="127" t="str">
        <f>IF(Table18[[#This Row],[流]]="Fleet_GS","√","")&amp;IF(Table18[[#This Row],[流]]="UAT3","","X")</f>
        <v>X</v>
      </c>
      <c r="T87" s="130"/>
    </row>
    <row r="88" spans="3:20" hidden="1" x14ac:dyDescent="0.25">
      <c r="C88" s="86">
        <v>43227</v>
      </c>
      <c r="D88" s="231" t="s">
        <v>39</v>
      </c>
      <c r="E88" s="312" t="str">
        <f t="shared" si="3"/>
        <v>Monday</v>
      </c>
      <c r="F88" s="292" t="str">
        <f t="shared" si="4"/>
        <v/>
      </c>
      <c r="G88" s="131" t="s">
        <v>32</v>
      </c>
      <c r="H8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88" s="312"/>
      <c r="J88" s="122" t="s">
        <v>267</v>
      </c>
      <c r="K88" s="174" t="str">
        <f>IF(OR(Table18[[#This Row],[流]]="UAT_GS",Table18[[#This Row],[流]]="UAT_GC",Table18[[#This Row],[流]]="UAT_EP"),"Release_note","0")&amp;IF(OR(Table18[[#This Row],[流]]="UAT3"),"Notice_of","0")</f>
        <v>Release_note0</v>
      </c>
      <c r="L88" s="124" t="s">
        <v>268</v>
      </c>
      <c r="M88" s="141" t="s">
        <v>27</v>
      </c>
      <c r="N88" s="141" t="s">
        <v>27</v>
      </c>
      <c r="O88" s="141" t="s">
        <v>27</v>
      </c>
      <c r="P88" s="141" t="s">
        <v>27</v>
      </c>
      <c r="Q88" s="185" t="s">
        <v>27</v>
      </c>
      <c r="R88" s="186" t="str">
        <f>IF(OR(Table18[[#This Row],[流]]="FLEET_ENHANCEMENT_GS",Table18[[#This Row],[流]]="UAT3",Table18[[#This Row],[流]]="",Table18[[#This Row],[流]]="0",Table18[[#This Row],[流]]="ICP"),"0","Yes")</f>
        <v>Yes</v>
      </c>
      <c r="S88" s="127" t="str">
        <f>IF(Table18[[#This Row],[流]]="Fleet_GS","√","")&amp;IF(Table18[[#This Row],[流]]="UAT3","","X")</f>
        <v>X</v>
      </c>
      <c r="T88" s="130"/>
    </row>
    <row r="89" spans="3:20" hidden="1" x14ac:dyDescent="0.25">
      <c r="C89" s="86">
        <v>43228</v>
      </c>
      <c r="D89" s="231" t="s">
        <v>39</v>
      </c>
      <c r="E89" s="312" t="str">
        <f t="shared" si="3"/>
        <v>Tuesday</v>
      </c>
      <c r="F89" s="292" t="str">
        <f t="shared" si="4"/>
        <v>UAT</v>
      </c>
      <c r="G89" s="131" t="s">
        <v>32</v>
      </c>
      <c r="H8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89" s="312"/>
      <c r="J89" s="122" t="s">
        <v>269</v>
      </c>
      <c r="K89" s="132" t="str">
        <f>IF(OR(Table18[[#This Row],[流]]="UAT_GS",Table18[[#This Row],[流]]="UAT_GC",Table18[[#This Row],[流]]="UAT_EP"),"Release_note","0")&amp;IF(OR(Table18[[#This Row],[流]]="UAT3"),"Notice_of","0")</f>
        <v>Release_note0</v>
      </c>
      <c r="L89" s="122" t="s">
        <v>280</v>
      </c>
      <c r="M89" s="141" t="s">
        <v>27</v>
      </c>
      <c r="N89" s="141" t="s">
        <v>27</v>
      </c>
      <c r="O89" s="141" t="s">
        <v>27</v>
      </c>
      <c r="P89" s="141" t="s">
        <v>27</v>
      </c>
      <c r="Q89" s="133" t="s">
        <v>27</v>
      </c>
      <c r="R89" s="187" t="str">
        <f>IF(OR(Table18[[#This Row],[流]]="FLEET_ENHANCEMENT_GS",Table18[[#This Row],[流]]="UAT3",Table18[[#This Row],[流]]="",Table18[[#This Row],[流]]="0",Table18[[#This Row],[流]]="ICP"),"0","Yes")</f>
        <v>Yes</v>
      </c>
      <c r="S89" s="127" t="str">
        <f>IF(Table18[[#This Row],[流]]="Fleet_GS","√","")&amp;IF(Table18[[#This Row],[流]]="UAT3","","X")</f>
        <v>X</v>
      </c>
      <c r="T89" s="130"/>
    </row>
    <row r="90" spans="3:20" hidden="1" x14ac:dyDescent="0.25">
      <c r="C90" s="86">
        <v>43228</v>
      </c>
      <c r="D90" s="231" t="s">
        <v>39</v>
      </c>
      <c r="E90" s="312" t="str">
        <f t="shared" si="3"/>
        <v>Tuesday</v>
      </c>
      <c r="F90" s="292" t="str">
        <f t="shared" si="4"/>
        <v>UAT</v>
      </c>
      <c r="G90" s="131" t="s">
        <v>36</v>
      </c>
      <c r="H9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90" s="312"/>
      <c r="J90" s="122" t="s">
        <v>270</v>
      </c>
      <c r="K90" s="132" t="str">
        <f>IF(OR(Table18[[#This Row],[流]]="UAT_GS",Table18[[#This Row],[流]]="UAT_GC",Table18[[#This Row],[流]]="UAT_EP"),"Release_note","0")&amp;IF(OR(Table18[[#This Row],[流]]="UAT3"),"Notice_of","0")</f>
        <v>Release_note0</v>
      </c>
      <c r="L90" s="122" t="s">
        <v>281</v>
      </c>
      <c r="M90" s="141" t="s">
        <v>27</v>
      </c>
      <c r="N90" s="141" t="s">
        <v>27</v>
      </c>
      <c r="O90" s="141" t="s">
        <v>27</v>
      </c>
      <c r="P90" s="141" t="s">
        <v>27</v>
      </c>
      <c r="Q90" s="133" t="s">
        <v>27</v>
      </c>
      <c r="R90" s="187" t="str">
        <f>IF(OR(Table18[[#This Row],[流]]="FLEET_ENHANCEMENT_GS",Table18[[#This Row],[流]]="UAT3",Table18[[#This Row],[流]]="",Table18[[#This Row],[流]]="0",Table18[[#This Row],[流]]="ICP"),"0","Yes")</f>
        <v>Yes</v>
      </c>
      <c r="S90" s="127" t="str">
        <f>IF(Table18[[#This Row],[流]]="Fleet_GS","√","")&amp;IF(Table18[[#This Row],[流]]="UAT3","","X")</f>
        <v>X</v>
      </c>
      <c r="T90" s="130">
        <v>0.87708333333333333</v>
      </c>
    </row>
    <row r="91" spans="3:20" hidden="1" x14ac:dyDescent="0.25">
      <c r="C91" s="86">
        <v>43228</v>
      </c>
      <c r="D91" s="231" t="s">
        <v>39</v>
      </c>
      <c r="E91" s="312" t="str">
        <f t="shared" si="3"/>
        <v>Tuesday</v>
      </c>
      <c r="F91" s="292" t="str">
        <f t="shared" si="4"/>
        <v>UAT</v>
      </c>
      <c r="G91" s="145" t="s">
        <v>200</v>
      </c>
      <c r="H9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91" s="312"/>
      <c r="J91" s="122" t="s">
        <v>201</v>
      </c>
      <c r="K91" s="152" t="str">
        <f>IF(OR(Table18[[#This Row],[流]]="UAT_GS",Table18[[#This Row],[流]]="UAT_GC",Table18[[#This Row],[流]]="UAT_EP"),"Release_note","0")&amp;IF(OR(Table18[[#This Row],[流]]="UAT3"),"Notice_of","0")</f>
        <v>00</v>
      </c>
      <c r="L91" s="122" t="s">
        <v>203</v>
      </c>
      <c r="M91" s="141" t="s">
        <v>27</v>
      </c>
      <c r="N91" s="141" t="s">
        <v>27</v>
      </c>
      <c r="O91" s="141" t="s">
        <v>27</v>
      </c>
      <c r="P91" s="141" t="s">
        <v>27</v>
      </c>
      <c r="Q91" s="188">
        <v>0</v>
      </c>
      <c r="R91" s="187" t="str">
        <f>IF(OR(Table18[[#This Row],[流]]="FLEET_ENHANCEMENT_GS",Table18[[#This Row],[流]]="UAT3",Table18[[#This Row],[流]]="",Table18[[#This Row],[流]]="0",Table18[[#This Row],[流]]="ICP"),"0","Yes")</f>
        <v>Yes</v>
      </c>
      <c r="S91" s="127" t="str">
        <f>IF(Table18[[#This Row],[流]]="Fleet_GS","√","")&amp;IF(Table18[[#This Row],[流]]="UAT3","","X")</f>
        <v>X</v>
      </c>
      <c r="T91" s="130">
        <v>0.87291666666666667</v>
      </c>
    </row>
    <row r="92" spans="3:20" hidden="1" x14ac:dyDescent="0.25">
      <c r="C92" s="86">
        <v>43228</v>
      </c>
      <c r="D92" s="231" t="s">
        <v>39</v>
      </c>
      <c r="E92" s="312" t="str">
        <f t="shared" si="3"/>
        <v>Tuesday</v>
      </c>
      <c r="F92" s="292" t="str">
        <f t="shared" si="4"/>
        <v>UAT</v>
      </c>
      <c r="G92" s="148" t="s">
        <v>56</v>
      </c>
      <c r="H9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92" s="312"/>
      <c r="J92" s="122" t="s">
        <v>218</v>
      </c>
      <c r="K92" s="152" t="str">
        <f>IF(OR(Table18[[#This Row],[流]]="UAT_GS",Table18[[#This Row],[流]]="UAT_GC",Table18[[#This Row],[流]]="UAT_EP"),"Release_note","0")&amp;IF(OR(Table18[[#This Row],[流]]="UAT3"),"Notice_of","0")</f>
        <v>00</v>
      </c>
      <c r="L92" s="124" t="s">
        <v>273</v>
      </c>
      <c r="M92" s="141" t="s">
        <v>27</v>
      </c>
      <c r="N92" s="132" t="s">
        <v>223</v>
      </c>
      <c r="O92" s="141">
        <v>0</v>
      </c>
      <c r="P92" s="312">
        <v>0</v>
      </c>
      <c r="Q92" s="188">
        <v>0</v>
      </c>
      <c r="R92" s="187" t="str">
        <f>IF(OR(Table18[[#This Row],[流]]="FLEET_ENHANCEMENT_GS",Table18[[#This Row],[流]]="UAT3",Table18[[#This Row],[流]]="",Table18[[#This Row],[流]]="0",Table18[[#This Row],[流]]="ICP"),"0","Yes")</f>
        <v>0</v>
      </c>
      <c r="S92" s="127" t="str">
        <f>IF(Table18[[#This Row],[流]]="Fleet_GS","√","")&amp;IF(Table18[[#This Row],[流]]="UAT3","","X")</f>
        <v>X</v>
      </c>
      <c r="T92" s="130"/>
    </row>
    <row r="93" spans="3:20" hidden="1" x14ac:dyDescent="0.25">
      <c r="C93" s="86">
        <v>43228</v>
      </c>
      <c r="D93" s="231" t="s">
        <v>39</v>
      </c>
      <c r="E93" s="312" t="str">
        <f t="shared" si="3"/>
        <v>Tuesday</v>
      </c>
      <c r="F93" s="292" t="str">
        <f t="shared" si="4"/>
        <v>UAT</v>
      </c>
      <c r="G93" s="189" t="s">
        <v>319</v>
      </c>
      <c r="H9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93" s="183" t="s">
        <v>170</v>
      </c>
      <c r="J93" s="146" t="s">
        <v>275</v>
      </c>
      <c r="K93" s="152" t="str">
        <f>IF(OR(Table18[[#This Row],[流]]="UAT_GS",Table18[[#This Row],[流]]="UAT_GC",Table18[[#This Row],[流]]="UAT_EP"),"Release_note","0")&amp;IF(OR(Table18[[#This Row],[流]]="UAT3"),"Notice_of","0")</f>
        <v>00</v>
      </c>
      <c r="L93" s="124">
        <v>0</v>
      </c>
      <c r="M93" s="141">
        <v>0</v>
      </c>
      <c r="N93" s="133">
        <v>0</v>
      </c>
      <c r="O93" s="141">
        <v>0</v>
      </c>
      <c r="P93" s="312">
        <v>0</v>
      </c>
      <c r="Q93" s="188">
        <v>0</v>
      </c>
      <c r="R93" s="187" t="str">
        <f>IF(OR(Table18[[#This Row],[流]]="FLEET_ENHANCEMENT_GS",Table18[[#This Row],[流]]="UAT3",Table18[[#This Row],[流]]="",Table18[[#This Row],[流]]="0",Table18[[#This Row],[流]]="ICP"),"0","Yes")</f>
        <v>Yes</v>
      </c>
      <c r="S93" s="127" t="str">
        <f>IF(Table18[[#This Row],[流]]="Fleet_GS","√","")&amp;IF(Table18[[#This Row],[流]]="UAT3","","X")</f>
        <v>X</v>
      </c>
      <c r="T93" s="130"/>
    </row>
    <row r="94" spans="3:20" hidden="1" x14ac:dyDescent="0.25">
      <c r="C94" s="86">
        <v>43228</v>
      </c>
      <c r="D94" s="231" t="s">
        <v>39</v>
      </c>
      <c r="E94" s="312" t="str">
        <f t="shared" si="3"/>
        <v>Tuesday</v>
      </c>
      <c r="F94" s="292" t="str">
        <f t="shared" si="4"/>
        <v>UAT</v>
      </c>
      <c r="G94" s="145" t="s">
        <v>167</v>
      </c>
      <c r="H9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94" s="124" t="s">
        <v>276</v>
      </c>
      <c r="J94" s="122" t="s">
        <v>168</v>
      </c>
      <c r="K94" s="152" t="str">
        <f>IF(OR(Table18[[#This Row],[流]]="UAT_GS",Table18[[#This Row],[流]]="UAT_GC",Table18[[#This Row],[流]]="UAT_EP"),"Release_note","0")&amp;IF(OR(Table18[[#This Row],[流]]="UAT3"),"Notice_of","0")</f>
        <v>00</v>
      </c>
      <c r="L94" s="124" t="s">
        <v>169</v>
      </c>
      <c r="M94" s="141" t="s">
        <v>27</v>
      </c>
      <c r="N94" s="141" t="s">
        <v>27</v>
      </c>
      <c r="O94" s="141" t="s">
        <v>27</v>
      </c>
      <c r="P94" s="141" t="s">
        <v>27</v>
      </c>
      <c r="Q94" s="188">
        <v>0</v>
      </c>
      <c r="R94" s="187" t="str">
        <f>IF(OR(Table18[[#This Row],[流]]="FLEET_ENHANCEMENT_GS",Table18[[#This Row],[流]]="UAT3",Table18[[#This Row],[流]]="",Table18[[#This Row],[流]]="0",Table18[[#This Row],[流]]="ICP"),"0","Yes")</f>
        <v>Yes</v>
      </c>
      <c r="S94" s="127" t="str">
        <f>IF(Table18[[#This Row],[流]]="Fleet_GS","√","")&amp;IF(Table18[[#This Row],[流]]="UAT3","","X")</f>
        <v>X</v>
      </c>
      <c r="T94" s="130">
        <v>0.77986111111111101</v>
      </c>
    </row>
    <row r="95" spans="3:20" hidden="1" x14ac:dyDescent="0.25">
      <c r="C95" s="86">
        <v>43228</v>
      </c>
      <c r="D95" s="231" t="s">
        <v>39</v>
      </c>
      <c r="E95" s="312" t="str">
        <f t="shared" si="3"/>
        <v>Tuesday</v>
      </c>
      <c r="F95" s="292" t="str">
        <f t="shared" si="4"/>
        <v>UAT</v>
      </c>
      <c r="G95" s="145" t="s">
        <v>202</v>
      </c>
      <c r="H9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95" s="312" t="s">
        <v>274</v>
      </c>
      <c r="J95" s="122" t="s">
        <v>232</v>
      </c>
      <c r="K95" s="310" t="str">
        <f>IF(OR(Table18[[#This Row],[流]]="UAT_GS",Table18[[#This Row],[流]]="UAT_GC",Table18[[#This Row],[流]]="UAT_EP"),"Release_note","0")&amp;IF(OR(Table18[[#This Row],[流]]="UAT3"),"Notice_of","0")</f>
        <v>00</v>
      </c>
      <c r="L95" s="122" t="s">
        <v>230</v>
      </c>
      <c r="M95" s="141" t="s">
        <v>27</v>
      </c>
      <c r="N95" s="141" t="s">
        <v>27</v>
      </c>
      <c r="O95" s="141" t="s">
        <v>27</v>
      </c>
      <c r="P95" s="141" t="s">
        <v>27</v>
      </c>
      <c r="Q95" s="312">
        <v>0</v>
      </c>
      <c r="R95" s="122" t="str">
        <f>IF(OR(Table18[[#This Row],[流]]="FLEET_ENHANCEMENT_GS",Table18[[#This Row],[流]]="UAT3",Table18[[#This Row],[流]]="",Table18[[#This Row],[流]]="0",Table18[[#This Row],[流]]="ICP"),"0","Yes")</f>
        <v>Yes</v>
      </c>
      <c r="S95" s="127" t="str">
        <f>IF(Table18[[#This Row],[流]]="Fleet_GS","√","")&amp;IF(Table18[[#This Row],[流]]="UAT3","","X")</f>
        <v>X</v>
      </c>
      <c r="T95" s="130">
        <v>0.77013888888888893</v>
      </c>
    </row>
    <row r="96" spans="3:20" hidden="1" x14ac:dyDescent="0.25">
      <c r="C96" s="86">
        <v>43228</v>
      </c>
      <c r="D96" s="231" t="s">
        <v>39</v>
      </c>
      <c r="E96" s="312" t="str">
        <f>TEXT(C96,"dddd")</f>
        <v>Tuesday</v>
      </c>
      <c r="F96" s="292" t="str">
        <f>IF(OR(E96="Thursday",E96="Tuesday"),"UAT","")&amp;IF(OR(E96="Wednesday",E96="Friday"),"Trunk&amp;UAT3","")</f>
        <v>UAT</v>
      </c>
      <c r="G96" s="145" t="s">
        <v>200</v>
      </c>
      <c r="H9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96" s="312" t="s">
        <v>274</v>
      </c>
      <c r="J96" s="122" t="s">
        <v>201</v>
      </c>
      <c r="K96" s="310" t="str">
        <f>IF(OR(Table18[[#This Row],[流]]="UAT_GS",Table18[[#This Row],[流]]="UAT_GC",Table18[[#This Row],[流]]="UAT_EP"),"Release_note","0")&amp;IF(OR(Table18[[#This Row],[流]]="UAT3"),"Notice_of","0")</f>
        <v>00</v>
      </c>
      <c r="L96" s="309" t="s">
        <v>203</v>
      </c>
      <c r="M96" s="141" t="s">
        <v>27</v>
      </c>
      <c r="N96" s="141" t="s">
        <v>27</v>
      </c>
      <c r="O96" s="141" t="s">
        <v>27</v>
      </c>
      <c r="P96" s="141" t="s">
        <v>27</v>
      </c>
      <c r="Q96" s="312">
        <v>0</v>
      </c>
      <c r="R96" s="122" t="str">
        <f>IF(OR(Table18[[#This Row],[流]]="FLEET_ENHANCEMENT_GS",Table18[[#This Row],[流]]="UAT3",Table18[[#This Row],[流]]="",Table18[[#This Row],[流]]="0",Table18[[#This Row],[流]]="ICP"),"0","Yes")</f>
        <v>Yes</v>
      </c>
      <c r="S96" s="127" t="str">
        <f>IF(Table18[[#This Row],[流]]="Fleet_GS","√","")&amp;IF(Table18[[#This Row],[流]]="UAT3","","X")</f>
        <v>X</v>
      </c>
      <c r="T96" s="130">
        <v>0.7631944444444444</v>
      </c>
    </row>
    <row r="97" spans="3:20" hidden="1" x14ac:dyDescent="0.25">
      <c r="C97" s="86">
        <v>43229</v>
      </c>
      <c r="D97" s="231" t="s">
        <v>39</v>
      </c>
      <c r="E97" s="312" t="str">
        <f>TEXT(C97,"dddd")</f>
        <v>Wednesday</v>
      </c>
      <c r="F97" s="292" t="str">
        <f>IF(OR(E97="Thursday",E97="Tuesday"),"UAT","")&amp;IF(OR(E97="Wednesday",E97="Friday"),"Trunk&amp;UAT3","")</f>
        <v>Trunk&amp;UAT3</v>
      </c>
      <c r="G97" s="120" t="s">
        <v>224</v>
      </c>
      <c r="H9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97" s="129" t="s">
        <v>282</v>
      </c>
      <c r="J97" s="122" t="s">
        <v>225</v>
      </c>
      <c r="K97" s="123" t="str">
        <f>IF(OR(Table18[[#This Row],[流]]="UAT_GS",Table18[[#This Row],[流]]="UAT_GC",Table18[[#This Row],[流]]="UAT_EP"),"Release_note","0")&amp;IF(OR(Table18[[#This Row],[流]]="UAT3"),"Notice_of","0")</f>
        <v>00</v>
      </c>
      <c r="L97" s="124">
        <v>0</v>
      </c>
      <c r="M97" s="312">
        <v>0</v>
      </c>
      <c r="N97" s="129" t="s">
        <v>283</v>
      </c>
      <c r="O97" s="141">
        <v>0</v>
      </c>
      <c r="P97" s="141">
        <v>0</v>
      </c>
      <c r="Q97" s="312">
        <v>0</v>
      </c>
      <c r="R97" s="122" t="str">
        <f>IF(OR(Table18[[#This Row],[流]]="FLEET_ENHANCEMENT_GS",Table18[[#This Row],[流]]="UAT3",Table18[[#This Row],[流]]="",Table18[[#This Row],[流]]="0",Table18[[#This Row],[流]]="ICP"),"0","Yes")</f>
        <v>Yes</v>
      </c>
      <c r="S97" s="150" t="s">
        <v>284</v>
      </c>
      <c r="T97" s="130">
        <v>0.5625</v>
      </c>
    </row>
    <row r="98" spans="3:20" hidden="1" x14ac:dyDescent="0.25">
      <c r="C98" s="86">
        <v>43229</v>
      </c>
      <c r="D98" s="231" t="s">
        <v>39</v>
      </c>
      <c r="E98" s="312" t="str">
        <f>TEXT(C98,"dddd")</f>
        <v>Wednesday</v>
      </c>
      <c r="F98" s="292" t="str">
        <f>IF(OR(E98="Thursday",E98="Tuesday"),"UAT","")&amp;IF(OR(E98="Wednesday",E98="Friday"),"Trunk&amp;UAT3","")</f>
        <v>Trunk&amp;UAT3</v>
      </c>
      <c r="G98" s="191" t="s">
        <v>167</v>
      </c>
      <c r="H9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98" s="129" t="s">
        <v>290</v>
      </c>
      <c r="J98" s="122" t="s">
        <v>168</v>
      </c>
      <c r="K98" s="123" t="str">
        <f>IF(OR(Table18[[#This Row],[流]]="UAT_GS",Table18[[#This Row],[流]]="UAT_GC",Table18[[#This Row],[流]]="UAT_EP"),"Release_note","0")&amp;IF(OR(Table18[[#This Row],[流]]="UAT3"),"Notice_of","0")</f>
        <v>00</v>
      </c>
      <c r="L98" s="192" t="s">
        <v>169</v>
      </c>
      <c r="M98" s="312" t="s">
        <v>217</v>
      </c>
      <c r="N98" s="141" t="s">
        <v>27</v>
      </c>
      <c r="O98" s="141" t="s">
        <v>27</v>
      </c>
      <c r="P98" s="141" t="s">
        <v>27</v>
      </c>
      <c r="Q98" s="312">
        <v>0</v>
      </c>
      <c r="R98" s="127">
        <v>0</v>
      </c>
      <c r="S98" s="144" t="s">
        <v>217</v>
      </c>
      <c r="T98" s="130">
        <v>0.69166666666666676</v>
      </c>
    </row>
    <row r="99" spans="3:20" hidden="1" x14ac:dyDescent="0.25">
      <c r="C99" s="86">
        <v>43229</v>
      </c>
      <c r="D99" s="231" t="s">
        <v>39</v>
      </c>
      <c r="E99" s="312" t="str">
        <f>TEXT(C99,"dddd")</f>
        <v>Wednesday</v>
      </c>
      <c r="F99" s="292" t="str">
        <f>IF(OR(E99="Thursday",E99="Tuesday"),"UAT","")&amp;IF(OR(E99="Wednesday",E99="Friday"),"Trunk&amp;UAT3","")</f>
        <v>Trunk&amp;UAT3</v>
      </c>
      <c r="G99" s="191" t="s">
        <v>202</v>
      </c>
      <c r="H9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99" s="129" t="s">
        <v>285</v>
      </c>
      <c r="J99" s="122" t="s">
        <v>232</v>
      </c>
      <c r="K99" s="123" t="str">
        <f>IF(OR(Table18[[#This Row],[流]]="UAT_GS",Table18[[#This Row],[流]]="UAT_GC",Table18[[#This Row],[流]]="UAT_EP"),"Release_note","0")&amp;IF(OR(Table18[[#This Row],[流]]="UAT3"),"Notice_of","0")</f>
        <v>00</v>
      </c>
      <c r="L99" s="192" t="s">
        <v>230</v>
      </c>
      <c r="M99" s="312" t="s">
        <v>217</v>
      </c>
      <c r="N99" s="141" t="s">
        <v>27</v>
      </c>
      <c r="O99" s="141" t="s">
        <v>27</v>
      </c>
      <c r="P99" s="141" t="s">
        <v>27</v>
      </c>
      <c r="Q99" s="312">
        <v>0</v>
      </c>
      <c r="R99" s="127">
        <v>0</v>
      </c>
      <c r="S99" s="144" t="s">
        <v>217</v>
      </c>
      <c r="T99" s="130">
        <v>0.69652777777777775</v>
      </c>
    </row>
    <row r="100" spans="3:20" hidden="1" x14ac:dyDescent="0.25">
      <c r="C100" s="86">
        <v>43229</v>
      </c>
      <c r="D100" s="231" t="s">
        <v>39</v>
      </c>
      <c r="E100" s="312" t="str">
        <f>TEXT(C100,"dddd")</f>
        <v>Wednesday</v>
      </c>
      <c r="F100" s="292" t="str">
        <f>IF(OR(E100="Thursday",E100="Tuesday"),"UAT","")&amp;IF(OR(E100="Wednesday",E100="Friday"),"Trunk&amp;UAT3","")</f>
        <v>Trunk&amp;UAT3</v>
      </c>
      <c r="G100" s="191" t="s">
        <v>200</v>
      </c>
      <c r="H10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00" s="129" t="s">
        <v>285</v>
      </c>
      <c r="J100" s="122" t="s">
        <v>201</v>
      </c>
      <c r="K100" s="123" t="str">
        <f>IF(OR(Table18[[#This Row],[流]]="UAT_GS",Table18[[#This Row],[流]]="UAT_GC",Table18[[#This Row],[流]]="UAT_EP"),"Release_note","0")&amp;IF(OR(Table18[[#This Row],[流]]="UAT3"),"Notice_of","0")</f>
        <v>00</v>
      </c>
      <c r="L100" s="192" t="s">
        <v>203</v>
      </c>
      <c r="M100" s="312" t="s">
        <v>217</v>
      </c>
      <c r="N100" s="141" t="s">
        <v>27</v>
      </c>
      <c r="O100" s="141" t="s">
        <v>27</v>
      </c>
      <c r="P100" s="141" t="s">
        <v>27</v>
      </c>
      <c r="Q100" s="312">
        <v>0</v>
      </c>
      <c r="R100" s="127">
        <v>0</v>
      </c>
      <c r="S100" s="144" t="s">
        <v>217</v>
      </c>
      <c r="T100" s="130">
        <v>0.70000000000000007</v>
      </c>
    </row>
    <row r="101" spans="3:20" hidden="1" x14ac:dyDescent="0.25">
      <c r="C101" s="86">
        <v>43229</v>
      </c>
      <c r="D101" s="231" t="s">
        <v>39</v>
      </c>
      <c r="E101" s="312" t="str">
        <f t="shared" si="3"/>
        <v>Wednesday</v>
      </c>
      <c r="F101" s="292" t="str">
        <f t="shared" si="4"/>
        <v>Trunk&amp;UAT3</v>
      </c>
      <c r="G101" s="129" t="s">
        <v>40</v>
      </c>
      <c r="H10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01" s="312"/>
      <c r="J101" s="173" t="s">
        <v>291</v>
      </c>
      <c r="K101" s="193" t="str">
        <f>IF(OR(Table18[[#This Row],[流]]="UAT_GS",Table18[[#This Row],[流]]="UAT_GC",Table18[[#This Row],[流]]="UAT_EP"),"Release_note","0")&amp;IF(OR(Table18[[#This Row],[流]]="UAT3"),"Notice_of","0")</f>
        <v>0Notice_of</v>
      </c>
      <c r="L101" s="124">
        <v>0</v>
      </c>
      <c r="M101" s="124">
        <v>0</v>
      </c>
      <c r="N101" s="124">
        <v>0</v>
      </c>
      <c r="O101" s="124">
        <v>0</v>
      </c>
      <c r="P101" s="124">
        <v>0</v>
      </c>
      <c r="Q101" s="124">
        <v>0</v>
      </c>
      <c r="R101" s="122" t="str">
        <f>IF(OR(Table18[[#This Row],[流]]="FLEET_ENHANCEMENT_GS",Table18[[#This Row],[流]]="UAT3",Table18[[#This Row],[流]]="",Table18[[#This Row],[流]]="0",Table18[[#This Row],[流]]="ICP"),"0","Yes")</f>
        <v>0</v>
      </c>
      <c r="S101" s="144" t="s">
        <v>217</v>
      </c>
      <c r="T101" s="130">
        <v>0.8027777777777777</v>
      </c>
    </row>
    <row r="102" spans="3:20" hidden="1" x14ac:dyDescent="0.25">
      <c r="C102" s="86">
        <v>43230</v>
      </c>
      <c r="D102" s="231" t="s">
        <v>39</v>
      </c>
      <c r="E102" s="312" t="str">
        <f>TEXT(C102,"dddd")</f>
        <v>Thursday</v>
      </c>
      <c r="F102" s="292" t="str">
        <f>IF(OR(E102="Thursday",E102="Tuesday"),"UAT","")&amp;IF(OR(E102="Wednesday",E102="Friday"),"Trunk&amp;UAT3","")</f>
        <v>UAT</v>
      </c>
      <c r="G102" s="131" t="s">
        <v>32</v>
      </c>
      <c r="H10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02" s="312"/>
      <c r="J102" s="122" t="s">
        <v>278</v>
      </c>
      <c r="K102" s="132" t="str">
        <f>IF(OR(Table18[[#This Row],[流]]="UAT_GS",Table18[[#This Row],[流]]="UAT_GC",Table18[[#This Row],[流]]="UAT_EP"),"Release_note","0")&amp;IF(OR(Table18[[#This Row],[流]]="UAT3"),"Notice_of","0")</f>
        <v>Release_note0</v>
      </c>
      <c r="L102" s="124" t="s">
        <v>318</v>
      </c>
      <c r="M102" s="141" t="s">
        <v>27</v>
      </c>
      <c r="N102" s="141" t="s">
        <v>27</v>
      </c>
      <c r="O102" s="141" t="s">
        <v>44</v>
      </c>
      <c r="P102" s="312" t="s">
        <v>27</v>
      </c>
      <c r="Q102" s="133" t="s">
        <v>27</v>
      </c>
      <c r="R102" s="122" t="str">
        <f>IF(OR(Table18[[#This Row],[流]]="FLEET_ENHANCEMENT_GS",Table18[[#This Row],[流]]="UAT3",Table18[[#This Row],[流]]="",Table18[[#This Row],[流]]="0",Table18[[#This Row],[流]]="ICP"),"0","Yes")</f>
        <v>Yes</v>
      </c>
      <c r="S102" s="144" t="s">
        <v>217</v>
      </c>
      <c r="T102" s="130"/>
    </row>
    <row r="103" spans="3:20" hidden="1" x14ac:dyDescent="0.25">
      <c r="C103" s="86">
        <v>43230</v>
      </c>
      <c r="D103" s="231" t="s">
        <v>39</v>
      </c>
      <c r="E103" s="312" t="str">
        <f>TEXT(C103,"dddd")</f>
        <v>Thursday</v>
      </c>
      <c r="F103" s="292" t="str">
        <f>IF(OR(E103="Thursday",E103="Tuesday"),"UAT","")&amp;IF(OR(E103="Wednesday",E103="Friday"),"Trunk&amp;UAT3","")</f>
        <v>UAT</v>
      </c>
      <c r="G103" s="131" t="s">
        <v>36</v>
      </c>
      <c r="H10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03" s="142" t="s">
        <v>314</v>
      </c>
      <c r="J103" s="122" t="s">
        <v>279</v>
      </c>
      <c r="K103" s="132" t="str">
        <f>IF(OR(Table18[[#This Row],[流]]="UAT_GS",Table18[[#This Row],[流]]="UAT_GC",Table18[[#This Row],[流]]="UAT_EP"),"Release_note","0")&amp;IF(OR(Table18[[#This Row],[流]]="UAT3"),"Notice_of","0")</f>
        <v>Release_note0</v>
      </c>
      <c r="L103" s="124" t="s">
        <v>313</v>
      </c>
      <c r="M103" s="141" t="s">
        <v>27</v>
      </c>
      <c r="N103" s="141" t="s">
        <v>27</v>
      </c>
      <c r="O103" s="141" t="s">
        <v>27</v>
      </c>
      <c r="P103" s="141" t="s">
        <v>27</v>
      </c>
      <c r="Q103" s="133" t="s">
        <v>27</v>
      </c>
      <c r="R103" s="122" t="str">
        <f>IF(OR(Table18[[#This Row],[流]]="FLEET_ENHANCEMENT_GS",Table18[[#This Row],[流]]="UAT3",Table18[[#This Row],[流]]="",Table18[[#This Row],[流]]="0",Table18[[#This Row],[流]]="ICP"),"0","Yes")</f>
        <v>Yes</v>
      </c>
      <c r="S103" s="144" t="s">
        <v>217</v>
      </c>
      <c r="T103" s="130"/>
    </row>
    <row r="104" spans="3:20" hidden="1" x14ac:dyDescent="0.25">
      <c r="C104" s="86">
        <v>43230</v>
      </c>
      <c r="D104" s="231" t="s">
        <v>39</v>
      </c>
      <c r="E104" s="312" t="str">
        <f t="shared" si="3"/>
        <v>Thursday</v>
      </c>
      <c r="F104" s="292" t="str">
        <f t="shared" si="4"/>
        <v>UAT</v>
      </c>
      <c r="G104" s="148" t="s">
        <v>294</v>
      </c>
      <c r="H10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ME</v>
      </c>
      <c r="I104" s="129" t="s">
        <v>304</v>
      </c>
      <c r="J104" s="122" t="s">
        <v>293</v>
      </c>
      <c r="K104" s="123" t="str">
        <f>IF(OR(Table18[[#This Row],[流]]="UAT_GS",Table18[[#This Row],[流]]="UAT_GC",Table18[[#This Row],[流]]="UAT_EP"),"Release_note","0")&amp;IF(OR(Table18[[#This Row],[流]]="UAT3"),"Notice_of","0")</f>
        <v>00</v>
      </c>
      <c r="L104" s="124" t="s">
        <v>295</v>
      </c>
      <c r="M104" s="141" t="s">
        <v>27</v>
      </c>
      <c r="N104" s="129" t="s">
        <v>135</v>
      </c>
      <c r="O104" s="129" t="s">
        <v>229</v>
      </c>
      <c r="P104" s="312">
        <v>0</v>
      </c>
      <c r="Q104" s="312">
        <v>0</v>
      </c>
      <c r="R104" s="122" t="str">
        <f>IF(OR(Table18[[#This Row],[流]]="FLEET_ENHANCEMENT_GS",Table18[[#This Row],[流]]="UAT3",Table18[[#This Row],[流]]="",Table18[[#This Row],[流]]="0",Table18[[#This Row],[流]]="ICP"),"0","Yes")</f>
        <v>Yes</v>
      </c>
      <c r="S104" s="127" t="str">
        <f>IF(Table18[[#This Row],[流]]="Fleet_GS","√","")&amp;IF(Table18[[#This Row],[流]]="UAT3","","X")</f>
        <v>X</v>
      </c>
      <c r="T104" s="130"/>
    </row>
    <row r="105" spans="3:20" hidden="1" x14ac:dyDescent="0.25">
      <c r="C105" s="86">
        <v>43230</v>
      </c>
      <c r="D105" s="231" t="s">
        <v>39</v>
      </c>
      <c r="E105" s="312" t="str">
        <f t="shared" si="3"/>
        <v>Thursday</v>
      </c>
      <c r="F105" s="292" t="str">
        <f t="shared" si="4"/>
        <v>UAT</v>
      </c>
      <c r="G105" s="145" t="s">
        <v>296</v>
      </c>
      <c r="H10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172.25.12.94</v>
      </c>
      <c r="I105" s="312"/>
      <c r="J105" s="122" t="s">
        <v>303</v>
      </c>
      <c r="K105" s="123" t="str">
        <f>IF(OR(Table18[[#This Row],[流]]="UAT_GS",Table18[[#This Row],[流]]="UAT_GC",Table18[[#This Row],[流]]="UAT_EP"),"Release_note","0")&amp;IF(OR(Table18[[#This Row],[流]]="UAT3"),"Notice_of","0")</f>
        <v>00</v>
      </c>
      <c r="L105" s="309" t="s">
        <v>302</v>
      </c>
      <c r="M105" s="141" t="s">
        <v>27</v>
      </c>
      <c r="N105" s="141" t="s">
        <v>27</v>
      </c>
      <c r="O105" s="141" t="s">
        <v>27</v>
      </c>
      <c r="P105" s="141" t="s">
        <v>27</v>
      </c>
      <c r="Q105" s="312">
        <v>0</v>
      </c>
      <c r="R105" s="122" t="str">
        <f>IF(OR(Table18[[#This Row],[流]]="FLEET_ENHANCEMENT_GS",Table18[[#This Row],[流]]="UAT3",Table18[[#This Row],[流]]="",Table18[[#This Row],[流]]="0",Table18[[#This Row],[流]]="ICP"),"0","Yes")</f>
        <v>0</v>
      </c>
      <c r="S105" s="127"/>
      <c r="T105" s="130"/>
    </row>
    <row r="106" spans="3:20" hidden="1" x14ac:dyDescent="0.25">
      <c r="C106" s="86">
        <v>43230</v>
      </c>
      <c r="D106" s="231" t="s">
        <v>39</v>
      </c>
      <c r="E106" s="312" t="str">
        <f t="shared" si="3"/>
        <v>Thursday</v>
      </c>
      <c r="F106" s="292" t="str">
        <f t="shared" si="4"/>
        <v>UAT</v>
      </c>
      <c r="G106" s="145" t="s">
        <v>297</v>
      </c>
      <c r="H10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172.25.12.95</v>
      </c>
      <c r="I106" s="312"/>
      <c r="J106" s="122" t="s">
        <v>305</v>
      </c>
      <c r="K106" s="123" t="str">
        <f>IF(OR(Table18[[#This Row],[流]]="UAT_GS",Table18[[#This Row],[流]]="UAT_GC",Table18[[#This Row],[流]]="UAT_EP"),"Release_note","0")&amp;IF(OR(Table18[[#This Row],[流]]="UAT3"),"Notice_of","0")</f>
        <v>00</v>
      </c>
      <c r="L106" s="122" t="s">
        <v>306</v>
      </c>
      <c r="M106" s="141" t="s">
        <v>27</v>
      </c>
      <c r="N106" s="141" t="s">
        <v>27</v>
      </c>
      <c r="O106" s="141" t="s">
        <v>27</v>
      </c>
      <c r="P106" s="141" t="s">
        <v>27</v>
      </c>
      <c r="Q106" s="312">
        <v>0</v>
      </c>
      <c r="R106" s="122" t="str">
        <f>IF(OR(Table18[[#This Row],[流]]="FLEET_ENHANCEMENT_GS",Table18[[#This Row],[流]]="UAT3",Table18[[#This Row],[流]]="",Table18[[#This Row],[流]]="0",Table18[[#This Row],[流]]="ICP"),"0","Yes")</f>
        <v>Yes</v>
      </c>
      <c r="S106" s="127"/>
      <c r="T106" s="130">
        <v>0.78819444444444453</v>
      </c>
    </row>
    <row r="107" spans="3:20" hidden="1" x14ac:dyDescent="0.25">
      <c r="C107" s="86">
        <v>43231</v>
      </c>
      <c r="D107" s="231" t="s">
        <v>39</v>
      </c>
      <c r="E107" s="312" t="str">
        <f>TEXT(C107,"dddd")</f>
        <v>Friday</v>
      </c>
      <c r="F107" s="292" t="str">
        <f>IF(OR(E107="Thursday",E107="Tuesday"),"UAT","")&amp;IF(OR(E107="Wednesday",E107="Friday"),"Trunk&amp;UAT3","")</f>
        <v>Trunk&amp;UAT3</v>
      </c>
      <c r="G107" s="145" t="s">
        <v>296</v>
      </c>
      <c r="H107" s="129" t="s">
        <v>307</v>
      </c>
      <c r="I107" s="194" t="s">
        <v>311</v>
      </c>
      <c r="J107" s="122" t="s">
        <v>312</v>
      </c>
      <c r="K107" s="123" t="str">
        <f>IF(OR(Table18[[#This Row],[流]]="UAT_GS",Table18[[#This Row],[流]]="UAT_GC",Table18[[#This Row],[流]]="UAT_EP"),"Release_note","0")&amp;IF(OR(Table18[[#This Row],[流]]="UAT3"),"Notice_of","0")</f>
        <v>00</v>
      </c>
      <c r="L107" s="122" t="s">
        <v>302</v>
      </c>
      <c r="M107" s="141" t="s">
        <v>27</v>
      </c>
      <c r="N107" s="141" t="s">
        <v>27</v>
      </c>
      <c r="O107" s="141" t="s">
        <v>27</v>
      </c>
      <c r="P107" s="141" t="s">
        <v>27</v>
      </c>
      <c r="Q107" s="312">
        <v>0</v>
      </c>
      <c r="R107" s="122" t="str">
        <f>IF(OR(Table18[[#This Row],[流]]="FLEET_ENHANCEMENT_GS",Table18[[#This Row],[流]]="UAT3",Table18[[#This Row],[流]]="",Table18[[#This Row],[流]]="0",Table18[[#This Row],[流]]="ICP"),"0","Yes")</f>
        <v>0</v>
      </c>
      <c r="S107" s="127"/>
      <c r="T107" s="130"/>
    </row>
    <row r="108" spans="3:20" hidden="1" x14ac:dyDescent="0.25">
      <c r="C108" s="86">
        <v>43232</v>
      </c>
      <c r="D108" s="231" t="s">
        <v>39</v>
      </c>
      <c r="E108" s="312" t="str">
        <f>TEXT(C108,"dddd")</f>
        <v>Saturday</v>
      </c>
      <c r="F108" s="292" t="str">
        <f>IF(OR(E108="Thursday",E108="Tuesday"),"UAT","")&amp;IF(OR(E108="Wednesday",E108="Friday"),"Trunk&amp;UAT3","")</f>
        <v/>
      </c>
      <c r="G108" s="145" t="s">
        <v>297</v>
      </c>
      <c r="H108" s="129" t="s">
        <v>308</v>
      </c>
      <c r="I108" s="194" t="s">
        <v>332</v>
      </c>
      <c r="J108" s="122" t="s">
        <v>317</v>
      </c>
      <c r="K108" s="123" t="str">
        <f>IF(OR(Table18[[#This Row],[流]]="UAT_GS",Table18[[#This Row],[流]]="UAT_GC",Table18[[#This Row],[流]]="UAT_EP"),"Release_note","0")&amp;IF(OR(Table18[[#This Row],[流]]="UAT3"),"Notice_of","0")</f>
        <v>00</v>
      </c>
      <c r="L108" s="124" t="s">
        <v>306</v>
      </c>
      <c r="M108" s="141" t="s">
        <v>27</v>
      </c>
      <c r="N108" s="141" t="s">
        <v>27</v>
      </c>
      <c r="O108" s="141" t="s">
        <v>27</v>
      </c>
      <c r="P108" s="141" t="s">
        <v>27</v>
      </c>
      <c r="Q108" s="312">
        <v>0</v>
      </c>
      <c r="R108" s="122" t="str">
        <f>IF(OR(Table18[[#This Row],[流]]="FLEET_ENHANCEMENT_GS",Table18[[#This Row],[流]]="UAT3",Table18[[#This Row],[流]]="",Table18[[#This Row],[流]]="0",Table18[[#This Row],[流]]="ICP"),"0","Yes")</f>
        <v>Yes</v>
      </c>
      <c r="S108" s="127"/>
      <c r="T108" s="130"/>
    </row>
    <row r="109" spans="3:20" hidden="1" x14ac:dyDescent="0.25">
      <c r="C109" s="86">
        <v>43233</v>
      </c>
      <c r="D109" s="231" t="s">
        <v>39</v>
      </c>
      <c r="E109" s="312" t="str">
        <f>TEXT(C109,"dddd")</f>
        <v>Sunday</v>
      </c>
      <c r="F109" s="292" t="str">
        <f>IF(OR(E109="Thursday",E109="Tuesday"),"UAT","")&amp;IF(OR(E109="Wednesday",E109="Friday"),"Trunk&amp;UAT3","")</f>
        <v/>
      </c>
      <c r="G109" s="191" t="s">
        <v>167</v>
      </c>
      <c r="H10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09" s="120" t="s">
        <v>315</v>
      </c>
      <c r="J109" s="122" t="s">
        <v>168</v>
      </c>
      <c r="K109" s="123" t="str">
        <f>IF(OR(Table18[[#This Row],[流]]="UAT_GS",Table18[[#This Row],[流]]="UAT_GC",Table18[[#This Row],[流]]="UAT_EP"),"Release_note","0")&amp;IF(OR(Table18[[#This Row],[流]]="UAT3"),"Notice_of","0")</f>
        <v>00</v>
      </c>
      <c r="L109" s="122" t="s">
        <v>169</v>
      </c>
      <c r="M109" s="141" t="s">
        <v>27</v>
      </c>
      <c r="N109" s="141" t="s">
        <v>27</v>
      </c>
      <c r="O109" s="141" t="s">
        <v>27</v>
      </c>
      <c r="P109" s="141" t="s">
        <v>27</v>
      </c>
      <c r="Q109" s="312">
        <v>0</v>
      </c>
      <c r="R109" s="122" t="str">
        <f>IF(OR(Table18[[#This Row],[流]]="FLEET_ENHANCEMENT_GS",Table18[[#This Row],[流]]="UAT3",Table18[[#This Row],[流]]="",Table18[[#This Row],[流]]="0",Table18[[#This Row],[流]]="ICP"),"0","Yes")</f>
        <v>Yes</v>
      </c>
      <c r="S109" s="127"/>
      <c r="T109" s="130"/>
    </row>
    <row r="110" spans="3:20" hidden="1" x14ac:dyDescent="0.25">
      <c r="C110" s="86">
        <v>43230</v>
      </c>
      <c r="D110" s="231" t="s">
        <v>39</v>
      </c>
      <c r="E110" s="312" t="str">
        <f t="shared" ref="E110:E112" si="5">TEXT(C110,"dddd")</f>
        <v>Thursday</v>
      </c>
      <c r="F110" s="292" t="str">
        <f t="shared" ref="F110:F112" si="6">IF(OR(E110="Thursday",E110="Tuesday"),"UAT","")&amp;IF(OR(E110="Wednesday",E110="Friday"),"Trunk&amp;UAT3","")</f>
        <v>UAT</v>
      </c>
      <c r="G110" s="191" t="s">
        <v>202</v>
      </c>
      <c r="H1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10" s="120" t="s">
        <v>315</v>
      </c>
      <c r="J110" s="122" t="s">
        <v>232</v>
      </c>
      <c r="K110" s="123" t="str">
        <f>IF(OR(Table18[[#This Row],[流]]="UAT_GS",Table18[[#This Row],[流]]="UAT_GC",Table18[[#This Row],[流]]="UAT_EP"),"Release_note","0")&amp;IF(OR(Table18[[#This Row],[流]]="UAT3"),"Notice_of","0")</f>
        <v>00</v>
      </c>
      <c r="L110" s="124" t="s">
        <v>230</v>
      </c>
      <c r="M110" s="141" t="s">
        <v>27</v>
      </c>
      <c r="N110" s="141" t="s">
        <v>27</v>
      </c>
      <c r="O110" s="141" t="s">
        <v>27</v>
      </c>
      <c r="P110" s="141" t="s">
        <v>27</v>
      </c>
      <c r="Q110" s="312">
        <v>0</v>
      </c>
      <c r="R110" s="122" t="str">
        <f>IF(OR(Table18[[#This Row],[流]]="FLEET_ENHANCEMENT_GS",Table18[[#This Row],[流]]="UAT3",Table18[[#This Row],[流]]="",Table18[[#This Row],[流]]="0",Table18[[#This Row],[流]]="ICP"),"0","Yes")</f>
        <v>Yes</v>
      </c>
      <c r="S110" s="127"/>
      <c r="T110" s="130">
        <v>0.7583333333333333</v>
      </c>
    </row>
    <row r="111" spans="3:20" hidden="1" x14ac:dyDescent="0.25">
      <c r="C111" s="86">
        <v>43230</v>
      </c>
      <c r="D111" s="231" t="s">
        <v>39</v>
      </c>
      <c r="E111" s="312" t="str">
        <f t="shared" si="5"/>
        <v>Thursday</v>
      </c>
      <c r="F111" s="292" t="str">
        <f t="shared" si="6"/>
        <v>UAT</v>
      </c>
      <c r="G111" s="191" t="s">
        <v>200</v>
      </c>
      <c r="H1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11" s="120" t="s">
        <v>315</v>
      </c>
      <c r="J111" s="122" t="s">
        <v>201</v>
      </c>
      <c r="K111" s="123" t="str">
        <f>IF(OR(Table18[[#This Row],[流]]="UAT_GS",Table18[[#This Row],[流]]="UAT_GC",Table18[[#This Row],[流]]="UAT_EP"),"Release_note","0")&amp;IF(OR(Table18[[#This Row],[流]]="UAT3"),"Notice_of","0")</f>
        <v>00</v>
      </c>
      <c r="L111" s="124" t="s">
        <v>203</v>
      </c>
      <c r="M111" s="141" t="s">
        <v>27</v>
      </c>
      <c r="N111" s="141" t="s">
        <v>27</v>
      </c>
      <c r="O111" s="141" t="s">
        <v>27</v>
      </c>
      <c r="P111" s="141" t="s">
        <v>27</v>
      </c>
      <c r="Q111" s="312">
        <v>0</v>
      </c>
      <c r="R111" s="122" t="str">
        <f>IF(OR(Table18[[#This Row],[流]]="FLEET_ENHANCEMENT_GS",Table18[[#This Row],[流]]="UAT3",Table18[[#This Row],[流]]="",Table18[[#This Row],[流]]="0",Table18[[#This Row],[流]]="ICP"),"0","Yes")</f>
        <v>Yes</v>
      </c>
      <c r="S111" s="127"/>
      <c r="T111" s="130"/>
    </row>
    <row r="112" spans="3:20" hidden="1" x14ac:dyDescent="0.25">
      <c r="C112" s="86">
        <v>43234</v>
      </c>
      <c r="D112" s="231" t="s">
        <v>39</v>
      </c>
      <c r="E112" s="135" t="str">
        <f t="shared" si="5"/>
        <v>Monday</v>
      </c>
      <c r="F112" s="292" t="str">
        <f t="shared" si="6"/>
        <v/>
      </c>
      <c r="G112" s="191" t="s">
        <v>167</v>
      </c>
      <c r="H112" s="195" t="s">
        <v>287</v>
      </c>
      <c r="I112" s="120" t="s">
        <v>315</v>
      </c>
      <c r="J112" s="122" t="s">
        <v>168</v>
      </c>
      <c r="K112" s="123" t="str">
        <f>IF(OR(Table18[[#This Row],[流]]="UAT_GS",Table18[[#This Row],[流]]="UAT_GC",Table18[[#This Row],[流]]="UAT_EP"),"Release_note","0")&amp;IF(OR(Table18[[#This Row],[流]]="UAT3"),"Notice_of","0")</f>
        <v>00</v>
      </c>
      <c r="L112" s="122" t="s">
        <v>169</v>
      </c>
      <c r="M112" s="141" t="s">
        <v>27</v>
      </c>
      <c r="N112" s="141" t="s">
        <v>27</v>
      </c>
      <c r="O112" s="141" t="s">
        <v>44</v>
      </c>
      <c r="P112" s="141" t="s">
        <v>27</v>
      </c>
      <c r="Q112" s="312">
        <v>0</v>
      </c>
      <c r="R112" s="122" t="str">
        <f>IF(OR(Table18[[#This Row],[流]]="FLEET_ENHANCEMENT_GS",Table18[[#This Row],[流]]="UAT3",Table18[[#This Row],[流]]="",Table18[[#This Row],[流]]="0",Table18[[#This Row],[流]]="ICP"),"0","Yes")</f>
        <v>Yes</v>
      </c>
      <c r="S112" s="127"/>
      <c r="T112" s="130"/>
    </row>
    <row r="113" spans="3:20" hidden="1" x14ac:dyDescent="0.25">
      <c r="C113" s="86">
        <v>43234</v>
      </c>
      <c r="D113" s="231" t="s">
        <v>39</v>
      </c>
      <c r="E113" s="135" t="str">
        <f>TEXT(C113,"dddd")</f>
        <v>Monday</v>
      </c>
      <c r="F113" s="292" t="str">
        <f>IF(OR(E113="Thursday",E113="Tuesday"),"UAT","")&amp;IF(OR(E113="Wednesday",E113="Friday"),"Trunk&amp;UAT3","")</f>
        <v/>
      </c>
      <c r="G113" s="191" t="s">
        <v>202</v>
      </c>
      <c r="H113" s="195" t="s">
        <v>288</v>
      </c>
      <c r="I113" s="120" t="s">
        <v>315</v>
      </c>
      <c r="J113" s="122" t="s">
        <v>232</v>
      </c>
      <c r="K113" s="123" t="str">
        <f>IF(OR(Table18[[#This Row],[流]]="UAT_GS",Table18[[#This Row],[流]]="UAT_GC",Table18[[#This Row],[流]]="UAT_EP"),"Release_note","0")&amp;IF(OR(Table18[[#This Row],[流]]="UAT3"),"Notice_of","0")</f>
        <v>00</v>
      </c>
      <c r="L113" s="309" t="s">
        <v>230</v>
      </c>
      <c r="M113" s="141" t="s">
        <v>27</v>
      </c>
      <c r="N113" s="141" t="s">
        <v>27</v>
      </c>
      <c r="O113" s="141" t="s">
        <v>27</v>
      </c>
      <c r="P113" s="141" t="s">
        <v>27</v>
      </c>
      <c r="Q113" s="312">
        <v>0</v>
      </c>
      <c r="R113" s="122" t="str">
        <f>IF(OR(Table18[[#This Row],[流]]="FLEET_ENHANCEMENT_GS",Table18[[#This Row],[流]]="UAT3",Table18[[#This Row],[流]]="",Table18[[#This Row],[流]]="0",Table18[[#This Row],[流]]="ICP"),"0","Yes")</f>
        <v>Yes</v>
      </c>
      <c r="S113" s="127"/>
      <c r="T113" s="130"/>
    </row>
    <row r="114" spans="3:20" hidden="1" x14ac:dyDescent="0.25">
      <c r="C114" s="86">
        <v>43234</v>
      </c>
      <c r="D114" s="231" t="s">
        <v>39</v>
      </c>
      <c r="E114" s="135" t="str">
        <f t="shared" ref="E114:E115" si="7">TEXT(C114,"dddd")</f>
        <v>Monday</v>
      </c>
      <c r="F114" s="292" t="str">
        <f t="shared" ref="F114:F115" si="8">IF(OR(E114="Thursday",E114="Tuesday"),"UAT","")&amp;IF(OR(E114="Wednesday",E114="Friday"),"Trunk&amp;UAT3","")</f>
        <v/>
      </c>
      <c r="G114" s="191" t="s">
        <v>200</v>
      </c>
      <c r="H114" s="195" t="s">
        <v>289</v>
      </c>
      <c r="I114" s="120" t="s">
        <v>315</v>
      </c>
      <c r="J114" s="122" t="s">
        <v>201</v>
      </c>
      <c r="K114" s="123" t="str">
        <f>IF(OR(Table18[[#This Row],[流]]="UAT_GS",Table18[[#This Row],[流]]="UAT_GC",Table18[[#This Row],[流]]="UAT_EP"),"Release_note","0")&amp;IF(OR(Table18[[#This Row],[流]]="UAT3"),"Notice_of","0")</f>
        <v>00</v>
      </c>
      <c r="L114" s="309" t="s">
        <v>203</v>
      </c>
      <c r="M114" s="141" t="s">
        <v>27</v>
      </c>
      <c r="N114" s="141" t="s">
        <v>27</v>
      </c>
      <c r="O114" s="141" t="s">
        <v>27</v>
      </c>
      <c r="P114" s="129"/>
      <c r="Q114" s="312">
        <v>0</v>
      </c>
      <c r="R114" s="122" t="str">
        <f>IF(OR(Table18[[#This Row],[流]]="FLEET_ENHANCEMENT_GS",Table18[[#This Row],[流]]="UAT3",Table18[[#This Row],[流]]="",Table18[[#This Row],[流]]="0",Table18[[#This Row],[流]]="ICP"),"0","Yes")</f>
        <v>Yes</v>
      </c>
      <c r="S114" s="127"/>
      <c r="T114" s="130"/>
    </row>
    <row r="115" spans="3:20" hidden="1" x14ac:dyDescent="0.25">
      <c r="C115" s="86">
        <v>43230</v>
      </c>
      <c r="D115" s="231" t="s">
        <v>39</v>
      </c>
      <c r="E115" s="312" t="str">
        <f t="shared" si="7"/>
        <v>Thursday</v>
      </c>
      <c r="F115" s="292" t="str">
        <f t="shared" si="8"/>
        <v>UAT</v>
      </c>
      <c r="G115" s="120" t="s">
        <v>224</v>
      </c>
      <c r="H1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115" s="129" t="s">
        <v>282</v>
      </c>
      <c r="J115" s="122" t="s">
        <v>225</v>
      </c>
      <c r="K115" s="123" t="str">
        <f>IF(OR(Table18[[#This Row],[流]]="UAT_GS",Table18[[#This Row],[流]]="UAT_GC",Table18[[#This Row],[流]]="UAT_EP"),"Release_note","0")&amp;IF(OR(Table18[[#This Row],[流]]="UAT3"),"Notice_of","0")</f>
        <v>00</v>
      </c>
      <c r="L115" s="124">
        <v>0</v>
      </c>
      <c r="M115" s="312">
        <v>0</v>
      </c>
      <c r="N115" s="312">
        <v>0</v>
      </c>
      <c r="O115" s="312">
        <v>0</v>
      </c>
      <c r="P115" s="312">
        <v>0</v>
      </c>
      <c r="Q115" s="312">
        <v>0</v>
      </c>
      <c r="R115" s="122" t="str">
        <f>IF(OR(Table18[[#This Row],[流]]="FLEET_ENHANCEMENT_GS",Table18[[#This Row],[流]]="UAT3",Table18[[#This Row],[流]]="",Table18[[#This Row],[流]]="0",Table18[[#This Row],[流]]="ICP"),"0","Yes")</f>
        <v>Yes</v>
      </c>
      <c r="S115" s="150" t="s">
        <v>284</v>
      </c>
      <c r="T115" s="130"/>
    </row>
    <row r="116" spans="3:20" hidden="1" x14ac:dyDescent="0.25">
      <c r="C116" s="86">
        <v>43231</v>
      </c>
      <c r="D116" s="231" t="s">
        <v>39</v>
      </c>
      <c r="E116" s="312" t="str">
        <f>TEXT(C116,"dddd")</f>
        <v>Friday</v>
      </c>
      <c r="F116" s="292" t="str">
        <f>IF(OR(E116="Thursday",E116="Tuesday"),"UAT","")&amp;IF(OR(E116="Wednesday",E116="Friday"),"Trunk&amp;UAT3","")</f>
        <v>Trunk&amp;UAT3</v>
      </c>
      <c r="G116" s="129" t="s">
        <v>316</v>
      </c>
      <c r="H11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16" s="196" t="s">
        <v>314</v>
      </c>
      <c r="J116" s="122"/>
      <c r="K116" s="123" t="str">
        <f>IF(OR(Table18[[#This Row],[流]]="UAT_GS",Table18[[#This Row],[流]]="UAT_GC",Table18[[#This Row],[流]]="UAT_EP"),"Release_note","0")&amp;IF(OR(Table18[[#This Row],[流]]="UAT3"),"Notice_of","0")</f>
        <v>00</v>
      </c>
      <c r="L116" s="124">
        <v>0</v>
      </c>
      <c r="M116" s="312">
        <v>0</v>
      </c>
      <c r="N116" s="312">
        <v>0</v>
      </c>
      <c r="O116" s="312">
        <v>0</v>
      </c>
      <c r="P116" s="312">
        <v>0</v>
      </c>
      <c r="Q116" s="312">
        <v>0</v>
      </c>
      <c r="R116" s="122" t="str">
        <f>IF(OR(Table18[[#This Row],[流]]="FLEET_ENHANCEMENT_GS",Table18[[#This Row],[流]]="UAT3",Table18[[#This Row],[流]]="",Table18[[#This Row],[流]]="0",Table18[[#This Row],[流]]="ICP"),"0","Yes")</f>
        <v>Yes</v>
      </c>
      <c r="S116" s="127"/>
      <c r="T116" s="130"/>
    </row>
    <row r="117" spans="3:20" hidden="1" x14ac:dyDescent="0.25">
      <c r="C117" s="86">
        <v>43231</v>
      </c>
      <c r="D117" s="231" t="s">
        <v>39</v>
      </c>
      <c r="E117" s="312" t="str">
        <f t="shared" si="3"/>
        <v>Friday</v>
      </c>
      <c r="F117" s="292" t="str">
        <f t="shared" si="4"/>
        <v>Trunk&amp;UAT3</v>
      </c>
      <c r="G117" s="129" t="s">
        <v>40</v>
      </c>
      <c r="H11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UAT3</v>
      </c>
      <c r="I117" s="196" t="s">
        <v>314</v>
      </c>
      <c r="J117" s="122"/>
      <c r="K117" s="132" t="str">
        <f>IF(OR(Table18[[#This Row],[流]]="UAT_GS",Table18[[#This Row],[流]]="UAT_GC",Table18[[#This Row],[流]]="UAT_EP"),"Release_note","0")&amp;IF(OR(Table18[[#This Row],[流]]="UAT3"),"Notice_of","0")</f>
        <v>0Notice_of</v>
      </c>
      <c r="L117" s="124">
        <v>0</v>
      </c>
      <c r="M117" s="312">
        <v>0</v>
      </c>
      <c r="N117" s="312">
        <v>0</v>
      </c>
      <c r="O117" s="312">
        <v>0</v>
      </c>
      <c r="P117" s="312">
        <v>0</v>
      </c>
      <c r="Q117" s="312">
        <v>0</v>
      </c>
      <c r="R117" s="122" t="str">
        <f>IF(OR(Table18[[#This Row],[流]]="FLEET_ENHANCEMENT_GS",Table18[[#This Row],[流]]="UAT3",Table18[[#This Row],[流]]="",Table18[[#This Row],[流]]="0",Table18[[#This Row],[流]]="ICP"),"0","Yes")</f>
        <v>0</v>
      </c>
      <c r="S117" s="197" t="s">
        <v>330</v>
      </c>
      <c r="T117" s="130"/>
    </row>
    <row r="118" spans="3:20" hidden="1" x14ac:dyDescent="0.25">
      <c r="C118" s="86">
        <v>43231</v>
      </c>
      <c r="D118" s="231" t="s">
        <v>39</v>
      </c>
      <c r="E118" s="312" t="str">
        <f t="shared" si="3"/>
        <v>Friday</v>
      </c>
      <c r="F118" s="292" t="str">
        <f t="shared" si="4"/>
        <v>Trunk&amp;UAT3</v>
      </c>
      <c r="G118" s="148" t="s">
        <v>321</v>
      </c>
      <c r="H11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18" s="141"/>
      <c r="J118" s="122" t="s">
        <v>218</v>
      </c>
      <c r="K118" s="123" t="str">
        <f>IF(OR(Table18[[#This Row],[流]]="UAT_GS",Table18[[#This Row],[流]]="UAT_GC",Table18[[#This Row],[流]]="UAT_EP"),"Release_note","0")&amp;IF(OR(Table18[[#This Row],[流]]="UAT3"),"Notice_of","0")</f>
        <v>00</v>
      </c>
      <c r="L118" s="309" t="s">
        <v>326</v>
      </c>
      <c r="M118" s="141" t="s">
        <v>27</v>
      </c>
      <c r="N118" s="312">
        <v>0</v>
      </c>
      <c r="O118" s="312">
        <v>0</v>
      </c>
      <c r="P118" s="312">
        <v>0</v>
      </c>
      <c r="Q118" s="312">
        <v>0</v>
      </c>
      <c r="R118" s="122" t="str">
        <f>IF(OR(Table18[[#This Row],[流]]="FLEET_ENHANCEMENT_GS",Table18[[#This Row],[流]]="UAT3",Table18[[#This Row],[流]]="",Table18[[#This Row],[流]]="0",Table18[[#This Row],[流]]="ICP"),"0","Yes")</f>
        <v>Yes</v>
      </c>
      <c r="S118" s="127"/>
      <c r="T118" s="130"/>
    </row>
    <row r="119" spans="3:20" hidden="1" x14ac:dyDescent="0.25">
      <c r="C119" s="86">
        <v>43231</v>
      </c>
      <c r="D119" s="231" t="s">
        <v>39</v>
      </c>
      <c r="E119" s="312" t="str">
        <f t="shared" si="3"/>
        <v>Friday</v>
      </c>
      <c r="F119" s="292" t="str">
        <f t="shared" si="4"/>
        <v>Trunk&amp;UAT3</v>
      </c>
      <c r="G119" s="189" t="s">
        <v>319</v>
      </c>
      <c r="H119" s="312" t="s">
        <v>320</v>
      </c>
      <c r="I119" s="183" t="s">
        <v>509</v>
      </c>
      <c r="J119" s="122" t="s">
        <v>293</v>
      </c>
      <c r="K119" s="123" t="str">
        <f>IF(OR(Table18[[#This Row],[流]]="UAT_GS",Table18[[#This Row],[流]]="UAT_GC",Table18[[#This Row],[流]]="UAT_EP"),"Release_note","0")&amp;IF(OR(Table18[[#This Row],[流]]="UAT3"),"Notice_of","0")</f>
        <v>00</v>
      </c>
      <c r="L119" s="124">
        <v>0</v>
      </c>
      <c r="M119" s="312">
        <v>0</v>
      </c>
      <c r="N119" s="312">
        <v>0</v>
      </c>
      <c r="O119" s="312">
        <v>0</v>
      </c>
      <c r="P119" s="312">
        <v>0</v>
      </c>
      <c r="Q119" s="312">
        <v>0</v>
      </c>
      <c r="R119" s="122" t="str">
        <f>IF(OR(Table18[[#This Row],[流]]="FLEET_ENHANCEMENT_GS",Table18[[#This Row],[流]]="UAT3",Table18[[#This Row],[流]]="",Table18[[#This Row],[流]]="0",Table18[[#This Row],[流]]="ICP"),"0","Yes")</f>
        <v>Yes</v>
      </c>
      <c r="S119" s="127"/>
      <c r="T119" s="130"/>
    </row>
    <row r="120" spans="3:20" hidden="1" x14ac:dyDescent="0.25">
      <c r="C120" s="86">
        <v>43231</v>
      </c>
      <c r="D120" s="231" t="s">
        <v>39</v>
      </c>
      <c r="E120" s="312" t="str">
        <f t="shared" si="3"/>
        <v>Friday</v>
      </c>
      <c r="F120" s="292" t="str">
        <f t="shared" si="4"/>
        <v>Trunk&amp;UAT3</v>
      </c>
      <c r="G120" s="148" t="s">
        <v>220</v>
      </c>
      <c r="H12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20" s="141"/>
      <c r="J120" s="122" t="s">
        <v>221</v>
      </c>
      <c r="K120" s="123" t="str">
        <f>IF(OR(Table18[[#This Row],[流]]="UAT_GS",Table18[[#This Row],[流]]="UAT_GC",Table18[[#This Row],[流]]="UAT_EP"),"Release_note","0")&amp;IF(OR(Table18[[#This Row],[流]]="UAT3"),"Notice_of","0")</f>
        <v>00</v>
      </c>
      <c r="L120" s="124" t="s">
        <v>325</v>
      </c>
      <c r="M120" s="141" t="s">
        <v>27</v>
      </c>
      <c r="N120" s="312">
        <v>0</v>
      </c>
      <c r="O120" s="312">
        <v>0</v>
      </c>
      <c r="P120" s="312">
        <v>0</v>
      </c>
      <c r="Q120" s="312">
        <v>0</v>
      </c>
      <c r="R120" s="122" t="str">
        <f>IF(OR(Table18[[#This Row],[流]]="FLEET_ENHANCEMENT_GS",Table18[[#This Row],[流]]="UAT3",Table18[[#This Row],[流]]="",Table18[[#This Row],[流]]="0",Table18[[#This Row],[流]]="ICP"),"0","Yes")</f>
        <v>Yes</v>
      </c>
      <c r="S120" s="127"/>
      <c r="T120" s="130"/>
    </row>
    <row r="121" spans="3:20" hidden="1" x14ac:dyDescent="0.25">
      <c r="C121" s="86">
        <v>43232</v>
      </c>
      <c r="D121" s="231" t="s">
        <v>39</v>
      </c>
      <c r="E121" s="135" t="str">
        <f t="shared" si="3"/>
        <v>Saturday</v>
      </c>
      <c r="F121" s="292" t="str">
        <f t="shared" si="4"/>
        <v/>
      </c>
      <c r="G121" s="191" t="s">
        <v>167</v>
      </c>
      <c r="H12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172.25.10.90</v>
      </c>
      <c r="I121" s="141" t="s">
        <v>324</v>
      </c>
      <c r="J121" s="122" t="s">
        <v>322</v>
      </c>
      <c r="K121" s="123" t="str">
        <f>IF(OR(Table18[[#This Row],[流]]="UAT_GS",Table18[[#This Row],[流]]="UAT_GC",Table18[[#This Row],[流]]="UAT_EP"),"Release_note","0")&amp;IF(OR(Table18[[#This Row],[流]]="UAT3"),"Notice_of","0")</f>
        <v>00</v>
      </c>
      <c r="L121" s="124" t="s">
        <v>328</v>
      </c>
      <c r="M121" s="141" t="s">
        <v>27</v>
      </c>
      <c r="N121" s="141" t="s">
        <v>27</v>
      </c>
      <c r="O121" s="141" t="s">
        <v>27</v>
      </c>
      <c r="P121" s="141" t="s">
        <v>27</v>
      </c>
      <c r="Q121" s="312">
        <v>0</v>
      </c>
      <c r="R121" s="122" t="str">
        <f>IF(OR(Table18[[#This Row],[流]]="FLEET_ENHANCEMENT_GS",Table18[[#This Row],[流]]="UAT3",Table18[[#This Row],[流]]="",Table18[[#This Row],[流]]="0",Table18[[#This Row],[流]]="ICP"),"0","Yes")</f>
        <v>Yes</v>
      </c>
      <c r="S121" s="127"/>
      <c r="T121" s="130"/>
    </row>
    <row r="122" spans="3:20" hidden="1" x14ac:dyDescent="0.25">
      <c r="C122" s="86">
        <v>43234</v>
      </c>
      <c r="D122" s="231" t="s">
        <v>39</v>
      </c>
      <c r="E122" s="135" t="str">
        <f t="shared" si="3"/>
        <v>Monday</v>
      </c>
      <c r="F122" s="292" t="str">
        <f t="shared" si="4"/>
        <v/>
      </c>
      <c r="G122" s="191" t="s">
        <v>202</v>
      </c>
      <c r="H12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172.25.10.91</v>
      </c>
      <c r="I122" s="141" t="s">
        <v>324</v>
      </c>
      <c r="J122" s="122" t="s">
        <v>323</v>
      </c>
      <c r="K122" s="123" t="str">
        <f>IF(OR(Table18[[#This Row],[流]]="UAT_GS",Table18[[#This Row],[流]]="UAT_GC",Table18[[#This Row],[流]]="UAT_EP"),"Release_note","0")&amp;IF(OR(Table18[[#This Row],[流]]="UAT3"),"Notice_of","0")</f>
        <v>00</v>
      </c>
      <c r="L122" s="309" t="s">
        <v>331</v>
      </c>
      <c r="M122" s="141" t="s">
        <v>27</v>
      </c>
      <c r="N122" s="141" t="s">
        <v>27</v>
      </c>
      <c r="O122" s="141" t="s">
        <v>27</v>
      </c>
      <c r="P122" s="141" t="s">
        <v>27</v>
      </c>
      <c r="Q122" s="312">
        <v>0</v>
      </c>
      <c r="R122" s="122" t="str">
        <f>IF(OR(Table18[[#This Row],[流]]="FLEET_ENHANCEMENT_GS",Table18[[#This Row],[流]]="UAT3",Table18[[#This Row],[流]]="",Table18[[#This Row],[流]]="0",Table18[[#This Row],[流]]="ICP"),"0","Yes")</f>
        <v>Yes</v>
      </c>
      <c r="S122" s="127"/>
      <c r="T122" s="130"/>
    </row>
    <row r="123" spans="3:20" hidden="1" x14ac:dyDescent="0.25">
      <c r="C123" s="86">
        <v>43234</v>
      </c>
      <c r="D123" s="231" t="s">
        <v>39</v>
      </c>
      <c r="E123" s="135" t="str">
        <f t="shared" si="3"/>
        <v>Monday</v>
      </c>
      <c r="F123" s="292" t="str">
        <f t="shared" si="4"/>
        <v/>
      </c>
      <c r="G123" s="191" t="s">
        <v>200</v>
      </c>
      <c r="H12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172.25.10.92</v>
      </c>
      <c r="I123" s="141" t="s">
        <v>324</v>
      </c>
      <c r="J123" s="122" t="s">
        <v>272</v>
      </c>
      <c r="K123" s="123" t="str">
        <f>IF(OR(Table18[[#This Row],[流]]="UAT_GS",Table18[[#This Row],[流]]="UAT_GC",Table18[[#This Row],[流]]="UAT_EP"),"Release_note","0")&amp;IF(OR(Table18[[#This Row],[流]]="UAT3"),"Notice_of","0")</f>
        <v>00</v>
      </c>
      <c r="L123" s="124" t="s">
        <v>327</v>
      </c>
      <c r="M123" s="141" t="s">
        <v>27</v>
      </c>
      <c r="N123" s="141" t="s">
        <v>27</v>
      </c>
      <c r="O123" s="141" t="s">
        <v>27</v>
      </c>
      <c r="P123" s="141" t="s">
        <v>27</v>
      </c>
      <c r="Q123" s="312">
        <v>0</v>
      </c>
      <c r="R123" s="122" t="str">
        <f>IF(OR(Table18[[#This Row],[流]]="FLEET_ENHANCEMENT_GS",Table18[[#This Row],[流]]="UAT3",Table18[[#This Row],[流]]="",Table18[[#This Row],[流]]="0",Table18[[#This Row],[流]]="ICP"),"0","Yes")</f>
        <v>Yes</v>
      </c>
      <c r="S123" s="127"/>
      <c r="T123" s="130"/>
    </row>
    <row r="124" spans="3:20" hidden="1" x14ac:dyDescent="0.25">
      <c r="C124" s="86">
        <v>43231</v>
      </c>
      <c r="D124" s="231" t="s">
        <v>39</v>
      </c>
      <c r="E124" s="312" t="str">
        <f>TEXT(C124,"dddd")</f>
        <v>Friday</v>
      </c>
      <c r="F124" s="292" t="str">
        <f>IF(OR(E124="Thursday",E124="Tuesday"),"UAT","")&amp;IF(OR(E124="Wednesday",E124="Friday"),"Trunk&amp;UAT3","")</f>
        <v>Trunk&amp;UAT3</v>
      </c>
      <c r="G124" s="120" t="s">
        <v>224</v>
      </c>
      <c r="H12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Chloe</v>
      </c>
      <c r="I124" s="129" t="s">
        <v>282</v>
      </c>
      <c r="J124" s="122" t="s">
        <v>329</v>
      </c>
      <c r="K124" s="123" t="str">
        <f>IF(OR(Table18[[#This Row],[流]]="UAT_GS",Table18[[#This Row],[流]]="UAT_GC",Table18[[#This Row],[流]]="UAT_EP"),"Release_note","0")&amp;IF(OR(Table18[[#This Row],[流]]="UAT3"),"Notice_of","0")</f>
        <v>00</v>
      </c>
      <c r="L124" s="124">
        <v>0</v>
      </c>
      <c r="M124" s="124">
        <v>0</v>
      </c>
      <c r="N124" s="124">
        <v>0</v>
      </c>
      <c r="O124" s="124">
        <v>0</v>
      </c>
      <c r="P124" s="124">
        <v>0</v>
      </c>
      <c r="Q124" s="312">
        <v>0</v>
      </c>
      <c r="R124" s="122" t="str">
        <f>IF(OR(Table18[[#This Row],[流]]="FLEET_ENHANCEMENT_GS",Table18[[#This Row],[流]]="UAT3",Table18[[#This Row],[流]]="",Table18[[#This Row],[流]]="0",Table18[[#This Row],[流]]="ICP"),"0","Yes")</f>
        <v>Yes</v>
      </c>
      <c r="S124" s="127"/>
      <c r="T124" s="130"/>
    </row>
    <row r="125" spans="3:20" s="85" customFormat="1" hidden="1" x14ac:dyDescent="0.25">
      <c r="C125" s="416">
        <v>43232</v>
      </c>
      <c r="D125" s="184">
        <v>0</v>
      </c>
      <c r="E125" s="135" t="str">
        <f t="shared" si="3"/>
        <v>Saturday</v>
      </c>
      <c r="F125" s="361" t="str">
        <f t="shared" si="4"/>
        <v/>
      </c>
      <c r="G125" s="135"/>
      <c r="H125" s="1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25" s="135"/>
      <c r="J125" s="136"/>
      <c r="K125" s="155" t="str">
        <f>IF(OR(Table18[[#This Row],[流]]="UAT_GS",Table18[[#This Row],[流]]="UAT_GC",Table18[[#This Row],[流]]="UAT_EP"),"Release_note","0")&amp;IF(OR(Table18[[#This Row],[流]]="UAT3"),"Notice_of","0")</f>
        <v>00</v>
      </c>
      <c r="L125" s="137"/>
      <c r="M125" s="135"/>
      <c r="N125" s="135"/>
      <c r="O125" s="135"/>
      <c r="P125" s="135"/>
      <c r="Q125" s="135"/>
      <c r="R125" s="136" t="str">
        <f>IF(OR(Table18[[#This Row],[流]]="FLEET_ENHANCEMENT_GS",Table18[[#This Row],[流]]="UAT3",Table18[[#This Row],[流]]="",Table18[[#This Row],[流]]="0",Table18[[#This Row],[流]]="ICP"),"0","Yes")</f>
        <v>0</v>
      </c>
      <c r="S125" s="139" t="str">
        <f>IF(Table18[[#This Row],[流]]="Fleet_GS","√","")&amp;IF(Table18[[#This Row],[流]]="UAT3","","X")</f>
        <v>X</v>
      </c>
      <c r="T125" s="140"/>
    </row>
    <row r="126" spans="3:20" s="85" customFormat="1" hidden="1" x14ac:dyDescent="0.25">
      <c r="C126" s="416">
        <v>43233</v>
      </c>
      <c r="D126" s="184">
        <v>0</v>
      </c>
      <c r="E126" s="135" t="str">
        <f t="shared" si="3"/>
        <v>Sunday</v>
      </c>
      <c r="F126" s="361" t="str">
        <f t="shared" si="4"/>
        <v/>
      </c>
      <c r="G126" s="135"/>
      <c r="H126" s="1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26" s="168" t="s">
        <v>585</v>
      </c>
      <c r="J126" s="158"/>
      <c r="K126" s="199" t="str">
        <f>IF(OR(Table18[[#This Row],[流]]="UAT_GS",Table18[[#This Row],[流]]="UAT_GC",Table18[[#This Row],[流]]="UAT_EP"),"Release_note","0")&amp;IF(OR(Table18[[#This Row],[流]]="UAT3"),"Notice_of","0")</f>
        <v>00</v>
      </c>
      <c r="L126" s="156"/>
      <c r="M126" s="154"/>
      <c r="N126" s="154"/>
      <c r="O126" s="154"/>
      <c r="P126" s="154"/>
      <c r="Q126" s="154"/>
      <c r="R126" s="158" t="str">
        <f>IF(OR(Table18[[#This Row],[流]]="FLEET_ENHANCEMENT_GS",Table18[[#This Row],[流]]="UAT3",Table18[[#This Row],[流]]="",Table18[[#This Row],[流]]="0",Table18[[#This Row],[流]]="ICP"),"0","Yes")</f>
        <v>0</v>
      </c>
      <c r="S126" s="200" t="str">
        <f>IF(Table18[[#This Row],[流]]="Fleet_GS","√","")&amp;IF(Table18[[#This Row],[流]]="UAT3","","X")</f>
        <v>X</v>
      </c>
      <c r="T126" s="201"/>
    </row>
    <row r="127" spans="3:20" s="85" customFormat="1" hidden="1" x14ac:dyDescent="0.25">
      <c r="C127" s="86">
        <v>43235</v>
      </c>
      <c r="D127" s="231" t="s">
        <v>39</v>
      </c>
      <c r="E127" s="141" t="str">
        <f t="shared" si="3"/>
        <v>Tuesday</v>
      </c>
      <c r="F127" s="212" t="str">
        <f t="shared" si="4"/>
        <v>UAT</v>
      </c>
      <c r="G127" s="202" t="s">
        <v>571</v>
      </c>
      <c r="H127"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f>
        <v>Aike</v>
      </c>
      <c r="I127" s="203" t="s">
        <v>572</v>
      </c>
      <c r="J127" s="122" t="s">
        <v>573</v>
      </c>
      <c r="K127" s="122">
        <v>0</v>
      </c>
      <c r="L127" s="127">
        <v>0</v>
      </c>
      <c r="M127" s="310">
        <v>0</v>
      </c>
      <c r="N127" s="310">
        <v>0</v>
      </c>
      <c r="O127" s="310">
        <v>0</v>
      </c>
      <c r="P127" s="310">
        <v>0</v>
      </c>
      <c r="Q127" s="310">
        <v>0</v>
      </c>
      <c r="R127" s="310">
        <v>0</v>
      </c>
      <c r="S127" s="310">
        <v>0</v>
      </c>
      <c r="T127" s="310">
        <v>0</v>
      </c>
    </row>
    <row r="128" spans="3:20" s="60" customFormat="1" hidden="1" x14ac:dyDescent="0.25">
      <c r="C128" s="86">
        <v>43235</v>
      </c>
      <c r="D128" s="231" t="s">
        <v>39</v>
      </c>
      <c r="E128" s="141" t="str">
        <f t="shared" si="3"/>
        <v>Tuesday</v>
      </c>
      <c r="F128" s="212" t="str">
        <f t="shared" si="4"/>
        <v>UAT</v>
      </c>
      <c r="G128" s="131" t="s">
        <v>32</v>
      </c>
      <c r="H128"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28" s="204"/>
      <c r="J128" s="205" t="s">
        <v>368</v>
      </c>
      <c r="K128" s="206" t="str">
        <f>IF(OR(Table18[[#This Row],[流]]="UAT_GS",Table18[[#This Row],[流]]="UAT_GC",Table18[[#This Row],[流]]="UAT_EP"),"Release_note","0")&amp;IF(OR(Table18[[#This Row],[流]]="UAT3"),"Notice_of","0")</f>
        <v>Release_note0</v>
      </c>
      <c r="L128" s="207" t="s">
        <v>431</v>
      </c>
      <c r="M128" s="208" t="s">
        <v>27</v>
      </c>
      <c r="N128" s="208" t="s">
        <v>27</v>
      </c>
      <c r="O128" s="208" t="s">
        <v>27</v>
      </c>
      <c r="P128" s="208" t="s">
        <v>27</v>
      </c>
      <c r="Q128" s="209" t="s">
        <v>27</v>
      </c>
      <c r="R128" s="205" t="str">
        <f>IF(OR(Table18[[#This Row],[流]]="FLEET_ENHANCEMENT_GS",Table18[[#This Row],[流]]="UAT3",Table18[[#This Row],[流]]="",Table18[[#This Row],[流]]="0",Table18[[#This Row],[流]]="ICP"),"0","Yes")</f>
        <v>Yes</v>
      </c>
      <c r="S128" s="210" t="s">
        <v>403</v>
      </c>
      <c r="T128" s="211"/>
    </row>
    <row r="129" spans="3:20" s="60" customFormat="1" hidden="1" x14ac:dyDescent="0.25">
      <c r="C129" s="86">
        <v>43235</v>
      </c>
      <c r="D129" s="231" t="s">
        <v>39</v>
      </c>
      <c r="E129" s="141" t="str">
        <f t="shared" si="3"/>
        <v>Tuesday</v>
      </c>
      <c r="F129" s="212" t="str">
        <f t="shared" si="4"/>
        <v>UAT</v>
      </c>
      <c r="G129" s="131" t="s">
        <v>36</v>
      </c>
      <c r="H129"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29" s="141"/>
      <c r="J129" s="143" t="s">
        <v>369</v>
      </c>
      <c r="K129" s="132" t="str">
        <f>IF(OR(Table18[[#This Row],[流]]="UAT_GS",Table18[[#This Row],[流]]="UAT_GC",Table18[[#This Row],[流]]="UAT_EP"),"Release_note","0")&amp;IF(OR(Table18[[#This Row],[流]]="UAT3"),"Notice_of","0")</f>
        <v>Release_note0</v>
      </c>
      <c r="L129" s="122" t="s">
        <v>429</v>
      </c>
      <c r="M129" s="212" t="s">
        <v>27</v>
      </c>
      <c r="N129" s="212" t="s">
        <v>27</v>
      </c>
      <c r="O129" s="212" t="s">
        <v>27</v>
      </c>
      <c r="P129" s="212" t="s">
        <v>27</v>
      </c>
      <c r="Q129" s="213" t="s">
        <v>27</v>
      </c>
      <c r="R129" s="143" t="str">
        <f>IF(OR(Table18[[#This Row],[流]]="FLEET_ENHANCEMENT_GS",Table18[[#This Row],[流]]="UAT3",Table18[[#This Row],[流]]="",Table18[[#This Row],[流]]="0",Table18[[#This Row],[流]]="ICP"),"0","Yes")</f>
        <v>Yes</v>
      </c>
      <c r="S129" s="144"/>
      <c r="T129" s="162"/>
    </row>
    <row r="130" spans="3:20" s="60" customFormat="1" hidden="1" x14ac:dyDescent="0.25">
      <c r="C130" s="86">
        <v>43235</v>
      </c>
      <c r="D130" s="231" t="s">
        <v>39</v>
      </c>
      <c r="E130" s="141" t="str">
        <f t="shared" si="3"/>
        <v>Tuesday</v>
      </c>
      <c r="F130" s="212" t="str">
        <f t="shared" si="4"/>
        <v>UAT</v>
      </c>
      <c r="G130" s="131" t="s">
        <v>37</v>
      </c>
      <c r="H130"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0" s="141"/>
      <c r="J130" s="143" t="s">
        <v>370</v>
      </c>
      <c r="K130" s="132" t="str">
        <f>IF(OR(Table18[[#This Row],[流]]="UAT_GS",Table18[[#This Row],[流]]="UAT_GC",Table18[[#This Row],[流]]="UAT_EP"),"Release_note","0")&amp;IF(OR(Table18[[#This Row],[流]]="UAT3"),"Notice_of","0")</f>
        <v>Release_note0</v>
      </c>
      <c r="L130" s="122" t="s">
        <v>430</v>
      </c>
      <c r="M130" s="212" t="s">
        <v>27</v>
      </c>
      <c r="N130" s="212" t="s">
        <v>27</v>
      </c>
      <c r="O130" s="212" t="s">
        <v>27</v>
      </c>
      <c r="P130" s="212" t="s">
        <v>27</v>
      </c>
      <c r="Q130" s="213" t="s">
        <v>27</v>
      </c>
      <c r="R130" s="143" t="str">
        <f>IF(OR(Table18[[#This Row],[流]]="FLEET_ENHANCEMENT_GS",Table18[[#This Row],[流]]="UAT3",Table18[[#This Row],[流]]="",Table18[[#This Row],[流]]="0",Table18[[#This Row],[流]]="ICP"),"0","Yes")</f>
        <v>Yes</v>
      </c>
      <c r="S130" s="144"/>
      <c r="T130" s="162"/>
    </row>
    <row r="131" spans="3:20" s="60" customFormat="1" hidden="1" x14ac:dyDescent="0.25">
      <c r="C131" s="86">
        <v>43235</v>
      </c>
      <c r="D131" s="231" t="s">
        <v>39</v>
      </c>
      <c r="E131" s="141" t="str">
        <f t="shared" si="3"/>
        <v>Tuesday</v>
      </c>
      <c r="F131" s="212" t="str">
        <f t="shared" si="4"/>
        <v>UAT</v>
      </c>
      <c r="G131" s="145" t="s">
        <v>296</v>
      </c>
      <c r="H131" s="129" t="s">
        <v>307</v>
      </c>
      <c r="I131" s="141" t="s">
        <v>406</v>
      </c>
      <c r="J131" s="122" t="s">
        <v>404</v>
      </c>
      <c r="K131" s="182" t="str">
        <f>IF(OR(Table18[[#This Row],[流]]="UAT_GS",Table18[[#This Row],[流]]="UAT_GC",Table18[[#This Row],[流]]="UAT_EP"),"Release_note","0")&amp;IF(OR(Table18[[#This Row],[流]]="UAT3"),"Notice_of","0")</f>
        <v>00</v>
      </c>
      <c r="L131" s="229" t="s">
        <v>405</v>
      </c>
      <c r="M131" s="212">
        <v>0</v>
      </c>
      <c r="N131" s="212" t="s">
        <v>27</v>
      </c>
      <c r="O131" s="212" t="s">
        <v>27</v>
      </c>
      <c r="P131" s="212" t="s">
        <v>27</v>
      </c>
      <c r="Q131" s="212" t="s">
        <v>27</v>
      </c>
      <c r="R131" s="143" t="str">
        <f>IF(OR(Table18[[#This Row],[流]]="FLEET_ENHANCEMENT_GS",Table18[[#This Row],[流]]="UAT3",Table18[[#This Row],[流]]="",Table18[[#This Row],[流]]="0",Table18[[#This Row],[流]]="ICP"),"0","Yes")</f>
        <v>0</v>
      </c>
      <c r="S131" s="144"/>
      <c r="T131" s="162"/>
    </row>
    <row r="132" spans="3:20" hidden="1" x14ac:dyDescent="0.25">
      <c r="C132" s="86">
        <v>43236</v>
      </c>
      <c r="D132" s="231" t="s">
        <v>39</v>
      </c>
      <c r="E132" s="312" t="str">
        <f>TEXT(C132,"dddd")</f>
        <v>Wednesday</v>
      </c>
      <c r="F132" s="292" t="str">
        <f>IF(OR(E132="Thursday",E132="Tuesday"),"UAT","")&amp;IF(OR(E132="Wednesday",E132="Friday"),"Trunk&amp;UAT3","")</f>
        <v>Trunk&amp;UAT3</v>
      </c>
      <c r="G132" s="129" t="s">
        <v>40</v>
      </c>
      <c r="H13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32" s="142" t="s">
        <v>371</v>
      </c>
      <c r="J132" s="122" t="s">
        <v>433</v>
      </c>
      <c r="K132" s="123" t="str">
        <f>IF(OR(Table18[[#This Row],[流]]="UAT_GS",Table18[[#This Row],[流]]="UAT_GC",Table18[[#This Row],[流]]="UAT_EP"),"Release_note","0")&amp;IF(OR(Table18[[#This Row],[流]]="UAT3"),"Notice_of","0")</f>
        <v>0Notice_of</v>
      </c>
      <c r="L132" s="124">
        <v>0</v>
      </c>
      <c r="M132" s="292">
        <v>0</v>
      </c>
      <c r="N132" s="312">
        <v>0</v>
      </c>
      <c r="O132" s="312">
        <v>0</v>
      </c>
      <c r="P132" s="312">
        <v>0</v>
      </c>
      <c r="Q132" s="312">
        <v>0</v>
      </c>
      <c r="R132" s="122" t="str">
        <f>IF(OR(Table18[[#This Row],[流]]="FLEET_ENHANCEMENT_GS",Table18[[#This Row],[流]]="UAT3",Table18[[#This Row],[流]]="",Table18[[#This Row],[流]]="0",Table18[[#This Row],[流]]="ICP"),"0","Yes")</f>
        <v>0</v>
      </c>
      <c r="S132" s="150" t="s">
        <v>403</v>
      </c>
      <c r="T132" s="130"/>
    </row>
    <row r="133" spans="3:20" hidden="1" x14ac:dyDescent="0.25">
      <c r="C133" s="86">
        <v>43236</v>
      </c>
      <c r="D133" s="231" t="s">
        <v>39</v>
      </c>
      <c r="E133" s="312" t="str">
        <f t="shared" ref="E133:E196" si="9">TEXT(C133,"dddd")</f>
        <v>Wednesday</v>
      </c>
      <c r="F133" s="292" t="str">
        <f t="shared" ref="F133:F196" si="10">IF(OR(E133="Thursday",E133="Tuesday"),"UAT","")&amp;IF(OR(E133="Wednesday",E133="Friday"),"Trunk&amp;UAT3","")</f>
        <v>Trunk&amp;UAT3</v>
      </c>
      <c r="G133" s="191" t="s">
        <v>167</v>
      </c>
      <c r="H133" s="195" t="s">
        <v>287</v>
      </c>
      <c r="I133" s="141"/>
      <c r="J133" s="122" t="s">
        <v>322</v>
      </c>
      <c r="K133" s="123" t="str">
        <f>IF(OR(Table18[[#This Row],[流]]="UAT_GS",Table18[[#This Row],[流]]="UAT_GC",Table18[[#This Row],[流]]="UAT_EP"),"Release_note","0")&amp;IF(OR(Table18[[#This Row],[流]]="UAT3"),"Notice_of","0")</f>
        <v>00</v>
      </c>
      <c r="L133" s="124" t="s">
        <v>328</v>
      </c>
      <c r="M133" s="212" t="s">
        <v>27</v>
      </c>
      <c r="N133" s="212" t="s">
        <v>27</v>
      </c>
      <c r="O133" s="212" t="s">
        <v>27</v>
      </c>
      <c r="P133" s="212" t="s">
        <v>27</v>
      </c>
      <c r="Q133" s="312">
        <v>0</v>
      </c>
      <c r="R133" s="122" t="str">
        <f>IF(OR(Table18[[#This Row],[流]]="FLEET_ENHANCEMENT_GS",Table18[[#This Row],[流]]="UAT3",Table18[[#This Row],[流]]="",Table18[[#This Row],[流]]="0",Table18[[#This Row],[流]]="ICP"),"0","Yes")</f>
        <v>Yes</v>
      </c>
      <c r="S133" s="150" t="s">
        <v>284</v>
      </c>
      <c r="T133" s="124"/>
    </row>
    <row r="134" spans="3:20" hidden="1" x14ac:dyDescent="0.25">
      <c r="C134" s="86">
        <v>43236</v>
      </c>
      <c r="D134" s="231" t="s">
        <v>39</v>
      </c>
      <c r="E134" s="312" t="str">
        <f t="shared" si="9"/>
        <v>Wednesday</v>
      </c>
      <c r="F134" s="292" t="str">
        <f t="shared" si="10"/>
        <v>Trunk&amp;UAT3</v>
      </c>
      <c r="G134" s="191" t="s">
        <v>202</v>
      </c>
      <c r="H134" s="195" t="s">
        <v>288</v>
      </c>
      <c r="I134" s="129" t="s">
        <v>435</v>
      </c>
      <c r="J134" s="122" t="s">
        <v>323</v>
      </c>
      <c r="K134" s="123" t="str">
        <f>IF(OR(Table18[[#This Row],[流]]="UAT_GS",Table18[[#This Row],[流]]="UAT_GC",Table18[[#This Row],[流]]="UAT_EP"),"Release_note","0")&amp;IF(OR(Table18[[#This Row],[流]]="UAT3"),"Notice_of","0")</f>
        <v>00</v>
      </c>
      <c r="L134" s="122" t="s">
        <v>331</v>
      </c>
      <c r="M134" s="212" t="s">
        <v>27</v>
      </c>
      <c r="N134" s="212" t="s">
        <v>27</v>
      </c>
      <c r="O134" s="212" t="s">
        <v>27</v>
      </c>
      <c r="P134" s="212" t="s">
        <v>27</v>
      </c>
      <c r="Q134" s="312">
        <v>0</v>
      </c>
      <c r="R134" s="122" t="str">
        <f>IF(OR(Table18[[#This Row],[流]]="FLEET_ENHANCEMENT_GS",Table18[[#This Row],[流]]="UAT3",Table18[[#This Row],[流]]="",Table18[[#This Row],[流]]="0",Table18[[#This Row],[流]]="ICP"),"0","Yes")</f>
        <v>Yes</v>
      </c>
      <c r="S134" s="144"/>
      <c r="T134" s="124"/>
    </row>
    <row r="135" spans="3:20" hidden="1" x14ac:dyDescent="0.25">
      <c r="C135" s="86">
        <v>43236</v>
      </c>
      <c r="D135" s="231" t="s">
        <v>39</v>
      </c>
      <c r="E135" s="312" t="str">
        <f t="shared" si="9"/>
        <v>Wednesday</v>
      </c>
      <c r="F135" s="292" t="str">
        <f t="shared" si="10"/>
        <v>Trunk&amp;UAT3</v>
      </c>
      <c r="G135" s="191" t="s">
        <v>200</v>
      </c>
      <c r="H135" s="195" t="s">
        <v>289</v>
      </c>
      <c r="I135" s="141" t="s">
        <v>432</v>
      </c>
      <c r="J135" s="122" t="s">
        <v>272</v>
      </c>
      <c r="K135" s="123" t="str">
        <f>IF(OR(Table18[[#This Row],[流]]="UAT_GS",Table18[[#This Row],[流]]="UAT_GC",Table18[[#This Row],[流]]="UAT_EP"),"Release_note","0")&amp;IF(OR(Table18[[#This Row],[流]]="UAT3"),"Notice_of","0")</f>
        <v>00</v>
      </c>
      <c r="L135" s="124" t="s">
        <v>327</v>
      </c>
      <c r="M135" s="212" t="s">
        <v>27</v>
      </c>
      <c r="N135" s="212" t="s">
        <v>27</v>
      </c>
      <c r="O135" s="212" t="s">
        <v>27</v>
      </c>
      <c r="P135" s="212" t="s">
        <v>27</v>
      </c>
      <c r="Q135" s="312">
        <v>0</v>
      </c>
      <c r="R135" s="122" t="str">
        <f>IF(OR(Table18[[#This Row],[流]]="FLEET_ENHANCEMENT_GS",Table18[[#This Row],[流]]="UAT3",Table18[[#This Row],[流]]="",Table18[[#This Row],[流]]="0",Table18[[#This Row],[流]]="ICP"),"0","Yes")</f>
        <v>Yes</v>
      </c>
      <c r="S135" s="144"/>
      <c r="T135" s="124"/>
    </row>
    <row r="136" spans="3:20" hidden="1" x14ac:dyDescent="0.25">
      <c r="C136" s="86">
        <v>43236</v>
      </c>
      <c r="D136" s="231" t="s">
        <v>39</v>
      </c>
      <c r="E136" s="312" t="str">
        <f t="shared" si="9"/>
        <v>Wednesday</v>
      </c>
      <c r="F136" s="292" t="str">
        <f t="shared" si="10"/>
        <v>Trunk&amp;UAT3</v>
      </c>
      <c r="G136" s="131" t="s">
        <v>37</v>
      </c>
      <c r="H13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36" s="141"/>
      <c r="J136" s="143" t="s">
        <v>370</v>
      </c>
      <c r="K136" s="123" t="str">
        <f>IF(OR(Table18[[#This Row],[流]]="UAT_GS",Table18[[#This Row],[流]]="UAT_GC",Table18[[#This Row],[流]]="UAT_EP"),"Release_note","0")&amp;IF(OR(Table18[[#This Row],[流]]="UAT3"),"Notice_of","0")</f>
        <v>Release_note0</v>
      </c>
      <c r="L136" s="122" t="s">
        <v>430</v>
      </c>
      <c r="M136" s="212" t="s">
        <v>27</v>
      </c>
      <c r="N136" s="212" t="s">
        <v>27</v>
      </c>
      <c r="O136" s="212" t="s">
        <v>27</v>
      </c>
      <c r="P136" s="212" t="s">
        <v>27</v>
      </c>
      <c r="Q136" s="312">
        <v>0</v>
      </c>
      <c r="R136" s="122" t="str">
        <f>IF(OR(Table18[[#This Row],[流]]="FLEET_ENHANCEMENT_GS",Table18[[#This Row],[流]]="UAT3",Table18[[#This Row],[流]]="",Table18[[#This Row],[流]]="0",Table18[[#This Row],[流]]="ICP"),"0","Yes")</f>
        <v>Yes</v>
      </c>
      <c r="S136" s="144"/>
      <c r="T136" s="124"/>
    </row>
    <row r="137" spans="3:20" hidden="1" x14ac:dyDescent="0.25">
      <c r="C137" s="86">
        <v>43236</v>
      </c>
      <c r="D137" s="231" t="s">
        <v>39</v>
      </c>
      <c r="E137" s="312" t="str">
        <f t="shared" si="9"/>
        <v>Wednesday</v>
      </c>
      <c r="F137" s="292" t="str">
        <f t="shared" si="10"/>
        <v>Trunk&amp;UAT3</v>
      </c>
      <c r="G137" s="148" t="s">
        <v>220</v>
      </c>
      <c r="H13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37" s="312"/>
      <c r="J137" s="122" t="s">
        <v>434</v>
      </c>
      <c r="K137" s="123" t="str">
        <f>IF(OR(Table18[[#This Row],[流]]="UAT_GS",Table18[[#This Row],[流]]="UAT_GC",Table18[[#This Row],[流]]="UAT_EP"),"Release_note","0")&amp;IF(OR(Table18[[#This Row],[流]]="UAT3"),"Notice_of","0")</f>
        <v>00</v>
      </c>
      <c r="L137" s="122" t="s">
        <v>436</v>
      </c>
      <c r="M137" s="212" t="s">
        <v>27</v>
      </c>
      <c r="N137" s="312">
        <v>0</v>
      </c>
      <c r="O137" s="312">
        <v>0</v>
      </c>
      <c r="P137" s="312">
        <v>0</v>
      </c>
      <c r="Q137" s="312">
        <v>0</v>
      </c>
      <c r="R137" s="122" t="str">
        <f>IF(OR(Table18[[#This Row],[流]]="FLEET_ENHANCEMENT_GS",Table18[[#This Row],[流]]="UAT3",Table18[[#This Row],[流]]="",Table18[[#This Row],[流]]="0",Table18[[#This Row],[流]]="ICP"),"0","Yes")</f>
        <v>Yes</v>
      </c>
      <c r="S137" s="144" t="str">
        <f>IF(Table18[[#This Row],[流]]="Fleet_GS","√","")&amp;IF(Table18[[#This Row],[流]]="UAT3","","X")</f>
        <v>X</v>
      </c>
      <c r="T137" s="130"/>
    </row>
    <row r="138" spans="3:20" hidden="1" x14ac:dyDescent="0.25">
      <c r="C138" s="86">
        <v>43237</v>
      </c>
      <c r="D138" s="231" t="s">
        <v>39</v>
      </c>
      <c r="E138" s="312" t="str">
        <f t="shared" si="9"/>
        <v>Thursday</v>
      </c>
      <c r="F138" s="292" t="str">
        <f t="shared" si="10"/>
        <v>UAT</v>
      </c>
      <c r="G138" s="191" t="s">
        <v>167</v>
      </c>
      <c r="H13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38" s="312"/>
      <c r="J138" s="122" t="s">
        <v>437</v>
      </c>
      <c r="K138" s="123" t="str">
        <f>IF(OR(Table18[[#This Row],[流]]="UAT_GS",Table18[[#This Row],[流]]="UAT_GC",Table18[[#This Row],[流]]="UAT_EP"),"Release_note","0")&amp;IF(OR(Table18[[#This Row],[流]]="UAT3"),"Notice_of","0")</f>
        <v>00</v>
      </c>
      <c r="L138" s="124" t="s">
        <v>449</v>
      </c>
      <c r="M138" s="212" t="s">
        <v>27</v>
      </c>
      <c r="N138" s="212" t="s">
        <v>27</v>
      </c>
      <c r="O138" s="212" t="s">
        <v>27</v>
      </c>
      <c r="P138" s="212" t="s">
        <v>27</v>
      </c>
      <c r="Q138" s="312">
        <v>0</v>
      </c>
      <c r="R138" s="122" t="str">
        <f>IF(OR(Table18[[#This Row],[流]]="FLEET_ENHANCEMENT_GS",Table18[[#This Row],[流]]="UAT3",Table18[[#This Row],[流]]="",Table18[[#This Row],[流]]="0",Table18[[#This Row],[流]]="ICP"),"0","Yes")</f>
        <v>Yes</v>
      </c>
      <c r="S138" s="144"/>
      <c r="T138" s="124"/>
    </row>
    <row r="139" spans="3:20" hidden="1" x14ac:dyDescent="0.25">
      <c r="C139" s="86">
        <v>43237</v>
      </c>
      <c r="D139" s="231" t="s">
        <v>39</v>
      </c>
      <c r="E139" s="312" t="str">
        <f t="shared" si="9"/>
        <v>Thursday</v>
      </c>
      <c r="F139" s="292" t="str">
        <f t="shared" si="10"/>
        <v>UAT</v>
      </c>
      <c r="G139" s="191" t="s">
        <v>202</v>
      </c>
      <c r="H13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39" s="129" t="s">
        <v>435</v>
      </c>
      <c r="J139" s="122" t="s">
        <v>438</v>
      </c>
      <c r="K139" s="123" t="str">
        <f>IF(OR(Table18[[#This Row],[流]]="UAT_GS",Table18[[#This Row],[流]]="UAT_GC",Table18[[#This Row],[流]]="UAT_EP"),"Release_note","0")&amp;IF(OR(Table18[[#This Row],[流]]="UAT3"),"Notice_of","0")</f>
        <v>00</v>
      </c>
      <c r="L139" s="309" t="s">
        <v>448</v>
      </c>
      <c r="M139" s="212" t="s">
        <v>27</v>
      </c>
      <c r="N139" s="212" t="s">
        <v>27</v>
      </c>
      <c r="O139" s="212" t="s">
        <v>27</v>
      </c>
      <c r="P139" s="212" t="s">
        <v>27</v>
      </c>
      <c r="Q139" s="312">
        <v>0</v>
      </c>
      <c r="R139" s="122" t="str">
        <f>IF(OR(Table18[[#This Row],[流]]="FLEET_ENHANCEMENT_GS",Table18[[#This Row],[流]]="UAT3",Table18[[#This Row],[流]]="",Table18[[#This Row],[流]]="0",Table18[[#This Row],[流]]="ICP"),"0","Yes")</f>
        <v>Yes</v>
      </c>
      <c r="S139" s="150" t="s">
        <v>284</v>
      </c>
      <c r="T139" s="124"/>
    </row>
    <row r="140" spans="3:20" hidden="1" x14ac:dyDescent="0.25">
      <c r="C140" s="86">
        <v>43237</v>
      </c>
      <c r="D140" s="231" t="s">
        <v>39</v>
      </c>
      <c r="E140" s="312" t="str">
        <f t="shared" si="9"/>
        <v>Thursday</v>
      </c>
      <c r="F140" s="292" t="str">
        <f t="shared" si="10"/>
        <v>UAT</v>
      </c>
      <c r="G140" s="191" t="s">
        <v>167</v>
      </c>
      <c r="H140" s="195" t="s">
        <v>287</v>
      </c>
      <c r="I140" s="141"/>
      <c r="J140" s="122" t="s">
        <v>437</v>
      </c>
      <c r="K140" s="123" t="str">
        <f>IF(OR(Table18[[#This Row],[流]]="UAT_GS",Table18[[#This Row],[流]]="UAT_GC",Table18[[#This Row],[流]]="UAT_EP"),"Release_note","0")&amp;IF(OR(Table18[[#This Row],[流]]="UAT3"),"Notice_of","0")</f>
        <v>00</v>
      </c>
      <c r="L140" s="124" t="s">
        <v>449</v>
      </c>
      <c r="M140" s="212" t="s">
        <v>27</v>
      </c>
      <c r="N140" s="212" t="s">
        <v>27</v>
      </c>
      <c r="O140" s="212" t="s">
        <v>27</v>
      </c>
      <c r="P140" s="212" t="s">
        <v>27</v>
      </c>
      <c r="Q140" s="312">
        <v>0</v>
      </c>
      <c r="R140" s="122" t="str">
        <f>IF(OR(Table18[[#This Row],[流]]="FLEET_ENHANCEMENT_GS",Table18[[#This Row],[流]]="UAT3",Table18[[#This Row],[流]]="",Table18[[#This Row],[流]]="0",Table18[[#This Row],[流]]="ICP"),"0","Yes")</f>
        <v>Yes</v>
      </c>
      <c r="S140" s="144"/>
      <c r="T140" s="124"/>
    </row>
    <row r="141" spans="3:20" hidden="1" x14ac:dyDescent="0.25">
      <c r="C141" s="86">
        <v>43237</v>
      </c>
      <c r="D141" s="231" t="s">
        <v>39</v>
      </c>
      <c r="E141" s="312" t="str">
        <f t="shared" si="9"/>
        <v>Thursday</v>
      </c>
      <c r="F141" s="292" t="str">
        <f t="shared" si="10"/>
        <v>UAT</v>
      </c>
      <c r="G141" s="191" t="s">
        <v>202</v>
      </c>
      <c r="H141" s="195" t="s">
        <v>288</v>
      </c>
      <c r="I141" s="129" t="s">
        <v>435</v>
      </c>
      <c r="J141" s="122" t="s">
        <v>438</v>
      </c>
      <c r="K141" s="123" t="str">
        <f>IF(OR(Table18[[#This Row],[流]]="UAT_GS",Table18[[#This Row],[流]]="UAT_GC",Table18[[#This Row],[流]]="UAT_EP"),"Release_note","0")&amp;IF(OR(Table18[[#This Row],[流]]="UAT3"),"Notice_of","0")</f>
        <v>00</v>
      </c>
      <c r="L141" s="124" t="s">
        <v>448</v>
      </c>
      <c r="M141" s="212" t="s">
        <v>27</v>
      </c>
      <c r="N141" s="212" t="s">
        <v>27</v>
      </c>
      <c r="O141" s="212" t="s">
        <v>27</v>
      </c>
      <c r="P141" s="212" t="s">
        <v>27</v>
      </c>
      <c r="Q141" s="312">
        <v>0</v>
      </c>
      <c r="R141" s="122" t="str">
        <f>IF(OR(Table18[[#This Row],[流]]="FLEET_ENHANCEMENT_GS",Table18[[#This Row],[流]]="UAT3",Table18[[#This Row],[流]]="",Table18[[#This Row],[流]]="0",Table18[[#This Row],[流]]="ICP"),"0","Yes")</f>
        <v>Yes</v>
      </c>
      <c r="S141" s="150" t="s">
        <v>284</v>
      </c>
      <c r="T141" s="124"/>
    </row>
    <row r="142" spans="3:20" hidden="1" x14ac:dyDescent="0.25">
      <c r="C142" s="86" t="s">
        <v>452</v>
      </c>
      <c r="D142" s="231" t="s">
        <v>39</v>
      </c>
      <c r="E142" s="312" t="str">
        <f t="shared" si="9"/>
        <v>5/17/2018-18</v>
      </c>
      <c r="F142" s="292" t="str">
        <f t="shared" si="10"/>
        <v/>
      </c>
      <c r="G142" s="131" t="s">
        <v>32</v>
      </c>
      <c r="H14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42" s="312"/>
      <c r="J142" s="122" t="s">
        <v>439</v>
      </c>
      <c r="K142" s="132" t="str">
        <f>IF(OR(Table18[[#This Row],[流]]="UAT_GS",Table18[[#This Row],[流]]="UAT_GC",Table18[[#This Row],[流]]="UAT_EP"),"Release_note","0")&amp;IF(OR(Table18[[#This Row],[流]]="UAT3"),"Notice_of","0")</f>
        <v>Release_note0</v>
      </c>
      <c r="L142" s="124" t="s">
        <v>432</v>
      </c>
      <c r="M142" s="212" t="s">
        <v>27</v>
      </c>
      <c r="N142" s="212" t="s">
        <v>27</v>
      </c>
      <c r="O142" s="212" t="s">
        <v>44</v>
      </c>
      <c r="P142" s="212" t="s">
        <v>27</v>
      </c>
      <c r="Q142" s="213" t="s">
        <v>27</v>
      </c>
      <c r="R142" s="122" t="str">
        <f>IF(OR(Table18[[#This Row],[流]]="FLEET_ENHANCEMENT_GS",Table18[[#This Row],[流]]="UAT3",Table18[[#This Row],[流]]="",Table18[[#This Row],[流]]="0",Table18[[#This Row],[流]]="ICP"),"0","Yes")</f>
        <v>Yes</v>
      </c>
      <c r="S142" s="144"/>
      <c r="T142" s="124"/>
    </row>
    <row r="143" spans="3:20" hidden="1" x14ac:dyDescent="0.25">
      <c r="C143" s="86">
        <v>43237</v>
      </c>
      <c r="D143" s="231" t="s">
        <v>39</v>
      </c>
      <c r="E143" s="312" t="str">
        <f t="shared" si="9"/>
        <v>Thursday</v>
      </c>
      <c r="F143" s="292" t="str">
        <f t="shared" si="10"/>
        <v>UAT</v>
      </c>
      <c r="G143" s="131" t="s">
        <v>36</v>
      </c>
      <c r="H14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43" s="312"/>
      <c r="J143" s="122" t="s">
        <v>440</v>
      </c>
      <c r="K143" s="132" t="str">
        <f>IF(OR(Table18[[#This Row],[流]]="UAT_GS",Table18[[#This Row],[流]]="UAT_GC",Table18[[#This Row],[流]]="UAT_EP"),"Release_note","0")&amp;IF(OR(Table18[[#This Row],[流]]="UAT3"),"Notice_of","0")</f>
        <v>Release_note0</v>
      </c>
      <c r="L143" s="124" t="s">
        <v>450</v>
      </c>
      <c r="M143" s="212" t="s">
        <v>27</v>
      </c>
      <c r="N143" s="212" t="s">
        <v>27</v>
      </c>
      <c r="O143" s="212" t="s">
        <v>27</v>
      </c>
      <c r="P143" s="212" t="s">
        <v>27</v>
      </c>
      <c r="Q143" s="213" t="s">
        <v>27</v>
      </c>
      <c r="R143" s="122" t="str">
        <f>IF(OR(Table18[[#This Row],[流]]="FLEET_ENHANCEMENT_GS",Table18[[#This Row],[流]]="UAT3",Table18[[#This Row],[流]]="",Table18[[#This Row],[流]]="0",Table18[[#This Row],[流]]="ICP"),"0","Yes")</f>
        <v>Yes</v>
      </c>
      <c r="S143" s="144"/>
      <c r="T143" s="124"/>
    </row>
    <row r="144" spans="3:20" hidden="1" x14ac:dyDescent="0.25">
      <c r="C144" s="86">
        <v>43237</v>
      </c>
      <c r="D144" s="231" t="s">
        <v>39</v>
      </c>
      <c r="E144" s="312" t="str">
        <f>TEXT(C144,"dddd")</f>
        <v>Thursday</v>
      </c>
      <c r="F144" s="292" t="str">
        <f>IF(OR(E144="Thursday",E144="Tuesday"),"UAT","")&amp;IF(OR(E144="Wednesday",E144="Friday"),"Trunk&amp;UAT3","")</f>
        <v>UAT</v>
      </c>
      <c r="G144" s="131" t="s">
        <v>37</v>
      </c>
      <c r="H14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44" s="312"/>
      <c r="J144" s="122" t="s">
        <v>447</v>
      </c>
      <c r="K144" s="132" t="str">
        <f>IF(OR(Table18[[#This Row],[流]]="UAT_GS",Table18[[#This Row],[流]]="UAT_GC",Table18[[#This Row],[流]]="UAT_EP"),"Release_note","0")&amp;IF(OR(Table18[[#This Row],[流]]="UAT3"),"Notice_of","0")</f>
        <v>Release_note0</v>
      </c>
      <c r="L144" s="124" t="s">
        <v>451</v>
      </c>
      <c r="M144" s="212" t="s">
        <v>27</v>
      </c>
      <c r="N144" s="212" t="s">
        <v>27</v>
      </c>
      <c r="O144" s="212" t="s">
        <v>27</v>
      </c>
      <c r="P144" s="212" t="s">
        <v>27</v>
      </c>
      <c r="Q144" s="213" t="s">
        <v>27</v>
      </c>
      <c r="R144" s="122" t="str">
        <f>IF(OR(Table18[[#This Row],[流]]="FLEET_ENHANCEMENT_GS",Table18[[#This Row],[流]]="UAT3",Table18[[#This Row],[流]]="",Table18[[#This Row],[流]]="0",Table18[[#This Row],[流]]="ICP"),"0","Yes")</f>
        <v>Yes</v>
      </c>
      <c r="S144" s="144"/>
      <c r="T144" s="124"/>
    </row>
    <row r="145" spans="3:20" hidden="1" x14ac:dyDescent="0.25">
      <c r="C145" s="86">
        <v>43238</v>
      </c>
      <c r="D145" s="231" t="s">
        <v>39</v>
      </c>
      <c r="E145" s="312" t="str">
        <f>TEXT(C145,"dddd")</f>
        <v>Friday</v>
      </c>
      <c r="F145" s="292" t="str">
        <f>IF(OR(E145="Thursday",E145="Tuesday"),"UAT","")&amp;IF(OR(E145="Wednesday",E145="Friday"),"Trunk&amp;UAT3","")</f>
        <v>Trunk&amp;UAT3</v>
      </c>
      <c r="G145" s="202" t="s">
        <v>571</v>
      </c>
      <c r="H145"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f>
        <v>Aike</v>
      </c>
      <c r="I145" s="203" t="s">
        <v>574</v>
      </c>
      <c r="J145" s="122" t="s">
        <v>573</v>
      </c>
      <c r="K145" s="132" t="str">
        <f>IF(OR(Table18[[#This Row],[流]]="UAT_GS",Table18[[#This Row],[流]]="UAT_GC",Table18[[#This Row],[流]]="UAT_EP"),"Release_note","0")&amp;IF(OR(Table18[[#This Row],[流]]="UAT3"),"Notice_of","0")</f>
        <v>00</v>
      </c>
      <c r="L145" s="124">
        <v>0</v>
      </c>
      <c r="M145" s="141">
        <v>0</v>
      </c>
      <c r="N145" s="141">
        <v>0</v>
      </c>
      <c r="O145" s="141">
        <v>0</v>
      </c>
      <c r="P145" s="141">
        <v>0</v>
      </c>
      <c r="Q145" s="141">
        <v>0</v>
      </c>
      <c r="R145" s="122" t="str">
        <f>IF(OR(Table18[[#This Row],[流]]="FLEET_ENHANCEMENT_GS",Table18[[#This Row],[流]]="UAT3",Table18[[#This Row],[流]]="",Table18[[#This Row],[流]]="0",Table18[[#This Row],[流]]="ICP"),"0","Yes")</f>
        <v>Yes</v>
      </c>
      <c r="S145" s="144"/>
      <c r="T145" s="124"/>
    </row>
    <row r="146" spans="3:20" hidden="1" x14ac:dyDescent="0.25">
      <c r="C146" s="86">
        <v>43238</v>
      </c>
      <c r="D146" s="231" t="s">
        <v>39</v>
      </c>
      <c r="E146" s="312" t="str">
        <f>TEXT(C146,"dddd")</f>
        <v>Friday</v>
      </c>
      <c r="F146" s="292" t="str">
        <f>IF(OR(E146="Thursday",E146="Tuesday"),"UAT","")&amp;IF(OR(E146="Wednesday",E146="Friday"),"Trunk&amp;UAT3","")</f>
        <v>Trunk&amp;UAT3</v>
      </c>
      <c r="G146" s="202" t="s">
        <v>578</v>
      </c>
      <c r="H146"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Row],[流]]="SP2","Chloe","")&amp;IF(Table18[[#This Row],[流]]="configuration change control","Aike","")&amp;IF(Table18[[#This Row],[流]]="EBAO GI UTA2 and Production Porting","Aike","")</f>
        <v>Aike</v>
      </c>
      <c r="I146" s="168" t="s">
        <v>579</v>
      </c>
      <c r="J146" s="122" t="s">
        <v>573</v>
      </c>
      <c r="K146" s="132" t="str">
        <f>IF(OR(Table18[[#This Row],[流]]="UAT_GS",Table18[[#This Row],[流]]="UAT_GC",Table18[[#This Row],[流]]="UAT_EP"),"Release_note","0")&amp;IF(OR(Table18[[#This Row],[流]]="UAT3"),"Notice_of","0")</f>
        <v>00</v>
      </c>
      <c r="L146" s="124">
        <v>0</v>
      </c>
      <c r="M146" s="141">
        <v>0</v>
      </c>
      <c r="N146" s="141">
        <v>0</v>
      </c>
      <c r="O146" s="141">
        <v>0</v>
      </c>
      <c r="P146" s="141">
        <v>0</v>
      </c>
      <c r="Q146" s="141">
        <v>0</v>
      </c>
      <c r="R146" s="122" t="str">
        <f>IF(OR(Table18[[#This Row],[流]]="FLEET_ENHANCEMENT_GS",Table18[[#This Row],[流]]="UAT3",Table18[[#This Row],[流]]="",Table18[[#This Row],[流]]="0",Table18[[#This Row],[流]]="ICP"),"0","Yes")</f>
        <v>Yes</v>
      </c>
      <c r="S146" s="144"/>
      <c r="T146" s="124"/>
    </row>
    <row r="147" spans="3:20" hidden="1" x14ac:dyDescent="0.25">
      <c r="C147" s="86">
        <v>43238</v>
      </c>
      <c r="D147" s="231" t="s">
        <v>39</v>
      </c>
      <c r="E147" s="312" t="str">
        <f>TEXT(C147,"dddd")</f>
        <v>Friday</v>
      </c>
      <c r="F147" s="292" t="str">
        <f>IF(OR(E147="Thursday",E147="Tuesday"),"UAT","")&amp;IF(OR(E147="Wednesday",E147="Friday"),"Trunk&amp;UAT3","")</f>
        <v>Trunk&amp;UAT3</v>
      </c>
      <c r="G147" s="129" t="s">
        <v>40</v>
      </c>
      <c r="H14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47" s="312"/>
      <c r="J147" s="122"/>
      <c r="K147" s="123" t="str">
        <f>IF(OR(Table18[[#This Row],[流]]="UAT_GS",Table18[[#This Row],[流]]="UAT_GC",Table18[[#This Row],[流]]="UAT_EP"),"Release_note","0")&amp;IF(OR(Table18[[#This Row],[流]]="UAT3"),"Notice_of","0")</f>
        <v>0Notice_of</v>
      </c>
      <c r="L147" s="124">
        <v>0</v>
      </c>
      <c r="M147" s="141">
        <v>0</v>
      </c>
      <c r="N147" s="141">
        <v>0</v>
      </c>
      <c r="O147" s="141">
        <v>0</v>
      </c>
      <c r="P147" s="141">
        <v>0</v>
      </c>
      <c r="Q147" s="141">
        <v>0</v>
      </c>
      <c r="R147" s="122" t="str">
        <f>IF(OR(Table18[[#This Row],[流]]="FLEET_ENHANCEMENT_GS",Table18[[#This Row],[流]]="UAT3",Table18[[#This Row],[流]]="",Table18[[#This Row],[流]]="0",Table18[[#This Row],[流]]="ICP"),"0","Yes")</f>
        <v>0</v>
      </c>
      <c r="S147" s="127"/>
      <c r="T147" s="124"/>
    </row>
    <row r="148" spans="3:20" hidden="1" x14ac:dyDescent="0.25">
      <c r="C148" s="86">
        <v>43238</v>
      </c>
      <c r="D148" s="231" t="s">
        <v>39</v>
      </c>
      <c r="E148" s="312" t="str">
        <f>TEXT(C148,"dddd")</f>
        <v>Friday</v>
      </c>
      <c r="F148" s="292" t="str">
        <f>IF(OR(E148="Thursday",E148="Tuesday"),"UAT","")&amp;IF(OR(E148="Wednesday",E148="Friday"),"Trunk&amp;UAT3","")</f>
        <v>Trunk&amp;UAT3</v>
      </c>
      <c r="G148" s="120" t="s">
        <v>457</v>
      </c>
      <c r="H148" s="120" t="s">
        <v>459</v>
      </c>
      <c r="I148" s="124" t="s">
        <v>458</v>
      </c>
      <c r="J148" s="122" t="s">
        <v>102</v>
      </c>
      <c r="K148" s="123" t="str">
        <f>IF(OR(Table18[[#This Row],[流]]="UAT_GS",Table18[[#This Row],[流]]="UAT_GC",Table18[[#This Row],[流]]="UAT_EP"),"Release_note","0")&amp;IF(OR(Table18[[#This Row],[流]]="UAT3"),"Notice_of","0")</f>
        <v>00</v>
      </c>
      <c r="L148" s="215" t="s">
        <v>455</v>
      </c>
      <c r="M148" s="312">
        <v>0</v>
      </c>
      <c r="N148" s="312">
        <v>0</v>
      </c>
      <c r="O148" s="312">
        <v>0</v>
      </c>
      <c r="P148" s="312">
        <v>0</v>
      </c>
      <c r="Q148" s="312">
        <v>0</v>
      </c>
      <c r="R148" s="122" t="str">
        <f>IF(OR(Table18[[#This Row],[流]]="FLEET_ENHANCEMENT_GS",Table18[[#This Row],[流]]="UAT3",Table18[[#This Row],[流]]="",Table18[[#This Row],[流]]="0",Table18[[#This Row],[流]]="ICP"),"0","Yes")</f>
        <v>Yes</v>
      </c>
      <c r="S148" s="127"/>
      <c r="T148" s="124"/>
    </row>
    <row r="149" spans="3:20" hidden="1" x14ac:dyDescent="0.25">
      <c r="C149" s="86">
        <v>43238</v>
      </c>
      <c r="D149" s="231" t="s">
        <v>39</v>
      </c>
      <c r="E149" s="312" t="str">
        <f t="shared" si="9"/>
        <v>Friday</v>
      </c>
      <c r="F149" s="292" t="str">
        <f t="shared" si="10"/>
        <v>Trunk&amp;UAT3</v>
      </c>
      <c r="G149" s="129" t="s">
        <v>445</v>
      </c>
      <c r="H149" s="216" t="s">
        <v>228</v>
      </c>
      <c r="I149" s="129" t="s">
        <v>446</v>
      </c>
      <c r="J149" s="122"/>
      <c r="K149" s="123" t="str">
        <f>IF(OR(Table18[[#This Row],[流]]="UAT_GS",Table18[[#This Row],[流]]="UAT_GC",Table18[[#This Row],[流]]="UAT_EP"),"Release_note","0")&amp;IF(OR(Table18[[#This Row],[流]]="UAT3"),"Notice_of","0")</f>
        <v>00</v>
      </c>
      <c r="L149" s="124" t="s">
        <v>456</v>
      </c>
      <c r="M149" s="312">
        <v>0</v>
      </c>
      <c r="N149" s="312">
        <v>0</v>
      </c>
      <c r="O149" s="312">
        <v>0</v>
      </c>
      <c r="P149" s="312">
        <v>0</v>
      </c>
      <c r="Q149" s="312">
        <v>0</v>
      </c>
      <c r="R149" s="122" t="str">
        <f>IF(OR(Table18[[#This Row],[流]]="FLEET_ENHANCEMENT_GS",Table18[[#This Row],[流]]="UAT3",Table18[[#This Row],[流]]="",Table18[[#This Row],[流]]="0",Table18[[#This Row],[流]]="ICP"),"0","Yes")</f>
        <v>Yes</v>
      </c>
      <c r="S149" s="127" t="str">
        <f>IF(Table18[[#This Row],[流]]="Fleet_GS","√","")&amp;IF(Table18[[#This Row],[流]]="UAT3","","X")</f>
        <v>X</v>
      </c>
      <c r="T149" s="130"/>
    </row>
    <row r="150" spans="3:20" hidden="1" x14ac:dyDescent="0.25">
      <c r="C150" s="86">
        <v>43238</v>
      </c>
      <c r="D150" s="231" t="s">
        <v>39</v>
      </c>
      <c r="E150" s="312" t="str">
        <f>TEXT(C150,"dddd")</f>
        <v>Friday</v>
      </c>
      <c r="F150" s="292" t="str">
        <f>IF(OR(E150="Thursday",E150="Tuesday"),"UAT","")&amp;IF(OR(E150="Wednesday",E150="Friday"),"Trunk&amp;UAT3","")</f>
        <v>Trunk&amp;UAT3</v>
      </c>
      <c r="G150" s="129" t="s">
        <v>224</v>
      </c>
      <c r="H15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Chloe</v>
      </c>
      <c r="I150" s="129" t="s">
        <v>231</v>
      </c>
      <c r="J150" s="122" t="s">
        <v>453</v>
      </c>
      <c r="K150" s="123" t="str">
        <f>IF(OR(Table18[[#This Row],[流]]="UAT_GS",Table18[[#This Row],[流]]="UAT_GC",Table18[[#This Row],[流]]="UAT_EP"),"Release_note","0")&amp;IF(OR(Table18[[#This Row],[流]]="UAT3"),"Notice_of","0")</f>
        <v>00</v>
      </c>
      <c r="L150" s="312">
        <v>0</v>
      </c>
      <c r="M150" s="312">
        <v>0</v>
      </c>
      <c r="N150" s="212" t="s">
        <v>27</v>
      </c>
      <c r="O150" s="312">
        <v>0</v>
      </c>
      <c r="P150" s="312">
        <v>0</v>
      </c>
      <c r="Q150" s="312">
        <v>0</v>
      </c>
      <c r="R150" s="122" t="str">
        <f>IF(OR(Table18[[#This Row],[流]]="FLEET_ENHANCEMENT_GS",Table18[[#This Row],[流]]="UAT3",Table18[[#This Row],[流]]="",Table18[[#This Row],[流]]="0",Table18[[#This Row],[流]]="ICP"),"0","Yes")</f>
        <v>Yes</v>
      </c>
      <c r="S150" s="150" t="s">
        <v>462</v>
      </c>
      <c r="T150" s="124"/>
    </row>
    <row r="151" spans="3:20" hidden="1" x14ac:dyDescent="0.25">
      <c r="C151" s="86">
        <v>43238</v>
      </c>
      <c r="D151" s="231" t="s">
        <v>39</v>
      </c>
      <c r="E151" s="312" t="str">
        <f t="shared" ref="E151" si="11">TEXT(C151,"dddd")</f>
        <v>Friday</v>
      </c>
      <c r="F151" s="292" t="str">
        <f t="shared" ref="F151" si="12">IF(OR(E151="Thursday",E151="Tuesday"),"UAT","")&amp;IF(OR(E151="Wednesday",E151="Friday"),"Trunk&amp;UAT3","")</f>
        <v>Trunk&amp;UAT3</v>
      </c>
      <c r="G151" s="142" t="s">
        <v>454</v>
      </c>
      <c r="H151" s="141"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1" s="141"/>
      <c r="J151" s="141"/>
      <c r="K151" s="123" t="str">
        <f>IF(OR(Table18[[#This Row],[流]]="UAT_GS",Table18[[#This Row],[流]]="UAT_GC",Table18[[#This Row],[流]]="UAT_EP"),"Release_note","0")&amp;IF(OR(Table18[[#This Row],[流]]="UAT3"),"Notice_of","0")</f>
        <v>00</v>
      </c>
      <c r="L151" s="124">
        <v>0</v>
      </c>
      <c r="M151" s="312">
        <v>0</v>
      </c>
      <c r="N151" s="312">
        <v>0</v>
      </c>
      <c r="O151" s="312">
        <v>0</v>
      </c>
      <c r="P151" s="312">
        <v>0</v>
      </c>
      <c r="Q151" s="312">
        <v>0</v>
      </c>
      <c r="R151" s="122" t="str">
        <f>IF(OR(Table18[[#This Row],[流]]="FLEET_ENHANCEMENT_GS",Table18[[#This Row],[流]]="UAT3",Table18[[#This Row],[流]]="",Table18[[#This Row],[流]]="0",Table18[[#This Row],[流]]="ICP"),"0","Yes")</f>
        <v>Yes</v>
      </c>
      <c r="S151" s="127"/>
      <c r="T151" s="124"/>
    </row>
    <row r="152" spans="3:20" hidden="1" x14ac:dyDescent="0.25">
      <c r="C152" s="86">
        <v>43238</v>
      </c>
      <c r="D152" s="231" t="s">
        <v>39</v>
      </c>
      <c r="E152" s="312" t="str">
        <f>TEXT(C152,"dddd")</f>
        <v>Friday</v>
      </c>
      <c r="F152" s="292" t="str">
        <f>IF(OR(E152="Thursday",E152="Tuesday"),"UAT","")&amp;IF(OR(E152="Wednesday",E152="Friday"),"Trunk&amp;UAT3","")</f>
        <v>Trunk&amp;UAT3</v>
      </c>
      <c r="G152" s="129" t="s">
        <v>460</v>
      </c>
      <c r="H152" s="312" t="s">
        <v>228</v>
      </c>
      <c r="I152" s="141" t="s">
        <v>528</v>
      </c>
      <c r="J152" s="141" t="s">
        <v>463</v>
      </c>
      <c r="K152" s="123" t="str">
        <f>IF(OR(Table18[[#This Row],[流]]="UAT_GS",Table18[[#This Row],[流]]="UAT_GC",Table18[[#This Row],[流]]="UAT_EP"),"Release_note","0")&amp;IF(OR(Table18[[#This Row],[流]]="UAT3"),"Notice_of","0")</f>
        <v>00</v>
      </c>
      <c r="L152" s="124" t="s">
        <v>461</v>
      </c>
      <c r="M152" s="312">
        <v>0</v>
      </c>
      <c r="N152" s="312">
        <v>0</v>
      </c>
      <c r="O152" s="312">
        <v>0</v>
      </c>
      <c r="P152" s="312">
        <v>0</v>
      </c>
      <c r="Q152" s="312">
        <v>0</v>
      </c>
      <c r="R152" s="122" t="str">
        <f>IF(OR(Table18[[#This Row],[流]]="FLEET_ENHANCEMENT_GS",Table18[[#This Row],[流]]="UAT3",Table18[[#This Row],[流]]="",Table18[[#This Row],[流]]="0",Table18[[#This Row],[流]]="ICP"),"0","Yes")</f>
        <v>Yes</v>
      </c>
      <c r="S152" s="127"/>
      <c r="T152" s="124"/>
    </row>
    <row r="153" spans="3:20" hidden="1" x14ac:dyDescent="0.25">
      <c r="C153" s="86">
        <v>43238</v>
      </c>
      <c r="D153" s="231" t="s">
        <v>39</v>
      </c>
      <c r="E153" s="312" t="str">
        <f>TEXT(C153,"dddd")</f>
        <v>Friday</v>
      </c>
      <c r="F153" s="292" t="str">
        <f>IF(OR(E153="Thursday",E153="Tuesday"),"UAT","")&amp;IF(OR(E153="Wednesday",E153="Friday"),"Trunk&amp;UAT3","")</f>
        <v>Trunk&amp;UAT3</v>
      </c>
      <c r="G153" s="120" t="s">
        <v>474</v>
      </c>
      <c r="H15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3" s="183" t="s">
        <v>509</v>
      </c>
      <c r="J153" s="141"/>
      <c r="K153" s="123" t="str">
        <f>IF(OR(Table18[[#This Row],[流]]="UAT_GS",Table18[[#This Row],[流]]="UAT_GC",Table18[[#This Row],[流]]="UAT_EP"),"Release_note","0")&amp;IF(OR(Table18[[#This Row],[流]]="UAT3"),"Notice_of","0")</f>
        <v>00</v>
      </c>
      <c r="L153" s="124">
        <v>0</v>
      </c>
      <c r="M153" s="312">
        <v>0</v>
      </c>
      <c r="N153" s="312">
        <v>0</v>
      </c>
      <c r="O153" s="312">
        <v>0</v>
      </c>
      <c r="P153" s="312">
        <v>0</v>
      </c>
      <c r="Q153" s="312">
        <v>0</v>
      </c>
      <c r="R153" s="122" t="str">
        <f>IF(OR(Table18[[#This Row],[流]]="FLEET_ENHANCEMENT_GS",Table18[[#This Row],[流]]="UAT3",Table18[[#This Row],[流]]="",Table18[[#This Row],[流]]="0",Table18[[#This Row],[流]]="ICP"),"0","Yes")</f>
        <v>Yes</v>
      </c>
      <c r="S153" s="127"/>
      <c r="T153" s="124"/>
    </row>
    <row r="154" spans="3:20" hidden="1" x14ac:dyDescent="0.25">
      <c r="C154" s="86">
        <v>43238</v>
      </c>
      <c r="D154" s="231" t="s">
        <v>39</v>
      </c>
      <c r="E154" s="312" t="str">
        <f>TEXT(C154,"dddd")</f>
        <v>Friday</v>
      </c>
      <c r="F154" s="292" t="str">
        <f>IF(OR(E154="Thursday",E154="Tuesday"),"UAT","")&amp;IF(OR(E154="Wednesday",E154="Friday"),"Trunk&amp;UAT3","")</f>
        <v>Trunk&amp;UAT3</v>
      </c>
      <c r="G154" s="120" t="s">
        <v>475</v>
      </c>
      <c r="H15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4" s="183" t="s">
        <v>509</v>
      </c>
      <c r="J154" s="141"/>
      <c r="K154" s="123" t="str">
        <f>IF(OR(Table18[[#This Row],[流]]="UAT_GS",Table18[[#This Row],[流]]="UAT_GC",Table18[[#This Row],[流]]="UAT_EP"),"Release_note","0")&amp;IF(OR(Table18[[#This Row],[流]]="UAT3"),"Notice_of","0")</f>
        <v>00</v>
      </c>
      <c r="L154" s="124">
        <v>0</v>
      </c>
      <c r="M154" s="312">
        <v>0</v>
      </c>
      <c r="N154" s="312">
        <v>0</v>
      </c>
      <c r="O154" s="312">
        <v>0</v>
      </c>
      <c r="P154" s="312">
        <v>0</v>
      </c>
      <c r="Q154" s="312">
        <v>0</v>
      </c>
      <c r="R154" s="122" t="str">
        <f>IF(OR(Table18[[#This Row],[流]]="FLEET_ENHANCEMENT_GS",Table18[[#This Row],[流]]="UAT3",Table18[[#This Row],[流]]="",Table18[[#This Row],[流]]="0",Table18[[#This Row],[流]]="ICP"),"0","Yes")</f>
        <v>Yes</v>
      </c>
      <c r="S154" s="127"/>
      <c r="T154" s="124"/>
    </row>
    <row r="155" spans="3:20" hidden="1" x14ac:dyDescent="0.25">
      <c r="C155" s="86">
        <v>43238</v>
      </c>
      <c r="D155" s="231" t="s">
        <v>39</v>
      </c>
      <c r="E155" s="312" t="str">
        <f>TEXT(C155,"dddd")</f>
        <v>Friday</v>
      </c>
      <c r="F155" s="292" t="str">
        <f>IF(OR(E155="Thursday",E155="Tuesday"),"UAT","")&amp;IF(OR(E155="Wednesday",E155="Friday"),"Trunk&amp;UAT3","")</f>
        <v>Trunk&amp;UAT3</v>
      </c>
      <c r="G155" s="120" t="s">
        <v>526</v>
      </c>
      <c r="H15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5" s="122"/>
      <c r="J155" s="141"/>
      <c r="K155" s="123" t="str">
        <f>IF(OR(Table18[[#This Row],[流]]="UAT_GS",Table18[[#This Row],[流]]="UAT_GC",Table18[[#This Row],[流]]="UAT_EP"),"Release_note","0")&amp;IF(OR(Table18[[#This Row],[流]]="UAT3"),"Notice_of","0")</f>
        <v>00</v>
      </c>
      <c r="L155" s="124">
        <v>0</v>
      </c>
      <c r="M155" s="312">
        <v>0</v>
      </c>
      <c r="N155" s="312">
        <v>0</v>
      </c>
      <c r="O155" s="312">
        <v>0</v>
      </c>
      <c r="P155" s="312">
        <v>0</v>
      </c>
      <c r="Q155" s="312">
        <v>0</v>
      </c>
      <c r="R155" s="122" t="str">
        <f>IF(OR(Table18[[#This Row],[流]]="FLEET_ENHANCEMENT_GS",Table18[[#This Row],[流]]="UAT3",Table18[[#This Row],[流]]="",Table18[[#This Row],[流]]="0",Table18[[#This Row],[流]]="ICP"),"0","Yes")</f>
        <v>Yes</v>
      </c>
      <c r="S155" s="127"/>
      <c r="T155" s="124"/>
    </row>
    <row r="156" spans="3:20" hidden="1" x14ac:dyDescent="0.25">
      <c r="C156" s="409">
        <v>43239</v>
      </c>
      <c r="D156" s="217"/>
      <c r="E156" s="218" t="str">
        <f t="shared" si="9"/>
        <v>Saturday</v>
      </c>
      <c r="F156" s="243" t="str">
        <f t="shared" si="10"/>
        <v/>
      </c>
      <c r="G156" s="218"/>
      <c r="H156"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56" s="218"/>
      <c r="J156" s="219"/>
      <c r="K156" s="220" t="str">
        <f>IF(OR(Table18[[#This Row],[流]]="UAT_GS",Table18[[#This Row],[流]]="UAT_GC",Table18[[#This Row],[流]]="UAT_EP"),"Release_note","0")&amp;IF(OR(Table18[[#This Row],[流]]="UAT3"),"Notice_of","0")</f>
        <v>00</v>
      </c>
      <c r="L156" s="221"/>
      <c r="M156" s="218"/>
      <c r="N156" s="218"/>
      <c r="O156" s="218"/>
      <c r="P156" s="218"/>
      <c r="Q156" s="218"/>
      <c r="R156" s="219" t="str">
        <f>IF(OR(Table18[[#This Row],[流]]="FLEET_ENHANCEMENT_GS",Table18[[#This Row],[流]]="UAT3",Table18[[#This Row],[流]]="",Table18[[#This Row],[流]]="0",Table18[[#This Row],[流]]="ICP"),"0","Yes")</f>
        <v>0</v>
      </c>
      <c r="S156" s="222" t="str">
        <f>IF(Table18[[#This Row],[流]]="Fleet_GS","√","")&amp;IF(Table18[[#This Row],[流]]="UAT3","","X")</f>
        <v>X</v>
      </c>
      <c r="T156" s="223"/>
    </row>
    <row r="157" spans="3:20" hidden="1" x14ac:dyDescent="0.25">
      <c r="C157" s="409">
        <v>43240</v>
      </c>
      <c r="D157" s="217"/>
      <c r="E157" s="218" t="str">
        <f t="shared" si="9"/>
        <v>Sunday</v>
      </c>
      <c r="F157" s="243" t="str">
        <f t="shared" si="10"/>
        <v/>
      </c>
      <c r="G157" s="218"/>
      <c r="H15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
      </c>
      <c r="I157" s="218"/>
      <c r="J157" s="219"/>
      <c r="K157" s="220" t="str">
        <f>IF(OR(Table18[[#This Row],[流]]="UAT_GS",Table18[[#This Row],[流]]="UAT_GC",Table18[[#This Row],[流]]="UAT_EP"),"Release_note","0")&amp;IF(OR(Table18[[#This Row],[流]]="UAT3"),"Notice_of","0")</f>
        <v>00</v>
      </c>
      <c r="L157" s="221"/>
      <c r="M157" s="218"/>
      <c r="N157" s="218"/>
      <c r="O157" s="218"/>
      <c r="P157" s="218"/>
      <c r="Q157" s="218"/>
      <c r="R157" s="219" t="str">
        <f>IF(OR(Table18[[#This Row],[流]]="FLEET_ENHANCEMENT_GS",Table18[[#This Row],[流]]="UAT3",Table18[[#This Row],[流]]="",Table18[[#This Row],[流]]="0",Table18[[#This Row],[流]]="ICP"),"0","Yes")</f>
        <v>0</v>
      </c>
      <c r="S157" s="222" t="str">
        <f>IF(Table18[[#This Row],[流]]="Fleet_GS","√","")&amp;IF(Table18[[#This Row],[流]]="UAT3","","X")</f>
        <v>X</v>
      </c>
      <c r="T157" s="223"/>
    </row>
    <row r="158" spans="3:20" hidden="1" x14ac:dyDescent="0.25">
      <c r="C158" s="86">
        <v>43241</v>
      </c>
      <c r="D158" s="231" t="s">
        <v>39</v>
      </c>
      <c r="E158" s="312" t="str">
        <f t="shared" si="9"/>
        <v>Monday</v>
      </c>
      <c r="F158" s="292" t="str">
        <f t="shared" si="10"/>
        <v/>
      </c>
      <c r="G158" s="120" t="s">
        <v>527</v>
      </c>
      <c r="H15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58" s="168" t="s">
        <v>586</v>
      </c>
      <c r="J158" s="141"/>
      <c r="K158" s="123" t="str">
        <f>IF(OR(Table18[[#This Row],[流]]="UAT_GS",Table18[[#This Row],[流]]="UAT_GC",Table18[[#This Row],[流]]="UAT_EP"),"Release_note","0")&amp;IF(OR(Table18[[#This Row],[流]]="UAT3"),"Notice_of","0")</f>
        <v>00</v>
      </c>
      <c r="L158" s="124">
        <v>0</v>
      </c>
      <c r="M158" s="312">
        <v>0</v>
      </c>
      <c r="N158" s="312">
        <v>0</v>
      </c>
      <c r="O158" s="312">
        <v>0</v>
      </c>
      <c r="P158" s="312">
        <v>0</v>
      </c>
      <c r="Q158" s="312">
        <v>0</v>
      </c>
      <c r="R158" s="122" t="str">
        <f>IF(OR(Table18[[#This Row],[流]]="FLEET_ENHANCEMENT_GS",Table18[[#This Row],[流]]="UAT3",Table18[[#This Row],[流]]="",Table18[[#This Row],[流]]="0",Table18[[#This Row],[流]]="ICP"),"0","Yes")</f>
        <v>Yes</v>
      </c>
      <c r="S158" s="127"/>
      <c r="T158" s="124"/>
    </row>
    <row r="159" spans="3:20" hidden="1" x14ac:dyDescent="0.25">
      <c r="C159" s="86">
        <v>43241</v>
      </c>
      <c r="D159" s="231" t="s">
        <v>39</v>
      </c>
      <c r="E159" s="312" t="str">
        <f t="shared" si="9"/>
        <v>Monday</v>
      </c>
      <c r="F159" s="292" t="str">
        <f t="shared" si="10"/>
        <v/>
      </c>
      <c r="G159" s="148" t="s">
        <v>321</v>
      </c>
      <c r="H15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59" s="147" t="s">
        <v>482</v>
      </c>
      <c r="J159" s="122" t="s">
        <v>465</v>
      </c>
      <c r="K159" s="123" t="str">
        <f>IF(OR(Table18[[#This Row],[流]]="UAT_GS",Table18[[#This Row],[流]]="UAT_GC",Table18[[#This Row],[流]]="UAT_EP"),"Release_note","0")&amp;IF(OR(Table18[[#This Row],[流]]="UAT3"),"Notice_of","0")</f>
        <v>00</v>
      </c>
      <c r="L159" s="122" t="s">
        <v>467</v>
      </c>
      <c r="M159" s="212" t="s">
        <v>27</v>
      </c>
      <c r="N159" s="312" t="s">
        <v>282</v>
      </c>
      <c r="O159" s="312">
        <v>0</v>
      </c>
      <c r="P159" s="312">
        <v>0</v>
      </c>
      <c r="Q159" s="312">
        <v>0</v>
      </c>
      <c r="R159" s="122" t="str">
        <f>IF(OR(Table18[[#This Row],[流]]="FLEET_ENHANCEMENT_GS",Table18[[#This Row],[流]]="UAT3",Table18[[#This Row],[流]]="",Table18[[#This Row],[流]]="0",Table18[[#This Row],[流]]="ICP"),"0","Yes")</f>
        <v>Yes</v>
      </c>
      <c r="S159" s="144"/>
      <c r="T159" s="124"/>
    </row>
    <row r="160" spans="3:20" hidden="1" x14ac:dyDescent="0.25">
      <c r="C160" s="86">
        <v>43241</v>
      </c>
      <c r="D160" s="231" t="s">
        <v>39</v>
      </c>
      <c r="E160" s="312" t="str">
        <f t="shared" si="9"/>
        <v>Monday</v>
      </c>
      <c r="F160" s="292" t="str">
        <f t="shared" si="10"/>
        <v/>
      </c>
      <c r="G160" s="148" t="s">
        <v>220</v>
      </c>
      <c r="H16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ME</v>
      </c>
      <c r="I160" s="129" t="s">
        <v>481</v>
      </c>
      <c r="J160" s="122" t="s">
        <v>464</v>
      </c>
      <c r="K160" s="123" t="str">
        <f>IF(OR(Table18[[#This Row],[流]]="UAT_GS",Table18[[#This Row],[流]]="UAT_GC",Table18[[#This Row],[流]]="UAT_EP"),"Release_note","0")&amp;IF(OR(Table18[[#This Row],[流]]="UAT3"),"Notice_of","0")</f>
        <v>00</v>
      </c>
      <c r="L160" s="124" t="s">
        <v>466</v>
      </c>
      <c r="M160" s="212" t="s">
        <v>27</v>
      </c>
      <c r="N160" s="312" t="s">
        <v>231</v>
      </c>
      <c r="O160" s="312">
        <v>0</v>
      </c>
      <c r="P160" s="312">
        <v>0</v>
      </c>
      <c r="Q160" s="312">
        <v>0</v>
      </c>
      <c r="R160" s="122" t="str">
        <f>IF(OR(Table18[[#This Row],[流]]="FLEET_ENHANCEMENT_GS",Table18[[#This Row],[流]]="UAT3",Table18[[#This Row],[流]]="",Table18[[#This Row],[流]]="0",Table18[[#This Row],[流]]="ICP"),"0","Yes")</f>
        <v>Yes</v>
      </c>
      <c r="S160" s="144"/>
      <c r="T160" s="124"/>
    </row>
    <row r="161" spans="3:20" hidden="1" x14ac:dyDescent="0.25">
      <c r="C161" s="86">
        <v>43241</v>
      </c>
      <c r="D161" s="231" t="s">
        <v>39</v>
      </c>
      <c r="E161" s="312" t="str">
        <f t="shared" si="9"/>
        <v>Monday</v>
      </c>
      <c r="F161" s="292" t="str">
        <f t="shared" si="10"/>
        <v/>
      </c>
      <c r="G161" s="191" t="s">
        <v>167</v>
      </c>
      <c r="H16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61" s="312" t="s">
        <v>479</v>
      </c>
      <c r="J161" s="122" t="s">
        <v>487</v>
      </c>
      <c r="K161" s="123" t="str">
        <f>IF(OR(Table18[[#This Row],[流]]="UAT_GS",Table18[[#This Row],[流]]="UAT_GC",Table18[[#This Row],[流]]="UAT_EP"),"Release_note","0")&amp;IF(OR(Table18[[#This Row],[流]]="UAT3"),"Notice_of","0")</f>
        <v>00</v>
      </c>
      <c r="L161" s="122" t="s">
        <v>486</v>
      </c>
      <c r="M161" s="212" t="s">
        <v>27</v>
      </c>
      <c r="N161" s="212" t="s">
        <v>27</v>
      </c>
      <c r="O161" s="212" t="s">
        <v>27</v>
      </c>
      <c r="P161" s="212" t="s">
        <v>27</v>
      </c>
      <c r="Q161" s="312">
        <v>0</v>
      </c>
      <c r="R161" s="122" t="str">
        <f>IF(OR(Table18[[#This Row],[流]]="FLEET_ENHANCEMENT_GS",Table18[[#This Row],[流]]="UAT3",Table18[[#This Row],[流]]="",Table18[[#This Row],[流]]="0",Table18[[#This Row],[流]]="ICP"),"0","Yes")</f>
        <v>Yes</v>
      </c>
      <c r="S161" s="144"/>
      <c r="T161" s="124"/>
    </row>
    <row r="162" spans="3:20" hidden="1" x14ac:dyDescent="0.25">
      <c r="C162" s="86">
        <v>43241</v>
      </c>
      <c r="D162" s="231" t="s">
        <v>39</v>
      </c>
      <c r="E162" s="312" t="str">
        <f t="shared" si="9"/>
        <v>Monday</v>
      </c>
      <c r="F162" s="292" t="str">
        <f t="shared" si="10"/>
        <v/>
      </c>
      <c r="G162" s="191" t="s">
        <v>202</v>
      </c>
      <c r="H16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62" s="147" t="s">
        <v>480</v>
      </c>
      <c r="J162" s="122" t="s">
        <v>488</v>
      </c>
      <c r="K162" s="123" t="str">
        <f>IF(OR(Table18[[#This Row],[流]]="UAT_GS",Table18[[#This Row],[流]]="UAT_GC",Table18[[#This Row],[流]]="UAT_EP"),"Release_note","0")&amp;IF(OR(Table18[[#This Row],[流]]="UAT3"),"Notice_of","0")</f>
        <v>00</v>
      </c>
      <c r="L162" s="122" t="s">
        <v>485</v>
      </c>
      <c r="M162" s="212" t="s">
        <v>27</v>
      </c>
      <c r="N162" s="212" t="s">
        <v>27</v>
      </c>
      <c r="O162" s="212" t="s">
        <v>27</v>
      </c>
      <c r="P162" s="212" t="s">
        <v>27</v>
      </c>
      <c r="Q162" s="312">
        <v>0</v>
      </c>
      <c r="R162" s="122" t="str">
        <f>IF(OR(Table18[[#This Row],[流]]="FLEET_ENHANCEMENT_GS",Table18[[#This Row],[流]]="UAT3",Table18[[#This Row],[流]]="",Table18[[#This Row],[流]]="0",Table18[[#This Row],[流]]="ICP"),"0","Yes")</f>
        <v>Yes</v>
      </c>
      <c r="S162" s="150" t="s">
        <v>284</v>
      </c>
      <c r="T162" s="124"/>
    </row>
    <row r="163" spans="3:20" hidden="1" x14ac:dyDescent="0.25">
      <c r="C163" s="86">
        <v>43241</v>
      </c>
      <c r="D163" s="231" t="s">
        <v>39</v>
      </c>
      <c r="E163" s="312" t="str">
        <f t="shared" si="9"/>
        <v>Monday</v>
      </c>
      <c r="F163" s="292" t="str">
        <f t="shared" si="10"/>
        <v/>
      </c>
      <c r="G163" s="191" t="s">
        <v>200</v>
      </c>
      <c r="H16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63" s="312" t="s">
        <v>479</v>
      </c>
      <c r="J163" s="122" t="s">
        <v>489</v>
      </c>
      <c r="K163" s="123" t="str">
        <f>IF(OR(Table18[[#This Row],[流]]="UAT_GS",Table18[[#This Row],[流]]="UAT_GC",Table18[[#This Row],[流]]="UAT_EP"),"Release_note","0")&amp;IF(OR(Table18[[#This Row],[流]]="UAT3"),"Notice_of","0")</f>
        <v>00</v>
      </c>
      <c r="L163" s="122" t="s">
        <v>484</v>
      </c>
      <c r="M163" s="212" t="s">
        <v>27</v>
      </c>
      <c r="N163" s="212" t="s">
        <v>27</v>
      </c>
      <c r="O163" s="212" t="s">
        <v>27</v>
      </c>
      <c r="P163" s="212" t="s">
        <v>27</v>
      </c>
      <c r="Q163" s="312">
        <v>0</v>
      </c>
      <c r="R163" s="122" t="str">
        <f>IF(OR(Table18[[#This Row],[流]]="FLEET_ENHANCEMENT_GS",Table18[[#This Row],[流]]="UAT3",Table18[[#This Row],[流]]="",Table18[[#This Row],[流]]="0",Table18[[#This Row],[流]]="ICP"),"0","Yes")</f>
        <v>Yes</v>
      </c>
      <c r="S163" s="144"/>
      <c r="T163" s="124"/>
    </row>
    <row r="164" spans="3:20" hidden="1" x14ac:dyDescent="0.25">
      <c r="C164" s="86">
        <v>43241</v>
      </c>
      <c r="D164" s="231" t="s">
        <v>39</v>
      </c>
      <c r="E164" s="312" t="str">
        <f t="shared" si="9"/>
        <v>Monday</v>
      </c>
      <c r="F164" s="292" t="str">
        <f t="shared" si="10"/>
        <v/>
      </c>
      <c r="G164" s="170" t="s">
        <v>20</v>
      </c>
      <c r="H16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64" s="312"/>
      <c r="J164" s="122" t="s">
        <v>469</v>
      </c>
      <c r="K164" s="123" t="str">
        <f>IF(OR(Table18[[#This Row],[流]]="UAT_GS",Table18[[#This Row],[流]]="UAT_GC",Table18[[#This Row],[流]]="UAT_EP"),"Release_note","0")&amp;IF(OR(Table18[[#This Row],[流]]="UAT3"),"Notice_of","0")</f>
        <v>00</v>
      </c>
      <c r="L164" s="309" t="s">
        <v>472</v>
      </c>
      <c r="M164" s="212" t="s">
        <v>27</v>
      </c>
      <c r="N164" s="212" t="s">
        <v>27</v>
      </c>
      <c r="O164" s="212" t="s">
        <v>27</v>
      </c>
      <c r="P164" s="212" t="s">
        <v>27</v>
      </c>
      <c r="Q164" s="213" t="s">
        <v>27</v>
      </c>
      <c r="R164" s="122" t="str">
        <f>IF(OR(Table18[[#This Row],[流]]="FLEET_ENHANCEMENT_GS",Table18[[#This Row],[流]]="UAT3",Table18[[#This Row],[流]]="",Table18[[#This Row],[流]]="0",Table18[[#This Row],[流]]="ICP"),"0","Yes")</f>
        <v>Yes</v>
      </c>
      <c r="S164" s="144"/>
      <c r="T164" s="124"/>
    </row>
    <row r="165" spans="3:20" hidden="1" x14ac:dyDescent="0.25">
      <c r="C165" s="86">
        <v>43241</v>
      </c>
      <c r="D165" s="231" t="s">
        <v>39</v>
      </c>
      <c r="E165" s="312" t="str">
        <f t="shared" si="9"/>
        <v>Monday</v>
      </c>
      <c r="F165" s="292" t="str">
        <f t="shared" si="10"/>
        <v/>
      </c>
      <c r="G165" s="170" t="s">
        <v>34</v>
      </c>
      <c r="H16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65" s="312"/>
      <c r="J165" s="122" t="s">
        <v>470</v>
      </c>
      <c r="K165" s="123" t="str">
        <f>IF(OR(Table18[[#This Row],[流]]="UAT_GS",Table18[[#This Row],[流]]="UAT_GC",Table18[[#This Row],[流]]="UAT_EP"),"Release_note","0")&amp;IF(OR(Table18[[#This Row],[流]]="UAT3"),"Notice_of","0")</f>
        <v>00</v>
      </c>
      <c r="L165" s="124" t="s">
        <v>471</v>
      </c>
      <c r="M165" s="212" t="s">
        <v>27</v>
      </c>
      <c r="N165" s="212" t="s">
        <v>27</v>
      </c>
      <c r="O165" s="212" t="s">
        <v>27</v>
      </c>
      <c r="P165" s="212" t="s">
        <v>27</v>
      </c>
      <c r="Q165" s="213" t="s">
        <v>27</v>
      </c>
      <c r="R165" s="122" t="str">
        <f>IF(OR(Table18[[#This Row],[流]]="FLEET_ENHANCEMENT_GS",Table18[[#This Row],[流]]="UAT3",Table18[[#This Row],[流]]="",Table18[[#This Row],[流]]="0",Table18[[#This Row],[流]]="ICP"),"0","Yes")</f>
        <v>Yes</v>
      </c>
      <c r="S165" s="144"/>
      <c r="T165" s="124"/>
    </row>
    <row r="166" spans="3:20" hidden="1" x14ac:dyDescent="0.25">
      <c r="C166" s="86">
        <v>43241</v>
      </c>
      <c r="D166" s="231" t="s">
        <v>39</v>
      </c>
      <c r="E166" s="312" t="str">
        <f t="shared" si="9"/>
        <v>Monday</v>
      </c>
      <c r="F166" s="292" t="str">
        <f t="shared" si="10"/>
        <v/>
      </c>
      <c r="G166" s="170" t="s">
        <v>35</v>
      </c>
      <c r="H16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166" s="312"/>
      <c r="J166" s="122" t="s">
        <v>468</v>
      </c>
      <c r="K166" s="123" t="str">
        <f>IF(OR(Table18[[#This Row],[流]]="UAT_GS",Table18[[#This Row],[流]]="UAT_GC",Table18[[#This Row],[流]]="UAT_EP"),"Release_note","0")&amp;IF(OR(Table18[[#This Row],[流]]="UAT3"),"Notice_of","0")</f>
        <v>00</v>
      </c>
      <c r="L166" s="124" t="s">
        <v>473</v>
      </c>
      <c r="M166" s="212" t="s">
        <v>27</v>
      </c>
      <c r="N166" s="212" t="s">
        <v>27</v>
      </c>
      <c r="O166" s="212" t="s">
        <v>27</v>
      </c>
      <c r="P166" s="212" t="s">
        <v>27</v>
      </c>
      <c r="Q166" s="213" t="s">
        <v>27</v>
      </c>
      <c r="R166" s="122" t="str">
        <f>IF(OR(Table18[[#This Row],[流]]="FLEET_ENHANCEMENT_GS",Table18[[#This Row],[流]]="UAT3",Table18[[#This Row],[流]]="",Table18[[#This Row],[流]]="0",Table18[[#This Row],[流]]="ICP"),"0","Yes")</f>
        <v>Yes</v>
      </c>
      <c r="S166" s="144"/>
      <c r="T166" s="124"/>
    </row>
    <row r="167" spans="3:20" hidden="1" x14ac:dyDescent="0.25">
      <c r="C167" s="86">
        <v>43241</v>
      </c>
      <c r="D167" s="231" t="s">
        <v>39</v>
      </c>
      <c r="E167" s="312" t="str">
        <f>TEXT(C167,"dddd")</f>
        <v>Monday</v>
      </c>
      <c r="F167" s="292" t="str">
        <f>IF(OR(E167="Thursday",E167="Tuesday"),"UAT","")&amp;IF(OR(E167="Wednesday",E167="Friday"),"Trunk&amp;UAT3","")</f>
        <v/>
      </c>
      <c r="G167" s="120" t="s">
        <v>474</v>
      </c>
      <c r="H16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67" s="183" t="s">
        <v>170</v>
      </c>
      <c r="J167" s="122"/>
      <c r="K167" s="123" t="str">
        <f>IF(OR(Table18[[#This Row],[流]]="UAT_GS",Table18[[#This Row],[流]]="UAT_GC",Table18[[#This Row],[流]]="UAT_EP"),"Release_note","0")&amp;IF(OR(Table18[[#This Row],[流]]="UAT3"),"Notice_of","0")</f>
        <v>00</v>
      </c>
      <c r="L167" s="124">
        <v>0</v>
      </c>
      <c r="M167" s="141">
        <v>0</v>
      </c>
      <c r="N167" s="141">
        <v>0</v>
      </c>
      <c r="O167" s="141">
        <v>0</v>
      </c>
      <c r="P167" s="141">
        <v>0</v>
      </c>
      <c r="Q167" s="141">
        <v>0</v>
      </c>
      <c r="R167" s="122" t="str">
        <f>IF(OR(Table18[[#This Row],[流]]="FLEET_ENHANCEMENT_GS",Table18[[#This Row],[流]]="UAT3",Table18[[#This Row],[流]]="",Table18[[#This Row],[流]]="0",Table18[[#This Row],[流]]="ICP"),"0","Yes")</f>
        <v>Yes</v>
      </c>
      <c r="S167" s="144"/>
      <c r="T167" s="124" t="s">
        <v>520</v>
      </c>
    </row>
    <row r="168" spans="3:20" hidden="1" x14ac:dyDescent="0.25">
      <c r="C168" s="86">
        <v>43241</v>
      </c>
      <c r="D168" s="231" t="s">
        <v>39</v>
      </c>
      <c r="E168" s="312" t="str">
        <f>TEXT(C168,"dddd")</f>
        <v>Monday</v>
      </c>
      <c r="F168" s="292" t="str">
        <f>IF(OR(E168="Thursday",E168="Tuesday"),"UAT","")&amp;IF(OR(E168="Wednesday",E168="Friday"),"Trunk&amp;UAT3","")</f>
        <v/>
      </c>
      <c r="G168" s="120" t="s">
        <v>475</v>
      </c>
      <c r="H16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68" s="183" t="s">
        <v>170</v>
      </c>
      <c r="J168" s="122"/>
      <c r="K168" s="123" t="str">
        <f>IF(OR(Table18[[#This Row],[流]]="UAT_GS",Table18[[#This Row],[流]]="UAT_GC",Table18[[#This Row],[流]]="UAT_EP"),"Release_note","0")&amp;IF(OR(Table18[[#This Row],[流]]="UAT3"),"Notice_of","0")</f>
        <v>00</v>
      </c>
      <c r="L168" s="124">
        <v>0</v>
      </c>
      <c r="M168" s="141">
        <v>0</v>
      </c>
      <c r="N168" s="141">
        <v>0</v>
      </c>
      <c r="O168" s="141">
        <v>0</v>
      </c>
      <c r="P168" s="141">
        <v>0</v>
      </c>
      <c r="Q168" s="141">
        <v>0</v>
      </c>
      <c r="R168" s="122" t="str">
        <f>IF(OR(Table18[[#This Row],[流]]="FLEET_ENHANCEMENT_GS",Table18[[#This Row],[流]]="UAT3",Table18[[#This Row],[流]]="",Table18[[#This Row],[流]]="0",Table18[[#This Row],[流]]="ICP"),"0","Yes")</f>
        <v>Yes</v>
      </c>
      <c r="S168" s="144"/>
      <c r="T168" s="124" t="s">
        <v>520</v>
      </c>
    </row>
    <row r="169" spans="3:20" hidden="1" x14ac:dyDescent="0.25">
      <c r="C169" s="86">
        <v>43242</v>
      </c>
      <c r="D169" s="231" t="s">
        <v>39</v>
      </c>
      <c r="E169" s="312" t="str">
        <f t="shared" si="9"/>
        <v>Tuesday</v>
      </c>
      <c r="F169" s="251" t="str">
        <f t="shared" si="10"/>
        <v>UAT</v>
      </c>
      <c r="G169" s="148" t="s">
        <v>220</v>
      </c>
      <c r="H16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ME</v>
      </c>
      <c r="I169" s="168" t="s">
        <v>124</v>
      </c>
      <c r="J169" s="294" t="s">
        <v>483</v>
      </c>
      <c r="K169" s="225" t="str">
        <f>IF(OR(Table18[[#This Row],[流]]="UAT_GS",Table18[[#This Row],[流]]="UAT_GC",Table18[[#This Row],[流]]="UAT_EP"),"Release_note","0")&amp;IF(OR(Table18[[#This Row],[流]]="UAT3"),"Notice_of","0")</f>
        <v>00</v>
      </c>
      <c r="L169" s="122" t="s">
        <v>490</v>
      </c>
      <c r="M169" s="141">
        <v>0</v>
      </c>
      <c r="N169" s="141">
        <v>0</v>
      </c>
      <c r="O169" s="141">
        <v>0</v>
      </c>
      <c r="P169" s="141">
        <v>0</v>
      </c>
      <c r="Q169" s="141">
        <v>0</v>
      </c>
      <c r="R169" s="294" t="str">
        <f>IF(OR(Table18[[#This Row],[流]]="FLEET_ENHANCEMENT_GS",Table18[[#This Row],[流]]="UAT3",Table18[[#This Row],[流]]="",Table18[[#This Row],[流]]="0",Table18[[#This Row],[流]]="ICP"),"0","Yes")</f>
        <v>Yes</v>
      </c>
      <c r="S169" s="226" t="str">
        <f>IF(Table18[[#This Row],[流]]="Fleet_GS","√","")&amp;IF(Table18[[#This Row],[流]]="UAT3","","X")</f>
        <v>X</v>
      </c>
      <c r="T169" s="130"/>
    </row>
    <row r="170" spans="3:20" hidden="1" x14ac:dyDescent="0.25">
      <c r="C170" s="418">
        <v>43243</v>
      </c>
      <c r="D170" s="231" t="s">
        <v>39</v>
      </c>
      <c r="E170" s="312" t="str">
        <f t="shared" si="9"/>
        <v>Wednesday</v>
      </c>
      <c r="F170" s="292" t="str">
        <f t="shared" si="10"/>
        <v>Trunk&amp;UAT3</v>
      </c>
      <c r="G170" s="170" t="s">
        <v>34</v>
      </c>
      <c r="H17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70" s="171"/>
      <c r="J170" s="122" t="s">
        <v>491</v>
      </c>
      <c r="K170" s="123" t="str">
        <f>IF(OR(Table18[[#This Row],[流]]="UAT_GS",Table18[[#This Row],[流]]="UAT_GC",Table18[[#This Row],[流]]="UAT_EP"),"Release_note","0")&amp;IF(OR(Table18[[#This Row],[流]]="UAT3"),"Notice_of","0")</f>
        <v>00</v>
      </c>
      <c r="L170" s="124" t="s">
        <v>492</v>
      </c>
      <c r="M170" s="212" t="s">
        <v>27</v>
      </c>
      <c r="N170" s="212" t="s">
        <v>27</v>
      </c>
      <c r="O170" s="212" t="s">
        <v>27</v>
      </c>
      <c r="P170" s="212" t="s">
        <v>27</v>
      </c>
      <c r="Q170" s="213" t="s">
        <v>27</v>
      </c>
      <c r="R170" s="122" t="str">
        <f>IF(OR(Table18[[#This Row],[流]]="FLEET_ENHANCEMENT_GS",Table18[[#This Row],[流]]="UAT3",Table18[[#This Row],[流]]="",Table18[[#This Row],[流]]="0",Table18[[#This Row],[流]]="ICP"),"0","Yes")</f>
        <v>Yes</v>
      </c>
      <c r="S170" s="127"/>
      <c r="T170" s="124"/>
    </row>
    <row r="171" spans="3:20" hidden="1" x14ac:dyDescent="0.25">
      <c r="C171" s="418">
        <v>43243</v>
      </c>
      <c r="D171" s="231" t="s">
        <v>39</v>
      </c>
      <c r="E171" s="312" t="str">
        <f t="shared" si="9"/>
        <v>Wednesday</v>
      </c>
      <c r="F171" s="292" t="str">
        <f t="shared" si="10"/>
        <v>Trunk&amp;UAT3</v>
      </c>
      <c r="G171" s="148" t="s">
        <v>321</v>
      </c>
      <c r="H17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71" s="171"/>
      <c r="J171" s="122" t="s">
        <v>493</v>
      </c>
      <c r="K171" s="123" t="str">
        <f>IF(OR(Table18[[#This Row],[流]]="UAT_GS",Table18[[#This Row],[流]]="UAT_GC",Table18[[#This Row],[流]]="UAT_EP"),"Release_note","0")&amp;IF(OR(Table18[[#This Row],[流]]="UAT3"),"Notice_of","0")</f>
        <v>00</v>
      </c>
      <c r="L171" s="124" t="s">
        <v>494</v>
      </c>
      <c r="M171" s="212" t="s">
        <v>27</v>
      </c>
      <c r="N171" s="141">
        <v>0</v>
      </c>
      <c r="O171" s="141">
        <v>0</v>
      </c>
      <c r="P171" s="141">
        <v>0</v>
      </c>
      <c r="Q171" s="312">
        <v>0</v>
      </c>
      <c r="R171" s="122" t="str">
        <f>IF(OR(Table18[[#This Row],[流]]="FLEET_ENHANCEMENT_GS",Table18[[#This Row],[流]]="UAT3",Table18[[#This Row],[流]]="",Table18[[#This Row],[流]]="0",Table18[[#This Row],[流]]="ICP"),"0","Yes")</f>
        <v>Yes</v>
      </c>
      <c r="S171" s="127"/>
      <c r="T171" s="124"/>
    </row>
    <row r="172" spans="3:20" hidden="1" x14ac:dyDescent="0.25">
      <c r="C172" s="86">
        <v>43243</v>
      </c>
      <c r="D172" s="231" t="s">
        <v>39</v>
      </c>
      <c r="E172" s="312" t="str">
        <f t="shared" si="9"/>
        <v>Wednesday</v>
      </c>
      <c r="F172" s="292" t="str">
        <f t="shared" si="10"/>
        <v>Trunk&amp;UAT3</v>
      </c>
      <c r="G172" s="191" t="s">
        <v>167</v>
      </c>
      <c r="H17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172.25.10.90</v>
      </c>
      <c r="I172" s="312"/>
      <c r="J172" s="122" t="s">
        <v>496</v>
      </c>
      <c r="K172" s="123" t="str">
        <f>IF(OR(Table18[[#This Row],[流]]="UAT_GS",Table18[[#This Row],[流]]="UAT_GC",Table18[[#This Row],[流]]="UAT_EP"),"Release_note","0")&amp;IF(OR(Table18[[#This Row],[流]]="UAT3"),"Notice_of","0")</f>
        <v>00</v>
      </c>
      <c r="L172" s="124" t="s">
        <v>499</v>
      </c>
      <c r="M172" s="212" t="s">
        <v>27</v>
      </c>
      <c r="N172" s="212" t="s">
        <v>27</v>
      </c>
      <c r="O172" s="212" t="s">
        <v>27</v>
      </c>
      <c r="P172" s="212" t="s">
        <v>27</v>
      </c>
      <c r="Q172" s="212">
        <v>0</v>
      </c>
      <c r="R172" s="122" t="str">
        <f>IF(OR(Table18[[#This Row],[流]]="FLEET_ENHANCEMENT_GS",Table18[[#This Row],[流]]="UAT3",Table18[[#This Row],[流]]="",Table18[[#This Row],[流]]="0",Table18[[#This Row],[流]]="ICP"),"0","Yes")</f>
        <v>Yes</v>
      </c>
      <c r="S172" s="127" t="str">
        <f>IF(Table18[[#This Row],[流]]="Fleet_GS","√","")&amp;IF(Table18[[#This Row],[流]]="UAT3","","X")</f>
        <v>X</v>
      </c>
      <c r="T172" s="130"/>
    </row>
    <row r="173" spans="3:20" hidden="1" x14ac:dyDescent="0.25">
      <c r="C173" s="86">
        <v>43243</v>
      </c>
      <c r="D173" s="231" t="s">
        <v>39</v>
      </c>
      <c r="E173" s="312" t="str">
        <f t="shared" si="9"/>
        <v>Wednesday</v>
      </c>
      <c r="F173" s="292" t="str">
        <f t="shared" si="10"/>
        <v>Trunk&amp;UAT3</v>
      </c>
      <c r="G173" s="191" t="s">
        <v>202</v>
      </c>
      <c r="H17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73" s="129" t="s">
        <v>435</v>
      </c>
      <c r="J173" s="122" t="s">
        <v>495</v>
      </c>
      <c r="K173" s="123" t="str">
        <f>IF(OR(Table18[[#This Row],[流]]="UAT_GS",Table18[[#This Row],[流]]="UAT_GC",Table18[[#This Row],[流]]="UAT_EP"),"Release_note","0")&amp;IF(OR(Table18[[#This Row],[流]]="UAT3"),"Notice_of","0")</f>
        <v>00</v>
      </c>
      <c r="L173" s="122" t="s">
        <v>521</v>
      </c>
      <c r="M173" s="212" t="s">
        <v>27</v>
      </c>
      <c r="N173" s="212" t="s">
        <v>27</v>
      </c>
      <c r="O173" s="212" t="s">
        <v>27</v>
      </c>
      <c r="P173" s="212" t="s">
        <v>27</v>
      </c>
      <c r="Q173" s="212">
        <v>0</v>
      </c>
      <c r="R173" s="122" t="str">
        <f>IF(OR(Table18[[#This Row],[流]]="FLEET_ENHANCEMENT_GS",Table18[[#This Row],[流]]="UAT3",Table18[[#This Row],[流]]="",Table18[[#This Row],[流]]="0",Table18[[#This Row],[流]]="ICP"),"0","Yes")</f>
        <v>Yes</v>
      </c>
      <c r="S173" s="150" t="s">
        <v>284</v>
      </c>
      <c r="T173" s="124"/>
    </row>
    <row r="174" spans="3:20" hidden="1" x14ac:dyDescent="0.25">
      <c r="C174" s="86">
        <v>43243</v>
      </c>
      <c r="D174" s="231" t="s">
        <v>39</v>
      </c>
      <c r="E174" s="312" t="str">
        <f t="shared" si="9"/>
        <v>Wednesday</v>
      </c>
      <c r="F174" s="292" t="str">
        <f t="shared" si="10"/>
        <v>Trunk&amp;UAT3</v>
      </c>
      <c r="G174" s="191" t="s">
        <v>200</v>
      </c>
      <c r="H17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74" s="312"/>
      <c r="J174" s="122" t="s">
        <v>497</v>
      </c>
      <c r="K174" s="123" t="str">
        <f>IF(OR(Table18[[#This Row],[流]]="UAT_GS",Table18[[#This Row],[流]]="UAT_GC",Table18[[#This Row],[流]]="UAT_EP"),"Release_note","0")&amp;IF(OR(Table18[[#This Row],[流]]="UAT3"),"Notice_of","0")</f>
        <v>00</v>
      </c>
      <c r="L174" s="124" t="s">
        <v>498</v>
      </c>
      <c r="M174" s="212" t="s">
        <v>27</v>
      </c>
      <c r="N174" s="212" t="s">
        <v>27</v>
      </c>
      <c r="O174" s="212" t="s">
        <v>27</v>
      </c>
      <c r="P174" s="212" t="s">
        <v>27</v>
      </c>
      <c r="Q174" s="212">
        <v>0</v>
      </c>
      <c r="R174" s="122" t="str">
        <f>IF(OR(Table18[[#This Row],[流]]="FLEET_ENHANCEMENT_GS",Table18[[#This Row],[流]]="UAT3",Table18[[#This Row],[流]]="",Table18[[#This Row],[流]]="0",Table18[[#This Row],[流]]="ICP"),"0","Yes")</f>
        <v>Yes</v>
      </c>
      <c r="S174" s="127"/>
      <c r="T174" s="124"/>
    </row>
    <row r="175" spans="3:20" hidden="1" x14ac:dyDescent="0.25">
      <c r="C175" s="418">
        <v>43244</v>
      </c>
      <c r="D175" s="231" t="s">
        <v>39</v>
      </c>
      <c r="E175" s="312" t="str">
        <f t="shared" si="9"/>
        <v>Thursday</v>
      </c>
      <c r="F175" s="292" t="str">
        <f t="shared" si="10"/>
        <v>UAT</v>
      </c>
      <c r="G175" s="170" t="s">
        <v>20</v>
      </c>
      <c r="H17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75" s="312"/>
      <c r="J175" s="122" t="s">
        <v>500</v>
      </c>
      <c r="K175" s="123" t="str">
        <f>IF(OR(Table18[[#This Row],[流]]="UAT_GS",Table18[[#This Row],[流]]="UAT_GC",Table18[[#This Row],[流]]="UAT_EP"),"Release_note","0")&amp;IF(OR(Table18[[#This Row],[流]]="UAT3"),"Notice_of","0")</f>
        <v>00</v>
      </c>
      <c r="L175" s="124" t="s">
        <v>501</v>
      </c>
      <c r="M175" s="212" t="s">
        <v>27</v>
      </c>
      <c r="N175" s="212" t="s">
        <v>27</v>
      </c>
      <c r="O175" s="212" t="s">
        <v>27</v>
      </c>
      <c r="P175" s="212" t="s">
        <v>27</v>
      </c>
      <c r="Q175" s="213" t="s">
        <v>27</v>
      </c>
      <c r="R175" s="122" t="str">
        <f>IF(OR(Table18[[#This Row],[流]]="FLEET_ENHANCEMENT_GS",Table18[[#This Row],[流]]="UAT3",Table18[[#This Row],[流]]="",Table18[[#This Row],[流]]="0",Table18[[#This Row],[流]]="ICP"),"0","Yes")</f>
        <v>Yes</v>
      </c>
      <c r="S175" s="150" t="s">
        <v>504</v>
      </c>
      <c r="T175" s="124"/>
    </row>
    <row r="176" spans="3:20" hidden="1" x14ac:dyDescent="0.25">
      <c r="C176" s="418">
        <v>43244</v>
      </c>
      <c r="D176" s="231" t="s">
        <v>39</v>
      </c>
      <c r="E176" s="312" t="str">
        <f t="shared" si="9"/>
        <v>Thursday</v>
      </c>
      <c r="F176" s="292" t="str">
        <f t="shared" si="10"/>
        <v>UAT</v>
      </c>
      <c r="G176" s="191" t="s">
        <v>202</v>
      </c>
      <c r="H17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172.25.10.91</v>
      </c>
      <c r="I176" s="168" t="s">
        <v>134</v>
      </c>
      <c r="J176" s="122" t="s">
        <v>502</v>
      </c>
      <c r="K176" s="123" t="str">
        <f>IF(OR(Table18[[#This Row],[流]]="UAT_GS",Table18[[#This Row],[流]]="UAT_GC",Table18[[#This Row],[流]]="UAT_EP"),"Release_note","0")&amp;IF(OR(Table18[[#This Row],[流]]="UAT3"),"Notice_of","0")</f>
        <v>00</v>
      </c>
      <c r="L176" s="124" t="s">
        <v>503</v>
      </c>
      <c r="M176" s="212" t="s">
        <v>27</v>
      </c>
      <c r="N176" s="212" t="s">
        <v>27</v>
      </c>
      <c r="O176" s="212" t="s">
        <v>27</v>
      </c>
      <c r="P176" s="212" t="s">
        <v>27</v>
      </c>
      <c r="Q176" s="312">
        <v>0</v>
      </c>
      <c r="R176" s="122" t="str">
        <f>IF(OR(Table18[[#This Row],[流]]="FLEET_ENHANCEMENT_GS",Table18[[#This Row],[流]]="UAT3",Table18[[#This Row],[流]]="",Table18[[#This Row],[流]]="0",Table18[[#This Row],[流]]="ICP"),"0","Yes")</f>
        <v>Yes</v>
      </c>
      <c r="S176" s="127" t="str">
        <f>IF(Table18[[#This Row],[流]]="Fleet_GS","√","")&amp;IF(Table18[[#This Row],[流]]="UAT3","","X")</f>
        <v>X</v>
      </c>
      <c r="T176" s="130"/>
    </row>
    <row r="177" spans="3:20" hidden="1" x14ac:dyDescent="0.25">
      <c r="C177" s="418">
        <v>43244</v>
      </c>
      <c r="D177" s="231" t="s">
        <v>39</v>
      </c>
      <c r="E177" s="312" t="str">
        <f t="shared" si="9"/>
        <v>Thursday</v>
      </c>
      <c r="F177" s="292" t="str">
        <f t="shared" si="10"/>
        <v>UAT</v>
      </c>
      <c r="G177" s="120" t="s">
        <v>575</v>
      </c>
      <c r="H17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7" s="310" t="s">
        <v>525</v>
      </c>
      <c r="J177" s="122"/>
      <c r="K177" s="123" t="str">
        <f>IF(OR(Table18[[#This Row],[流]]="UAT_GS",Table18[[#This Row],[流]]="UAT_GC",Table18[[#This Row],[流]]="UAT_EP"),"Release_note","0")&amp;IF(OR(Table18[[#This Row],[流]]="UAT3"),"Notice_of","0")</f>
        <v>00</v>
      </c>
      <c r="L177" s="124">
        <v>0</v>
      </c>
      <c r="M177" s="141">
        <v>0</v>
      </c>
      <c r="N177" s="141">
        <v>0</v>
      </c>
      <c r="O177" s="141">
        <v>0</v>
      </c>
      <c r="P177" s="141">
        <v>0</v>
      </c>
      <c r="Q177" s="141">
        <v>0</v>
      </c>
      <c r="R177" s="122" t="str">
        <f>IF(OR(Table18[[#This Row],[流]]="FLEET_ENHANCEMENT_GS",Table18[[#This Row],[流]]="UAT3",Table18[[#This Row],[流]]="",Table18[[#This Row],[流]]="0",Table18[[#This Row],[流]]="ICP"),"0","Yes")</f>
        <v>Yes</v>
      </c>
      <c r="S177" s="127"/>
      <c r="T177" s="124"/>
    </row>
    <row r="178" spans="3:20" hidden="1" x14ac:dyDescent="0.25">
      <c r="C178" s="418">
        <v>43244</v>
      </c>
      <c r="D178" s="231" t="s">
        <v>39</v>
      </c>
      <c r="E178" s="312" t="str">
        <f t="shared" si="9"/>
        <v>Thursday</v>
      </c>
      <c r="F178" s="292" t="str">
        <f t="shared" si="10"/>
        <v>UAT</v>
      </c>
      <c r="G178" s="120" t="s">
        <v>576</v>
      </c>
      <c r="H17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8" s="310" t="s">
        <v>523</v>
      </c>
      <c r="J178" s="122"/>
      <c r="K178" s="123" t="str">
        <f>IF(OR(Table18[[#This Row],[流]]="UAT_GS",Table18[[#This Row],[流]]="UAT_GC",Table18[[#This Row],[流]]="UAT_EP"),"Release_note","0")&amp;IF(OR(Table18[[#This Row],[流]]="UAT3"),"Notice_of","0")</f>
        <v>00</v>
      </c>
      <c r="L178" s="124">
        <v>0</v>
      </c>
      <c r="M178" s="141">
        <v>0</v>
      </c>
      <c r="N178" s="141">
        <v>0</v>
      </c>
      <c r="O178" s="141">
        <v>0</v>
      </c>
      <c r="P178" s="141">
        <v>0</v>
      </c>
      <c r="Q178" s="141">
        <v>0</v>
      </c>
      <c r="R178" s="122" t="str">
        <f>IF(OR(Table18[[#This Row],[流]]="FLEET_ENHANCEMENT_GS",Table18[[#This Row],[流]]="UAT3",Table18[[#This Row],[流]]="",Table18[[#This Row],[流]]="0",Table18[[#This Row],[流]]="ICP"),"0","Yes")</f>
        <v>Yes</v>
      </c>
      <c r="S178" s="127"/>
      <c r="T178" s="124"/>
    </row>
    <row r="179" spans="3:20" hidden="1" x14ac:dyDescent="0.25">
      <c r="C179" s="418">
        <v>43244</v>
      </c>
      <c r="D179" s="231" t="s">
        <v>39</v>
      </c>
      <c r="E179" s="312" t="str">
        <f t="shared" si="9"/>
        <v>Thursday</v>
      </c>
      <c r="F179" s="292" t="str">
        <f t="shared" si="10"/>
        <v>UAT</v>
      </c>
      <c r="G179" s="120" t="s">
        <v>577</v>
      </c>
      <c r="H17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79" s="122" t="s">
        <v>524</v>
      </c>
      <c r="J179" s="122"/>
      <c r="K179" s="123" t="str">
        <f>IF(OR(Table18[[#This Row],[流]]="UAT_GS",Table18[[#This Row],[流]]="UAT_GC",Table18[[#This Row],[流]]="UAT_EP"),"Release_note","0")&amp;IF(OR(Table18[[#This Row],[流]]="UAT3"),"Notice_of","0")</f>
        <v>00</v>
      </c>
      <c r="L179" s="124">
        <v>0</v>
      </c>
      <c r="M179" s="141">
        <v>0</v>
      </c>
      <c r="N179" s="141">
        <v>0</v>
      </c>
      <c r="O179" s="141">
        <v>0</v>
      </c>
      <c r="P179" s="141">
        <v>0</v>
      </c>
      <c r="Q179" s="141">
        <v>0</v>
      </c>
      <c r="R179" s="122" t="str">
        <f>IF(OR(Table18[[#This Row],[流]]="FLEET_ENHANCEMENT_GS",Table18[[#This Row],[流]]="UAT3",Table18[[#This Row],[流]]="",Table18[[#This Row],[流]]="0",Table18[[#This Row],[流]]="ICP"),"0","Yes")</f>
        <v>Yes</v>
      </c>
      <c r="S179" s="127"/>
      <c r="T179" s="124"/>
    </row>
    <row r="180" spans="3:20" hidden="1" x14ac:dyDescent="0.25">
      <c r="C180" s="86">
        <v>43245</v>
      </c>
      <c r="D180" s="231" t="s">
        <v>39</v>
      </c>
      <c r="E180" s="312" t="str">
        <f t="shared" si="9"/>
        <v>Friday</v>
      </c>
      <c r="F180" s="292" t="str">
        <f t="shared" si="10"/>
        <v>Trunk&amp;UAT3</v>
      </c>
      <c r="G180" s="148" t="s">
        <v>321</v>
      </c>
      <c r="H18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Row],[流]]="Tech_Refresh_ICP","Chenlin An","")</f>
        <v>Chenlin An</v>
      </c>
      <c r="I180" s="312"/>
      <c r="J180" s="122" t="s">
        <v>505</v>
      </c>
      <c r="K180" s="123" t="str">
        <f>IF(OR(Table18[[#This Row],[流]]="UAT_GS",Table18[[#This Row],[流]]="UAT_GC",Table18[[#This Row],[流]]="UAT_EP"),"Release_note","0")&amp;IF(OR(Table18[[#This Row],[流]]="UAT3"),"Notice_of","0")</f>
        <v>00</v>
      </c>
      <c r="L180" s="124" t="s">
        <v>506</v>
      </c>
      <c r="M180" s="212" t="s">
        <v>27</v>
      </c>
      <c r="N180" s="312">
        <v>0</v>
      </c>
      <c r="O180" s="312">
        <v>0</v>
      </c>
      <c r="P180" s="312">
        <v>0</v>
      </c>
      <c r="Q180" s="312">
        <v>0</v>
      </c>
      <c r="R180" s="122" t="str">
        <f>IF(OR(Table18[[#This Row],[流]]="FLEET_ENHANCEMENT_GS",Table18[[#This Row],[流]]="UAT3",Table18[[#This Row],[流]]="",Table18[[#This Row],[流]]="0",Table18[[#This Row],[流]]="ICP"),"0","Yes")</f>
        <v>Yes</v>
      </c>
      <c r="S180" s="127" t="str">
        <f>IF(Table18[[#This Row],[流]]="Fleet_GS","√","")&amp;IF(Table18[[#This Row],[流]]="UAT3","","X")</f>
        <v>X</v>
      </c>
      <c r="T180" s="130"/>
    </row>
    <row r="181" spans="3:20" hidden="1" x14ac:dyDescent="0.25">
      <c r="C181" s="86">
        <v>43245</v>
      </c>
      <c r="D181" s="231" t="s">
        <v>39</v>
      </c>
      <c r="E181" s="312" t="str">
        <f t="shared" si="9"/>
        <v>Friday</v>
      </c>
      <c r="F181" s="292" t="str">
        <f t="shared" si="10"/>
        <v>Trunk&amp;UAT3</v>
      </c>
      <c r="G181" s="145" t="s">
        <v>167</v>
      </c>
      <c r="H18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172.25.10.90</v>
      </c>
      <c r="I181" s="312"/>
      <c r="J181" s="122" t="s">
        <v>512</v>
      </c>
      <c r="K181" s="123" t="str">
        <f>IF(OR(Table18[[#This Row],[流]]="UAT_GS",Table18[[#This Row],[流]]="UAT_GC",Table18[[#This Row],[流]]="UAT_EP"),"Release_note","0")&amp;IF(OR(Table18[[#This Row],[流]]="UAT3"),"Notice_of","0")</f>
        <v>00</v>
      </c>
      <c r="L181" s="122" t="s">
        <v>518</v>
      </c>
      <c r="M181" s="212" t="s">
        <v>27</v>
      </c>
      <c r="N181" s="212" t="s">
        <v>27</v>
      </c>
      <c r="O181" s="212" t="s">
        <v>27</v>
      </c>
      <c r="P181" s="212" t="s">
        <v>27</v>
      </c>
      <c r="Q181" s="312">
        <v>0</v>
      </c>
      <c r="R181" s="122" t="str">
        <f>IF(OR(Table18[[#This Row],[流]]="FLEET_ENHANCEMENT_GS",Table18[[#This Row],[流]]="UAT3",Table18[[#This Row],[流]]="",Table18[[#This Row],[流]]="0",Table18[[#This Row],[流]]="ICP"),"0","Yes")</f>
        <v>Yes</v>
      </c>
      <c r="S181" s="127"/>
      <c r="T181" s="124"/>
    </row>
    <row r="182" spans="3:20" hidden="1" x14ac:dyDescent="0.25">
      <c r="C182" s="86">
        <v>43245</v>
      </c>
      <c r="D182" s="231" t="s">
        <v>39</v>
      </c>
      <c r="E182" s="312" t="str">
        <f t="shared" si="9"/>
        <v>Friday</v>
      </c>
      <c r="F182" s="292" t="str">
        <f t="shared" si="10"/>
        <v>Trunk&amp;UAT3</v>
      </c>
      <c r="G182" s="145" t="s">
        <v>202</v>
      </c>
      <c r="H18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172.25.10.91</v>
      </c>
      <c r="I182" s="312"/>
      <c r="J182" s="122" t="s">
        <v>513</v>
      </c>
      <c r="K182" s="123" t="str">
        <f>IF(OR(Table18[[#This Row],[流]]="UAT_GS",Table18[[#This Row],[流]]="UAT_GC",Table18[[#This Row],[流]]="UAT_EP"),"Release_note","0")&amp;IF(OR(Table18[[#This Row],[流]]="UAT3"),"Notice_of","0")</f>
        <v>00</v>
      </c>
      <c r="L182" s="124" t="s">
        <v>516</v>
      </c>
      <c r="M182" s="212" t="s">
        <v>27</v>
      </c>
      <c r="N182" s="212" t="s">
        <v>27</v>
      </c>
      <c r="O182" s="212" t="s">
        <v>27</v>
      </c>
      <c r="P182" s="212" t="s">
        <v>27</v>
      </c>
      <c r="Q182" s="312">
        <v>0</v>
      </c>
      <c r="R182" s="122" t="str">
        <f>IF(OR(Table18[[#This Row],[流]]="FLEET_ENHANCEMENT_GS",Table18[[#This Row],[流]]="UAT3",Table18[[#This Row],[流]]="",Table18[[#This Row],[流]]="0",Table18[[#This Row],[流]]="ICP"),"0","Yes")</f>
        <v>Yes</v>
      </c>
      <c r="S182" s="127"/>
      <c r="T182" s="124"/>
    </row>
    <row r="183" spans="3:20" hidden="1" x14ac:dyDescent="0.25">
      <c r="C183" s="86">
        <v>43245</v>
      </c>
      <c r="D183" s="231" t="s">
        <v>39</v>
      </c>
      <c r="E183" s="312" t="str">
        <f t="shared" si="9"/>
        <v>Friday</v>
      </c>
      <c r="F183" s="292" t="str">
        <f t="shared" si="10"/>
        <v>Trunk&amp;UAT3</v>
      </c>
      <c r="G183" s="191" t="s">
        <v>200</v>
      </c>
      <c r="H18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172.25.10.92</v>
      </c>
      <c r="I183" s="312"/>
      <c r="J183" s="122" t="s">
        <v>514</v>
      </c>
      <c r="K183" s="123" t="str">
        <f>IF(OR(Table18[[#This Row],[流]]="UAT_GS",Table18[[#This Row],[流]]="UAT_GC",Table18[[#This Row],[流]]="UAT_EP"),"Release_note","0")&amp;IF(OR(Table18[[#This Row],[流]]="UAT3"),"Notice_of","0")</f>
        <v>00</v>
      </c>
      <c r="L183" s="122" t="s">
        <v>515</v>
      </c>
      <c r="M183" s="212" t="s">
        <v>27</v>
      </c>
      <c r="N183" s="212" t="s">
        <v>27</v>
      </c>
      <c r="O183" s="212" t="s">
        <v>27</v>
      </c>
      <c r="P183" s="212" t="s">
        <v>27</v>
      </c>
      <c r="Q183" s="312">
        <v>0</v>
      </c>
      <c r="R183" s="122" t="str">
        <f>IF(OR(Table18[[#This Row],[流]]="FLEET_ENHANCEMENT_GS",Table18[[#This Row],[流]]="UAT3",Table18[[#This Row],[流]]="",Table18[[#This Row],[流]]="0",Table18[[#This Row],[流]]="ICP"),"0","Yes")</f>
        <v>Yes</v>
      </c>
      <c r="S183" s="127"/>
      <c r="T183" s="124"/>
    </row>
    <row r="184" spans="3:20" hidden="1" x14ac:dyDescent="0.25">
      <c r="C184" s="86">
        <v>43245</v>
      </c>
      <c r="D184" s="231" t="s">
        <v>39</v>
      </c>
      <c r="E184" s="312" t="str">
        <f t="shared" si="9"/>
        <v>Friday</v>
      </c>
      <c r="F184" s="292" t="str">
        <f t="shared" si="10"/>
        <v>Trunk&amp;UAT3</v>
      </c>
      <c r="G184" s="145" t="s">
        <v>296</v>
      </c>
      <c r="H18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172.25.12.94</v>
      </c>
      <c r="I184" s="312"/>
      <c r="J184" s="227" t="s">
        <v>507</v>
      </c>
      <c r="K184" s="123" t="str">
        <f>IF(OR(Table18[[#This Row],[流]]="UAT_GS",Table18[[#This Row],[流]]="UAT_GC",Table18[[#This Row],[流]]="UAT_EP"),"Release_note","0")&amp;IF(OR(Table18[[#This Row],[流]]="UAT3"),"Notice_of","0")</f>
        <v>00</v>
      </c>
      <c r="L184" s="122" t="s">
        <v>517</v>
      </c>
      <c r="M184" s="292" t="s">
        <v>508</v>
      </c>
      <c r="N184" s="292" t="s">
        <v>508</v>
      </c>
      <c r="O184" s="292" t="s">
        <v>508</v>
      </c>
      <c r="P184" s="292" t="s">
        <v>508</v>
      </c>
      <c r="Q184" s="312">
        <v>0</v>
      </c>
      <c r="R184" s="122" t="str">
        <f>IF(OR(Table18[[#This Row],[流]]="FLEET_ENHANCEMENT_GS",Table18[[#This Row],[流]]="UAT3",Table18[[#This Row],[流]]="",Table18[[#This Row],[流]]="0",Table18[[#This Row],[流]]="ICP"),"0","Yes")</f>
        <v>0</v>
      </c>
      <c r="S184" s="127"/>
      <c r="T184" s="124"/>
    </row>
    <row r="185" spans="3:20" hidden="1" x14ac:dyDescent="0.25">
      <c r="C185" s="409">
        <v>43246</v>
      </c>
      <c r="D185" s="217"/>
      <c r="E185" s="218" t="str">
        <f t="shared" si="9"/>
        <v>Saturday</v>
      </c>
      <c r="F185" s="243" t="str">
        <f t="shared" si="10"/>
        <v/>
      </c>
      <c r="G185" s="218"/>
      <c r="H185"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5" s="218"/>
      <c r="J185" s="219"/>
      <c r="K185" s="220" t="str">
        <f>IF(OR(Table18[[#This Row],[流]]="UAT_GS",Table18[[#This Row],[流]]="UAT_GC",Table18[[#This Row],[流]]="UAT_EP"),"Release_note","0")&amp;IF(OR(Table18[[#This Row],[流]]="UAT3"),"Notice_of","0")</f>
        <v>00</v>
      </c>
      <c r="L185" s="221"/>
      <c r="M185" s="218"/>
      <c r="N185" s="218"/>
      <c r="O185" s="218"/>
      <c r="P185" s="218"/>
      <c r="Q185" s="218"/>
      <c r="R185" s="219" t="str">
        <f>IF(OR(Table18[[#This Row],[流]]="FLEET_ENHANCEMENT_GS",Table18[[#This Row],[流]]="UAT3",Table18[[#This Row],[流]]="",Table18[[#This Row],[流]]="0",Table18[[#This Row],[流]]="ICP"),"0","Yes")</f>
        <v>0</v>
      </c>
      <c r="S185" s="222" t="str">
        <f>IF(Table18[[#This Row],[流]]="Fleet_GS","√","")&amp;IF(Table18[[#This Row],[流]]="UAT3","","X")</f>
        <v>X</v>
      </c>
      <c r="T185" s="223"/>
    </row>
    <row r="186" spans="3:20" hidden="1" x14ac:dyDescent="0.25">
      <c r="C186" s="409">
        <v>43247</v>
      </c>
      <c r="D186" s="217"/>
      <c r="E186" s="218" t="str">
        <f t="shared" si="9"/>
        <v>Sunday</v>
      </c>
      <c r="F186" s="243" t="str">
        <f t="shared" si="10"/>
        <v/>
      </c>
      <c r="G186" s="218"/>
      <c r="H186"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6" s="218"/>
      <c r="J186" s="219"/>
      <c r="K186" s="220" t="str">
        <f>IF(OR(Table18[[#This Row],[流]]="UAT_GS",Table18[[#This Row],[流]]="UAT_GC",Table18[[#This Row],[流]]="UAT_EP"),"Release_note","0")&amp;IF(OR(Table18[[#This Row],[流]]="UAT3"),"Notice_of","0")</f>
        <v>00</v>
      </c>
      <c r="L186" s="221"/>
      <c r="M186" s="218"/>
      <c r="N186" s="218"/>
      <c r="O186" s="218"/>
      <c r="P186" s="218"/>
      <c r="Q186" s="218"/>
      <c r="R186" s="219" t="str">
        <f>IF(OR(Table18[[#This Row],[流]]="FLEET_ENHANCEMENT_GS",Table18[[#This Row],[流]]="UAT3",Table18[[#This Row],[流]]="",Table18[[#This Row],[流]]="0",Table18[[#This Row],[流]]="ICP"),"0","Yes")</f>
        <v>0</v>
      </c>
      <c r="S186" s="222" t="str">
        <f>IF(Table18[[#This Row],[流]]="Fleet_GS","√","")&amp;IF(Table18[[#This Row],[流]]="UAT3","","X")</f>
        <v>X</v>
      </c>
      <c r="T186" s="223"/>
    </row>
    <row r="187" spans="3:20" hidden="1" x14ac:dyDescent="0.25">
      <c r="C187" s="409">
        <v>43248</v>
      </c>
      <c r="D187" s="217"/>
      <c r="E187" s="218" t="str">
        <f t="shared" si="9"/>
        <v>Monday</v>
      </c>
      <c r="F187" s="243" t="str">
        <f t="shared" si="10"/>
        <v/>
      </c>
      <c r="G187" s="218"/>
      <c r="H18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
      </c>
      <c r="I187" s="168" t="s">
        <v>587</v>
      </c>
      <c r="J187" s="219"/>
      <c r="K187" s="220" t="str">
        <f>IF(OR(Table18[[#This Row],[流]]="UAT_GS",Table18[[#This Row],[流]]="UAT_GC",Table18[[#This Row],[流]]="UAT_EP"),"Release_note","0")&amp;IF(OR(Table18[[#This Row],[流]]="UAT3"),"Notice_of","0")</f>
        <v>00</v>
      </c>
      <c r="L187" s="221"/>
      <c r="M187" s="218"/>
      <c r="N187" s="218"/>
      <c r="O187" s="218"/>
      <c r="P187" s="218"/>
      <c r="Q187" s="218"/>
      <c r="R187" s="219" t="str">
        <f>IF(OR(Table18[[#This Row],[流]]="FLEET_ENHANCEMENT_GS",Table18[[#This Row],[流]]="UAT3",Table18[[#This Row],[流]]="",Table18[[#This Row],[流]]="0",Table18[[#This Row],[流]]="ICP"),"0","Yes")</f>
        <v>0</v>
      </c>
      <c r="S187" s="222" t="str">
        <f>IF(Table18[[#This Row],[流]]="Fleet_GS","√","")&amp;IF(Table18[[#This Row],[流]]="UAT3","","X")</f>
        <v>X</v>
      </c>
      <c r="T187" s="223"/>
    </row>
    <row r="188" spans="3:20" hidden="1" x14ac:dyDescent="0.25">
      <c r="C188" s="86">
        <v>43250</v>
      </c>
      <c r="D188" s="231" t="s">
        <v>39</v>
      </c>
      <c r="E188" s="312" t="str">
        <f t="shared" si="9"/>
        <v>Wednesday</v>
      </c>
      <c r="F188" s="292" t="str">
        <f t="shared" si="10"/>
        <v>Trunk&amp;UAT3</v>
      </c>
      <c r="G188" s="228" t="s">
        <v>529</v>
      </c>
      <c r="H18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88" s="183" t="s">
        <v>509</v>
      </c>
      <c r="J188" s="122"/>
      <c r="K188" s="123" t="str">
        <f>IF(OR(Table18[[#This Row],[流]]="UAT_GS",Table18[[#This Row],[流]]="UAT_GC",Table18[[#This Row],[流]]="UAT_EP"),"Release_note","0")&amp;IF(OR(Table18[[#This Row],[流]]="UAT3"),"Notice_of","0")</f>
        <v>00</v>
      </c>
      <c r="L188" s="124">
        <v>0</v>
      </c>
      <c r="M188" s="292">
        <v>0</v>
      </c>
      <c r="N188" s="312">
        <v>0</v>
      </c>
      <c r="O188" s="312">
        <v>0</v>
      </c>
      <c r="P188" s="312">
        <v>0</v>
      </c>
      <c r="Q188" s="312">
        <v>0</v>
      </c>
      <c r="R188" s="122" t="str">
        <f>IF(OR(Table18[[#This Row],[流]]="FLEET_ENHANCEMENT_GS",Table18[[#This Row],[流]]="UAT3",Table18[[#This Row],[流]]="",Table18[[#This Row],[流]]="0",Table18[[#This Row],[流]]="ICP"),"0","Yes")</f>
        <v>Yes</v>
      </c>
      <c r="S188" s="127"/>
      <c r="T188" s="124"/>
    </row>
    <row r="189" spans="3:20" hidden="1" x14ac:dyDescent="0.25">
      <c r="C189" s="86">
        <v>43250</v>
      </c>
      <c r="D189" s="231" t="s">
        <v>39</v>
      </c>
      <c r="E189" s="312" t="str">
        <f t="shared" si="9"/>
        <v>Wednesday</v>
      </c>
      <c r="F189" s="292" t="str">
        <f t="shared" si="10"/>
        <v>Trunk&amp;UAT3</v>
      </c>
      <c r="G189" s="170" t="s">
        <v>20</v>
      </c>
      <c r="H18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189" s="183" t="s">
        <v>509</v>
      </c>
      <c r="J189" s="122" t="s">
        <v>545</v>
      </c>
      <c r="K189" s="123" t="str">
        <f>IF(OR(Table18[[#This Row],[流]]="UAT_GS",Table18[[#This Row],[流]]="UAT_GC",Table18[[#This Row],[流]]="UAT_EP"),"Release_note","0")&amp;IF(OR(Table18[[#This Row],[流]]="UAT3"),"Notice_of","0")</f>
        <v>00</v>
      </c>
      <c r="L189" s="122" t="s">
        <v>550</v>
      </c>
      <c r="M189" s="292" t="s">
        <v>508</v>
      </c>
      <c r="N189" s="292" t="s">
        <v>508</v>
      </c>
      <c r="O189" s="292" t="s">
        <v>508</v>
      </c>
      <c r="P189" s="292" t="s">
        <v>508</v>
      </c>
      <c r="Q189" s="312">
        <v>0</v>
      </c>
      <c r="R189" s="122" t="str">
        <f>IF(OR(Table18[[#This Row],[流]]="FLEET_ENHANCEMENT_GS",Table18[[#This Row],[流]]="UAT3",Table18[[#This Row],[流]]="",Table18[[#This Row],[流]]="0",Table18[[#This Row],[流]]="ICP"),"0","Yes")</f>
        <v>Yes</v>
      </c>
      <c r="S189" s="127"/>
      <c r="T189" s="124"/>
    </row>
    <row r="190" spans="3:20" hidden="1" x14ac:dyDescent="0.25">
      <c r="C190" s="86">
        <v>43250</v>
      </c>
      <c r="D190" s="231" t="s">
        <v>39</v>
      </c>
      <c r="E190" s="312" t="str">
        <f t="shared" si="9"/>
        <v>Wednesday</v>
      </c>
      <c r="F190" s="292" t="str">
        <f t="shared" si="10"/>
        <v>Trunk&amp;UAT3</v>
      </c>
      <c r="G190" s="170" t="s">
        <v>34</v>
      </c>
      <c r="H19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172.25.12.223</v>
      </c>
      <c r="I190" s="183" t="s">
        <v>509</v>
      </c>
      <c r="J190" s="122" t="s">
        <v>547</v>
      </c>
      <c r="K190" s="123" t="s">
        <v>551</v>
      </c>
      <c r="L190" s="122" t="s">
        <v>548</v>
      </c>
      <c r="M190" s="292" t="s">
        <v>508</v>
      </c>
      <c r="N190" s="292" t="s">
        <v>508</v>
      </c>
      <c r="O190" s="292" t="s">
        <v>508</v>
      </c>
      <c r="P190" s="292" t="s">
        <v>508</v>
      </c>
      <c r="Q190" s="312">
        <v>0</v>
      </c>
      <c r="R190" s="122" t="str">
        <f>IF(OR(Table18[[#This Row],[流]]="FLEET_ENHANCEMENT_GS",Table18[[#This Row],[流]]="UAT3",Table18[[#This Row],[流]]="",Table18[[#This Row],[流]]="0",Table18[[#This Row],[流]]="ICP"),"0","Yes")</f>
        <v>Yes</v>
      </c>
      <c r="S190" s="127"/>
      <c r="T190" s="124"/>
    </row>
    <row r="191" spans="3:20" hidden="1" x14ac:dyDescent="0.25">
      <c r="C191" s="86">
        <v>43250</v>
      </c>
      <c r="D191" s="231" t="s">
        <v>39</v>
      </c>
      <c r="E191" s="312" t="str">
        <f t="shared" si="9"/>
        <v>Wednesday</v>
      </c>
      <c r="F191" s="292" t="str">
        <f t="shared" si="10"/>
        <v>Trunk&amp;UAT3</v>
      </c>
      <c r="G191" s="170" t="s">
        <v>35</v>
      </c>
      <c r="H19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172.25.12.224</v>
      </c>
      <c r="I191" s="183" t="s">
        <v>509</v>
      </c>
      <c r="J191" s="122" t="s">
        <v>546</v>
      </c>
      <c r="K191" s="123" t="str">
        <f>IF(OR(Table18[[#This Row],[流]]="UAT_GS",Table18[[#This Row],[流]]="UAT_GC",Table18[[#This Row],[流]]="UAT_EP"),"Release_note","0")&amp;IF(OR(Table18[[#This Row],[流]]="UAT3"),"Notice_of","0")</f>
        <v>00</v>
      </c>
      <c r="L191" s="122" t="s">
        <v>549</v>
      </c>
      <c r="M191" s="292" t="s">
        <v>508</v>
      </c>
      <c r="N191" s="292" t="s">
        <v>508</v>
      </c>
      <c r="O191" s="292" t="s">
        <v>508</v>
      </c>
      <c r="P191" s="292" t="s">
        <v>508</v>
      </c>
      <c r="Q191" s="312">
        <v>0</v>
      </c>
      <c r="R191" s="122" t="str">
        <f>IF(OR(Table18[[#This Row],[流]]="FLEET_ENHANCEMENT_GS",Table18[[#This Row],[流]]="UAT3",Table18[[#This Row],[流]]="",Table18[[#This Row],[流]]="0",Table18[[#This Row],[流]]="ICP"),"0","Yes")</f>
        <v>Yes</v>
      </c>
      <c r="S191" s="127"/>
      <c r="T191" s="124"/>
    </row>
    <row r="192" spans="3:20" hidden="1" x14ac:dyDescent="0.25">
      <c r="C192" s="86">
        <v>43250</v>
      </c>
      <c r="D192" s="231" t="s">
        <v>39</v>
      </c>
      <c r="E192" s="312" t="str">
        <f t="shared" si="9"/>
        <v>Wednesday</v>
      </c>
      <c r="F192" s="292" t="str">
        <f t="shared" si="10"/>
        <v>Trunk&amp;UAT3</v>
      </c>
      <c r="G192" s="120" t="s">
        <v>522</v>
      </c>
      <c r="H19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92" s="122"/>
      <c r="J192" s="122" t="s">
        <v>104</v>
      </c>
      <c r="K192" s="123" t="str">
        <f>IF(OR(Table18[[#This Row],[流]]="UAT_GS",Table18[[#This Row],[流]]="UAT_GC",Table18[[#This Row],[流]]="UAT_EP"),"Release_note","0")&amp;IF(OR(Table18[[#This Row],[流]]="UAT3"),"Notice_of","0")</f>
        <v>00</v>
      </c>
      <c r="L192" s="122" t="s">
        <v>552</v>
      </c>
      <c r="M192" s="292" t="s">
        <v>508</v>
      </c>
      <c r="N192" s="312">
        <v>0</v>
      </c>
      <c r="O192" s="312">
        <v>0</v>
      </c>
      <c r="P192" s="312">
        <v>0</v>
      </c>
      <c r="Q192" s="312">
        <v>0</v>
      </c>
      <c r="R192" s="122" t="str">
        <f>IF(OR(Table18[[#This Row],[流]]="FLEET_ENHANCEMENT_GS",Table18[[#This Row],[流]]="UAT3",Table18[[#This Row],[流]]="",Table18[[#This Row],[流]]="0",Table18[[#This Row],[流]]="ICP"),"0","Yes")</f>
        <v>Yes</v>
      </c>
      <c r="S192" s="127"/>
      <c r="T192" s="124"/>
    </row>
    <row r="193" spans="3:20" hidden="1" x14ac:dyDescent="0.25">
      <c r="C193" s="86">
        <v>43250</v>
      </c>
      <c r="D193" s="231" t="s">
        <v>39</v>
      </c>
      <c r="E193" s="312" t="str">
        <f t="shared" si="9"/>
        <v>Wednesday</v>
      </c>
      <c r="F193" s="292" t="str">
        <f t="shared" si="10"/>
        <v>Trunk&amp;UAT3</v>
      </c>
      <c r="G193" s="131" t="s">
        <v>32</v>
      </c>
      <c r="H19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193" s="312"/>
      <c r="J193" s="120" t="s">
        <v>522</v>
      </c>
      <c r="K193" s="123" t="str">
        <f>IF(OR(Table18[[#This Row],[流]]="UAT_GS",Table18[[#This Row],[流]]="UAT_GC",Table18[[#This Row],[流]]="UAT_EP"),"Release_note","0")&amp;IF(OR(Table18[[#This Row],[流]]="UAT3"),"Notice_of","0")</f>
        <v>Release_note0</v>
      </c>
      <c r="L193" s="122" t="s">
        <v>552</v>
      </c>
      <c r="M193" s="292" t="s">
        <v>508</v>
      </c>
      <c r="N193" s="292" t="s">
        <v>508</v>
      </c>
      <c r="O193" s="292" t="s">
        <v>508</v>
      </c>
      <c r="P193" s="292" t="s">
        <v>508</v>
      </c>
      <c r="Q193" s="312">
        <v>0</v>
      </c>
      <c r="R193" s="122" t="str">
        <f>IF(OR(Table18[[#This Row],[流]]="FLEET_ENHANCEMENT_GS",Table18[[#This Row],[流]]="UAT3",Table18[[#This Row],[流]]="",Table18[[#This Row],[流]]="0",Table18[[#This Row],[流]]="ICP"),"0","Yes")</f>
        <v>Yes</v>
      </c>
      <c r="S193" s="127"/>
      <c r="T193" s="124"/>
    </row>
    <row r="194" spans="3:20" hidden="1" x14ac:dyDescent="0.25">
      <c r="C194" s="86">
        <v>43250</v>
      </c>
      <c r="D194" s="231" t="s">
        <v>39</v>
      </c>
      <c r="E194" s="312" t="str">
        <f t="shared" si="9"/>
        <v>Wednesday</v>
      </c>
      <c r="F194" s="292" t="str">
        <f t="shared" si="10"/>
        <v>Trunk&amp;UAT3</v>
      </c>
      <c r="G194" s="131" t="s">
        <v>36</v>
      </c>
      <c r="H19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194" s="312"/>
      <c r="J194" s="120" t="s">
        <v>522</v>
      </c>
      <c r="K194" s="123" t="str">
        <f>IF(OR(Table18[[#This Row],[流]]="UAT_GS",Table18[[#This Row],[流]]="UAT_GC",Table18[[#This Row],[流]]="UAT_EP"),"Release_note","0")&amp;IF(OR(Table18[[#This Row],[流]]="UAT3"),"Notice_of","0")</f>
        <v>Release_note0</v>
      </c>
      <c r="L194" s="122" t="s">
        <v>552</v>
      </c>
      <c r="M194" s="292" t="s">
        <v>508</v>
      </c>
      <c r="N194" s="292" t="s">
        <v>508</v>
      </c>
      <c r="O194" s="292" t="s">
        <v>508</v>
      </c>
      <c r="P194" s="292" t="s">
        <v>508</v>
      </c>
      <c r="Q194" s="312">
        <v>0</v>
      </c>
      <c r="R194" s="122" t="str">
        <f>IF(OR(Table18[[#This Row],[流]]="FLEET_ENHANCEMENT_GS",Table18[[#This Row],[流]]="UAT3",Table18[[#This Row],[流]]="",Table18[[#This Row],[流]]="0",Table18[[#This Row],[流]]="ICP"),"0","Yes")</f>
        <v>Yes</v>
      </c>
      <c r="S194" s="127"/>
      <c r="T194" s="124"/>
    </row>
    <row r="195" spans="3:20" hidden="1" x14ac:dyDescent="0.25">
      <c r="C195" s="86">
        <v>43250</v>
      </c>
      <c r="D195" s="231" t="s">
        <v>39</v>
      </c>
      <c r="E195" s="312" t="str">
        <f t="shared" si="9"/>
        <v>Wednesday</v>
      </c>
      <c r="F195" s="292" t="str">
        <f t="shared" si="10"/>
        <v>Trunk&amp;UAT3</v>
      </c>
      <c r="G195" s="131" t="s">
        <v>37</v>
      </c>
      <c r="H19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195" s="312"/>
      <c r="J195" s="120" t="s">
        <v>522</v>
      </c>
      <c r="K195" s="123" t="str">
        <f>IF(OR(Table18[[#This Row],[流]]="UAT_GS",Table18[[#This Row],[流]]="UAT_GC",Table18[[#This Row],[流]]="UAT_EP"),"Release_note","0")&amp;IF(OR(Table18[[#This Row],[流]]="UAT3"),"Notice_of","0")</f>
        <v>Release_note0</v>
      </c>
      <c r="L195" s="122" t="s">
        <v>552</v>
      </c>
      <c r="M195" s="292" t="s">
        <v>508</v>
      </c>
      <c r="N195" s="292" t="s">
        <v>508</v>
      </c>
      <c r="O195" s="292" t="s">
        <v>508</v>
      </c>
      <c r="P195" s="292" t="s">
        <v>508</v>
      </c>
      <c r="Q195" s="312">
        <v>0</v>
      </c>
      <c r="R195" s="122" t="str">
        <f>IF(OR(Table18[[#This Row],[流]]="FLEET_ENHANCEMENT_GS",Table18[[#This Row],[流]]="UAT3",Table18[[#This Row],[流]]="",Table18[[#This Row],[流]]="0",Table18[[#This Row],[流]]="ICP"),"0","Yes")</f>
        <v>Yes</v>
      </c>
      <c r="S195" s="127"/>
      <c r="T195" s="124"/>
    </row>
    <row r="196" spans="3:20" hidden="1" x14ac:dyDescent="0.25">
      <c r="C196" s="86">
        <v>43250</v>
      </c>
      <c r="D196" s="231" t="s">
        <v>39</v>
      </c>
      <c r="E196" s="312" t="str">
        <f t="shared" si="9"/>
        <v>Wednesday</v>
      </c>
      <c r="F196" s="292" t="str">
        <f t="shared" si="10"/>
        <v>Trunk&amp;UAT3</v>
      </c>
      <c r="G196" s="230" t="s">
        <v>40</v>
      </c>
      <c r="H196"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196" s="122"/>
      <c r="J196" s="120" t="s">
        <v>522</v>
      </c>
      <c r="K196" s="123" t="str">
        <f>IF(OR(Table18[[#This Row],[流]]="UAT_GS",Table18[[#This Row],[流]]="UAT_GC",Table18[[#This Row],[流]]="UAT_EP"),"Release_note","0")&amp;IF(OR(Table18[[#This Row],[流]]="UAT3"),"Notice_of","0")</f>
        <v>0Notice_of</v>
      </c>
      <c r="L196" s="122" t="s">
        <v>552</v>
      </c>
      <c r="M196" s="292" t="s">
        <v>508</v>
      </c>
      <c r="N196" s="312">
        <v>0</v>
      </c>
      <c r="O196" s="312">
        <v>0</v>
      </c>
      <c r="P196" s="312">
        <v>0</v>
      </c>
      <c r="Q196" s="312">
        <v>0</v>
      </c>
      <c r="R196" s="122" t="str">
        <f>IF(OR(Table18[[#This Row],[流]]="FLEET_ENHANCEMENT_GS",Table18[[#This Row],[流]]="UAT3",Table18[[#This Row],[流]]="",Table18[[#This Row],[流]]="0",Table18[[#This Row],[流]]="ICP"),"0","Yes")</f>
        <v>0</v>
      </c>
      <c r="S196" s="150" t="s">
        <v>553</v>
      </c>
      <c r="T196" s="124"/>
    </row>
    <row r="197" spans="3:20" hidden="1" x14ac:dyDescent="0.25">
      <c r="C197" s="86">
        <v>43251</v>
      </c>
      <c r="D197" s="231" t="s">
        <v>39</v>
      </c>
      <c r="E197" s="312" t="str">
        <f>TEXT(C197,"dddd")</f>
        <v>Thursday</v>
      </c>
      <c r="F197" s="292" t="str">
        <f>IF(OR(E197="Thursday",E197="Tuesday"),"UAT","")&amp;IF(OR(E197="Wednesday",E197="Friday"),"Trunk&amp;UAT3","")</f>
        <v>UAT</v>
      </c>
      <c r="G197" s="228" t="s">
        <v>554</v>
      </c>
      <c r="H197"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197" s="183" t="s">
        <v>509</v>
      </c>
      <c r="J197" s="294"/>
      <c r="K197" s="123" t="str">
        <f>IF(OR(Table18[[#This Row],[流]]="UAT_GS",Table18[[#This Row],[流]]="UAT_GC",Table18[[#This Row],[流]]="UAT_EP"),"Release_note","0")&amp;IF(OR(Table18[[#This Row],[流]]="UAT3"),"Notice_of","0")</f>
        <v>00</v>
      </c>
      <c r="L197" s="183" t="s">
        <v>509</v>
      </c>
      <c r="M197" s="312">
        <v>0</v>
      </c>
      <c r="N197" s="312">
        <v>0</v>
      </c>
      <c r="O197" s="312">
        <v>0</v>
      </c>
      <c r="P197" s="312">
        <v>0</v>
      </c>
      <c r="Q197" s="312">
        <v>0</v>
      </c>
      <c r="R197" s="122" t="str">
        <f>IF(OR(Table18[[#This Row],[流]]="FLEET_ENHANCEMENT_GS",Table18[[#This Row],[流]]="UAT3",Table18[[#This Row],[流]]="",Table18[[#This Row],[流]]="0",Table18[[#This Row],[流]]="ICP"),"0","Yes")</f>
        <v>Yes</v>
      </c>
      <c r="S197" s="127"/>
      <c r="T197" s="124"/>
    </row>
    <row r="198" spans="3:20" hidden="1" x14ac:dyDescent="0.25">
      <c r="C198" s="86">
        <v>43251</v>
      </c>
      <c r="D198" s="231" t="s">
        <v>39</v>
      </c>
      <c r="E198" s="312" t="str">
        <f t="shared" ref="E198:E238" si="13">TEXT(C198,"dddd")</f>
        <v>Thursday</v>
      </c>
      <c r="F198" s="251" t="str">
        <f t="shared" ref="F198:F224" si="14">IF(OR(E198="Thursday",E198="Tuesday"),"UAT","")&amp;IF(OR(E198="Wednesday",E198="Friday"),"Trunk&amp;UAT3","")</f>
        <v>UAT</v>
      </c>
      <c r="G198" s="148" t="s">
        <v>56</v>
      </c>
      <c r="H19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Row],[流]]="FLEET_ENHANCEMENT_GS","172.25.12.94","")&amp;IF(Table18[[#This Row],[流]]="FLEET_ENHANCEMENT_GC","172.25.12.95","")&amp;IF(Table18[[#This Row],[流]]="FLEET_ENHANCEMENT_EP","172.25.12.98","")</f>
        <v>Chenlin An</v>
      </c>
      <c r="I198" s="160" t="s">
        <v>561</v>
      </c>
      <c r="J198" s="294" t="s">
        <v>555</v>
      </c>
      <c r="K198" s="225" t="str">
        <f>IF(OR(Table18[[#This Row],[流]]="UAT_GS",Table18[[#This Row],[流]]="UAT_GC",Table18[[#This Row],[流]]="UAT_EP"),"Release_note","0")&amp;IF(OR(Table18[[#This Row],[流]]="UAT3"),"Notice_of","0")</f>
        <v>00</v>
      </c>
      <c r="L198" s="122" t="s">
        <v>567</v>
      </c>
      <c r="M198" s="292" t="s">
        <v>508</v>
      </c>
      <c r="N198" s="160" t="s">
        <v>135</v>
      </c>
      <c r="O198" s="160" t="s">
        <v>229</v>
      </c>
      <c r="P198" s="159" t="s">
        <v>556</v>
      </c>
      <c r="Q198" s="160">
        <v>0</v>
      </c>
      <c r="R198" s="294" t="str">
        <f>IF(OR(Table18[[#This Row],[流]]="FLEET_ENHANCEMENT_GS",Table18[[#This Row],[流]]="UAT3",Table18[[#This Row],[流]]="",Table18[[#This Row],[流]]="0",Table18[[#This Row],[流]]="ICP"),"0","Yes")</f>
        <v>0</v>
      </c>
      <c r="S198" s="127"/>
      <c r="T198" s="130"/>
    </row>
    <row r="199" spans="3:20" hidden="1" x14ac:dyDescent="0.25">
      <c r="C199" s="86">
        <v>43252</v>
      </c>
      <c r="D199" s="231" t="s">
        <v>39</v>
      </c>
      <c r="E199" s="312" t="str">
        <f>TEXT(C199,"dddd")</f>
        <v>Friday</v>
      </c>
      <c r="F199" s="292" t="str">
        <f>IF(OR(E199="Thursday",E199="Tuesday"),"UAT","")&amp;IF(OR(E199="Wednesday",E199="Friday"),"Trunk&amp;UAT3","")</f>
        <v>Trunk&amp;UAT3</v>
      </c>
      <c r="G199" s="148" t="s">
        <v>294</v>
      </c>
      <c r="H19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ME</v>
      </c>
      <c r="I199" s="312"/>
      <c r="J199" s="122" t="s">
        <v>562</v>
      </c>
      <c r="K199" s="123" t="str">
        <f>IF(OR(Table18[[#This Row],[流]]="UAT_GS",Table18[[#This Row],[流]]="UAT_GC",Table18[[#This Row],[流]]="UAT_EP"),"Release_note","0")&amp;IF(OR(Table18[[#This Row],[流]]="UAT3"),"Notice_of","0")</f>
        <v>00</v>
      </c>
      <c r="L199" s="122" t="s">
        <v>564</v>
      </c>
      <c r="M199" s="292" t="s">
        <v>508</v>
      </c>
      <c r="N199" s="160" t="s">
        <v>135</v>
      </c>
      <c r="O199" s="160" t="s">
        <v>229</v>
      </c>
      <c r="P199" s="312">
        <v>0</v>
      </c>
      <c r="Q199" s="312">
        <v>0</v>
      </c>
      <c r="R199" s="122" t="str">
        <f>IF(OR(Table18[[#This Row],[流]]="FLEET_ENHANCEMENT_GS",Table18[[#This Row],[流]]="UAT3",Table18[[#This Row],[流]]="",Table18[[#This Row],[流]]="0",Table18[[#This Row],[流]]="ICP"),"0","Yes")</f>
        <v>Yes</v>
      </c>
      <c r="S199" s="127"/>
      <c r="T199" s="124"/>
    </row>
    <row r="200" spans="3:20" hidden="1" x14ac:dyDescent="0.25">
      <c r="C200" s="86">
        <v>43252</v>
      </c>
      <c r="D200" s="231" t="s">
        <v>39</v>
      </c>
      <c r="E200" s="312" t="str">
        <f t="shared" ref="E200:E201" si="15">TEXT(C200,"dddd")</f>
        <v>Friday</v>
      </c>
      <c r="F200" s="292" t="str">
        <f t="shared" ref="F200:F201" si="16">IF(OR(E200="Thursday",E200="Tuesday"),"UAT","")&amp;IF(OR(E200="Wednesday",E200="Friday"),"Trunk&amp;UAT3","")</f>
        <v>Trunk&amp;UAT3</v>
      </c>
      <c r="G200" s="131" t="s">
        <v>32</v>
      </c>
      <c r="H20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172.25.15.202</v>
      </c>
      <c r="I200" s="168" t="s">
        <v>570</v>
      </c>
      <c r="J200" s="122" t="s">
        <v>557</v>
      </c>
      <c r="K200" s="132" t="str">
        <f>IF(OR(Table18[[#This Row],[流]]="UAT_GS",Table18[[#This Row],[流]]="UAT_GC",Table18[[#This Row],[流]]="UAT_EP"),"Release_note","0")&amp;IF(OR(Table18[[#This Row],[流]]="UAT3"),"Notice_of","0")</f>
        <v>Release_note0</v>
      </c>
      <c r="L200" s="122" t="s">
        <v>566</v>
      </c>
      <c r="M200" s="292" t="s">
        <v>508</v>
      </c>
      <c r="N200" s="292" t="s">
        <v>508</v>
      </c>
      <c r="O200" s="292" t="s">
        <v>508</v>
      </c>
      <c r="P200" s="292" t="s">
        <v>508</v>
      </c>
      <c r="Q200" s="213" t="s">
        <v>508</v>
      </c>
      <c r="R200" s="122" t="str">
        <f>IF(OR(Table18[[#This Row],[流]]="FLEET_ENHANCEMENT_GS",Table18[[#This Row],[流]]="UAT3",Table18[[#This Row],[流]]="",Table18[[#This Row],[流]]="0",Table18[[#This Row],[流]]="ICP"),"0","Yes")</f>
        <v>Yes</v>
      </c>
      <c r="S200" s="127"/>
      <c r="T200" s="124"/>
    </row>
    <row r="201" spans="3:20" hidden="1" x14ac:dyDescent="0.25">
      <c r="C201" s="86">
        <v>43252</v>
      </c>
      <c r="D201" s="231" t="s">
        <v>39</v>
      </c>
      <c r="E201" s="312" t="str">
        <f t="shared" si="15"/>
        <v>Friday</v>
      </c>
      <c r="F201" s="292" t="str">
        <f t="shared" si="16"/>
        <v>Trunk&amp;UAT3</v>
      </c>
      <c r="G201" s="131" t="s">
        <v>36</v>
      </c>
      <c r="H20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172.25.15.208</v>
      </c>
      <c r="I201" s="312"/>
      <c r="J201" s="122" t="s">
        <v>558</v>
      </c>
      <c r="K201" s="132" t="str">
        <f>IF(OR(Table18[[#This Row],[流]]="UAT_GS",Table18[[#This Row],[流]]="UAT_GC",Table18[[#This Row],[流]]="UAT_EP"),"Release_note","0")&amp;IF(OR(Table18[[#This Row],[流]]="UAT3"),"Notice_of","0")</f>
        <v>Release_note0</v>
      </c>
      <c r="L201" s="122" t="s">
        <v>565</v>
      </c>
      <c r="M201" s="292" t="s">
        <v>508</v>
      </c>
      <c r="N201" s="292" t="s">
        <v>508</v>
      </c>
      <c r="O201" s="292" t="s">
        <v>508</v>
      </c>
      <c r="P201" s="292" t="s">
        <v>508</v>
      </c>
      <c r="Q201" s="213" t="s">
        <v>508</v>
      </c>
      <c r="R201" s="122" t="str">
        <f>IF(OR(Table18[[#This Row],[流]]="FLEET_ENHANCEMENT_GS",Table18[[#This Row],[流]]="UAT3",Table18[[#This Row],[流]]="",Table18[[#This Row],[流]]="0",Table18[[#This Row],[流]]="ICP"),"0","Yes")</f>
        <v>Yes</v>
      </c>
      <c r="S201" s="127"/>
      <c r="T201" s="124"/>
    </row>
    <row r="202" spans="3:20" hidden="1" x14ac:dyDescent="0.25">
      <c r="C202" s="86">
        <v>43252</v>
      </c>
      <c r="D202" s="231" t="s">
        <v>39</v>
      </c>
      <c r="E202" s="312" t="str">
        <f>TEXT(C202,"dddd")</f>
        <v>Friday</v>
      </c>
      <c r="F202" s="292" t="str">
        <f>IF(OR(E202="Thursday",E202="Tuesday"),"UAT","")&amp;IF(OR(E202="Wednesday",E202="Friday"),"Trunk&amp;UAT3","")</f>
        <v>Trunk&amp;UAT3</v>
      </c>
      <c r="G202" s="131" t="s">
        <v>37</v>
      </c>
      <c r="H20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172.25.15.207</v>
      </c>
      <c r="I202" s="312"/>
      <c r="J202" s="122" t="s">
        <v>559</v>
      </c>
      <c r="K202" s="132" t="str">
        <f>IF(OR(Table18[[#This Row],[流]]="UAT_GS",Table18[[#This Row],[流]]="UAT_GC",Table18[[#This Row],[流]]="UAT_EP"),"Release_note","0")&amp;IF(OR(Table18[[#This Row],[流]]="UAT3"),"Notice_of","0")</f>
        <v>Release_note0</v>
      </c>
      <c r="L202" s="124" t="s">
        <v>563</v>
      </c>
      <c r="M202" s="292" t="s">
        <v>508</v>
      </c>
      <c r="N202" s="292" t="s">
        <v>508</v>
      </c>
      <c r="O202" s="292" t="s">
        <v>508</v>
      </c>
      <c r="P202" s="292" t="s">
        <v>508</v>
      </c>
      <c r="Q202" s="213" t="s">
        <v>508</v>
      </c>
      <c r="R202" s="122" t="str">
        <f>IF(OR(Table18[[#This Row],[流]]="FLEET_ENHANCEMENT_GS",Table18[[#This Row],[流]]="UAT3",Table18[[#This Row],[流]]="",Table18[[#This Row],[流]]="0",Table18[[#This Row],[流]]="ICP"),"0","Yes")</f>
        <v>Yes</v>
      </c>
      <c r="S202" s="127"/>
      <c r="T202" s="124"/>
    </row>
    <row r="203" spans="3:20" hidden="1" x14ac:dyDescent="0.25">
      <c r="C203" s="86">
        <v>43252</v>
      </c>
      <c r="D203" s="231" t="s">
        <v>39</v>
      </c>
      <c r="E203" s="312" t="str">
        <f>TEXT(C203,"dddd")</f>
        <v>Friday</v>
      </c>
      <c r="F203" s="292" t="str">
        <f>IF(OR(E203="Thursday",E203="Tuesday"),"UAT","")&amp;IF(OR(E203="Wednesday",E203="Friday"),"Trunk&amp;UAT3","")</f>
        <v>Trunk&amp;UAT3</v>
      </c>
      <c r="G203" s="230" t="s">
        <v>40</v>
      </c>
      <c r="H20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03" s="312"/>
      <c r="J203" s="122" t="s">
        <v>619</v>
      </c>
      <c r="K203" s="132" t="str">
        <f>IF(OR(Table18[[#This Row],[流]]="UAT_GS",Table18[[#This Row],[流]]="UAT_GC",Table18[[#This Row],[流]]="UAT_EP"),"Release_note","0")&amp;IF(OR(Table18[[#This Row],[流]]="UAT3"),"Notice_of","0")</f>
        <v>0Notice_of</v>
      </c>
      <c r="L203" s="124">
        <v>0</v>
      </c>
      <c r="M203" s="292">
        <v>0</v>
      </c>
      <c r="N203" s="312">
        <v>0</v>
      </c>
      <c r="O203" s="312">
        <v>0</v>
      </c>
      <c r="P203" s="312">
        <v>0</v>
      </c>
      <c r="Q203" s="312">
        <v>0</v>
      </c>
      <c r="R203" s="122" t="str">
        <f>IF(OR(Table18[[#This Row],[流]]="FLEET_ENHANCEMENT_GS",Table18[[#This Row],[流]]="UAT3",Table18[[#This Row],[流]]="",Table18[[#This Row],[流]]="0",Table18[[#This Row],[流]]="ICP"),"0","Yes")</f>
        <v>0</v>
      </c>
      <c r="S203" s="150" t="s">
        <v>553</v>
      </c>
      <c r="T203" s="124"/>
    </row>
    <row r="204" spans="3:20" hidden="1" x14ac:dyDescent="0.25">
      <c r="C204" s="419"/>
      <c r="D204" s="250"/>
      <c r="E204" s="396"/>
      <c r="F204" s="178"/>
      <c r="G204" s="178"/>
      <c r="H204" s="178"/>
      <c r="I204" s="178"/>
      <c r="J204" s="176"/>
      <c r="K204" s="176"/>
      <c r="L204" s="232"/>
      <c r="M204" s="178"/>
      <c r="N204" s="178"/>
      <c r="O204" s="178"/>
      <c r="P204" s="178"/>
      <c r="Q204" s="178"/>
      <c r="R204" s="176"/>
      <c r="S204" s="180"/>
      <c r="T204" s="180"/>
    </row>
    <row r="205" spans="3:20" hidden="1" x14ac:dyDescent="0.25">
      <c r="C205" s="420">
        <v>43253</v>
      </c>
      <c r="D205" s="233"/>
      <c r="E205" s="235" t="str">
        <f t="shared" si="13"/>
        <v>Saturday</v>
      </c>
      <c r="F205" s="239" t="str">
        <f t="shared" ref="F205:F214" si="17">IF(OR(E205="Thursday",E205="Tuesday"),"UAT","")&amp;IF(OR(E205="Wednesday",E205="Friday"),"Trunk&amp;UAT3","")</f>
        <v/>
      </c>
      <c r="G205" s="235"/>
      <c r="H205" s="2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5" s="235"/>
      <c r="J205" s="236"/>
      <c r="K205" s="237" t="str">
        <f>IF(OR(Table18[[#This Row],[流]]="UAT_GS",Table18[[#This Row],[流]]="UAT_GC",Table18[[#This Row],[流]]="UAT_EP"),"Release_note","0")&amp;IF(OR(Table18[[#This Row],[流]]="UAT3"),"Notice_of","0")</f>
        <v>00</v>
      </c>
      <c r="L205" s="238"/>
      <c r="M205" s="239"/>
      <c r="N205" s="235"/>
      <c r="O205" s="235"/>
      <c r="P205" s="235"/>
      <c r="Q205" s="235"/>
      <c r="R205" s="236" t="str">
        <f>IF(OR(Table18[[#This Row],[流]]="FLEET_ENHANCEMENT_GS",Table18[[#This Row],[流]]="UAT3",Table18[[#This Row],[流]]="",Table18[[#This Row],[流]]="0",Table18[[#This Row],[流]]="ICP"),"0","Yes")</f>
        <v>0</v>
      </c>
      <c r="S205" s="240" t="str">
        <f>IF(Table18[[#This Row],[流]]="Fleet_GS","√","")&amp;IF(Table18[[#This Row],[流]]="UAT3","","X")</f>
        <v>X</v>
      </c>
      <c r="T205" s="241"/>
    </row>
    <row r="206" spans="3:20" hidden="1" x14ac:dyDescent="0.25">
      <c r="C206" s="420">
        <v>43254</v>
      </c>
      <c r="D206" s="233"/>
      <c r="E206" s="235" t="str">
        <f t="shared" si="13"/>
        <v>Sunday</v>
      </c>
      <c r="F206" s="239" t="str">
        <f t="shared" si="17"/>
        <v/>
      </c>
      <c r="G206" s="235"/>
      <c r="H206" s="235"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6" s="168" t="s">
        <v>588</v>
      </c>
      <c r="J206" s="236"/>
      <c r="K206" s="237" t="str">
        <f>IF(OR(Table18[[#This Row],[流]]="UAT_GS",Table18[[#This Row],[流]]="UAT_GC",Table18[[#This Row],[流]]="UAT_EP"),"Release_note","0")&amp;IF(OR(Table18[[#This Row],[流]]="UAT3"),"Notice_of","0")</f>
        <v>00</v>
      </c>
      <c r="L206" s="238"/>
      <c r="M206" s="239"/>
      <c r="N206" s="235"/>
      <c r="O206" s="235"/>
      <c r="P206" s="235"/>
      <c r="Q206" s="235"/>
      <c r="R206" s="236" t="str">
        <f>IF(OR(Table18[[#This Row],[流]]="FLEET_ENHANCEMENT_GS",Table18[[#This Row],[流]]="UAT3",Table18[[#This Row],[流]]="",Table18[[#This Row],[流]]="0",Table18[[#This Row],[流]]="ICP"),"0","Yes")</f>
        <v>0</v>
      </c>
      <c r="S206" s="240" t="str">
        <f>IF(Table18[[#This Row],[流]]="Fleet_GS","√","")&amp;IF(Table18[[#This Row],[流]]="UAT3","","X")</f>
        <v>X</v>
      </c>
      <c r="T206" s="241"/>
    </row>
    <row r="207" spans="3:20" hidden="1" x14ac:dyDescent="0.25">
      <c r="C207" s="409">
        <v>43255</v>
      </c>
      <c r="D207" s="217"/>
      <c r="E207" s="218" t="str">
        <f>TEXT(C207,"dddd")</f>
        <v>Monday</v>
      </c>
      <c r="F207" s="243" t="str">
        <f t="shared" si="17"/>
        <v/>
      </c>
      <c r="G207" s="218"/>
      <c r="H207" s="218"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
      </c>
      <c r="I207" s="218"/>
      <c r="J207" s="219"/>
      <c r="K207" s="220" t="str">
        <f>IF(OR(Table18[[#This Row],[流]]="UAT_GS",Table18[[#This Row],[流]]="UAT_GC",Table18[[#This Row],[流]]="UAT_EP"),"Release_note","0")&amp;IF(OR(Table18[[#This Row],[流]]="UAT3"),"Notice_of","0")</f>
        <v>00</v>
      </c>
      <c r="L207" s="221"/>
      <c r="M207" s="243"/>
      <c r="N207" s="218"/>
      <c r="O207" s="218"/>
      <c r="P207" s="218"/>
      <c r="Q207" s="218"/>
      <c r="R207" s="219" t="str">
        <f>IF(OR(Table18[[#This Row],[流]]="FLEET_ENHANCEMENT_GS",Table18[[#This Row],[流]]="UAT3",Table18[[#This Row],[流]]="",Table18[[#This Row],[流]]="0",Table18[[#This Row],[流]]="ICP"),"0","Yes")</f>
        <v>0</v>
      </c>
      <c r="S207" s="222" t="str">
        <f>IF(Table18[[#This Row],[流]]="Fleet_GS","√","")&amp;IF(Table18[[#This Row],[流]]="UAT3","","X")</f>
        <v>X</v>
      </c>
      <c r="T207" s="223"/>
    </row>
    <row r="208" spans="3:20" hidden="1" x14ac:dyDescent="0.25">
      <c r="C208" s="86">
        <v>43256</v>
      </c>
      <c r="D208" s="231" t="s">
        <v>39</v>
      </c>
      <c r="E208" s="312" t="str">
        <f t="shared" ref="E208:E209" si="18">TEXT(C208,"dddd")</f>
        <v>Tuesday</v>
      </c>
      <c r="F208" s="292" t="str">
        <f t="shared" si="17"/>
        <v>UAT</v>
      </c>
      <c r="G208" s="131" t="s">
        <v>32</v>
      </c>
      <c r="H208"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08" s="312"/>
      <c r="J208" s="122" t="s">
        <v>581</v>
      </c>
      <c r="K208" s="132" t="str">
        <f>IF(OR(Table18[[#This Row],[流]]="UAT_GS",Table18[[#This Row],[流]]="UAT_GC",Table18[[#This Row],[流]]="UAT_EP"),"Release_note","0")&amp;IF(OR(Table18[[#This Row],[流]]="UAT3"),"Notice_of","0")</f>
        <v>Release_note0</v>
      </c>
      <c r="L208" s="122" t="s">
        <v>601</v>
      </c>
      <c r="M208" s="292" t="s">
        <v>508</v>
      </c>
      <c r="N208" s="292" t="s">
        <v>508</v>
      </c>
      <c r="O208" s="292" t="s">
        <v>508</v>
      </c>
      <c r="P208" s="292" t="s">
        <v>508</v>
      </c>
      <c r="Q208" s="213" t="s">
        <v>508</v>
      </c>
      <c r="R208" s="122" t="str">
        <f>IF(OR(Table18[[#This Row],[流]]="FLEET_ENHANCEMENT_GS",Table18[[#This Row],[流]]="UAT3",Table18[[#This Row],[流]]="",Table18[[#This Row],[流]]="0",Table18[[#This Row],[流]]="ICP"),"0","Yes")</f>
        <v>Yes</v>
      </c>
      <c r="S208" s="127"/>
      <c r="T208" s="124"/>
    </row>
    <row r="209" spans="3:20" hidden="1" x14ac:dyDescent="0.25">
      <c r="C209" s="86">
        <v>43256</v>
      </c>
      <c r="D209" s="231" t="s">
        <v>39</v>
      </c>
      <c r="E209" s="312" t="str">
        <f t="shared" si="18"/>
        <v>Tuesday</v>
      </c>
      <c r="F209" s="292" t="str">
        <f t="shared" si="17"/>
        <v>UAT</v>
      </c>
      <c r="G209" s="131" t="s">
        <v>36</v>
      </c>
      <c r="H209"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09" s="312"/>
      <c r="J209" s="122" t="s">
        <v>582</v>
      </c>
      <c r="K209" s="132" t="str">
        <f>IF(OR(Table18[[#This Row],[流]]="UAT_GS",Table18[[#This Row],[流]]="UAT_GC",Table18[[#This Row],[流]]="UAT_EP"),"Release_note","0")&amp;IF(OR(Table18[[#This Row],[流]]="UAT3"),"Notice_of","0")</f>
        <v>Release_note0</v>
      </c>
      <c r="L209" s="122" t="s">
        <v>600</v>
      </c>
      <c r="M209" s="292" t="s">
        <v>508</v>
      </c>
      <c r="N209" s="292" t="s">
        <v>508</v>
      </c>
      <c r="O209" s="292" t="s">
        <v>508</v>
      </c>
      <c r="P209" s="292" t="s">
        <v>508</v>
      </c>
      <c r="Q209" s="213" t="s">
        <v>508</v>
      </c>
      <c r="R209" s="122" t="str">
        <f>IF(OR(Table18[[#This Row],[流]]="FLEET_ENHANCEMENT_GS",Table18[[#This Row],[流]]="UAT3",Table18[[#This Row],[流]]="",Table18[[#This Row],[流]]="0",Table18[[#This Row],[流]]="ICP"),"0","Yes")</f>
        <v>Yes</v>
      </c>
      <c r="S209" s="127"/>
      <c r="T209" s="124"/>
    </row>
    <row r="210" spans="3:20" hidden="1" x14ac:dyDescent="0.25">
      <c r="C210" s="86">
        <v>43257</v>
      </c>
      <c r="D210" s="310" t="s">
        <v>606</v>
      </c>
      <c r="E210" s="312" t="str">
        <f t="shared" si="13"/>
        <v>Wednesday</v>
      </c>
      <c r="F210" s="292" t="str">
        <f t="shared" si="17"/>
        <v>Trunk&amp;UAT3</v>
      </c>
      <c r="G210" s="148" t="s">
        <v>56</v>
      </c>
      <c r="H210"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Chenlin An</v>
      </c>
      <c r="I210" s="312"/>
      <c r="J210" s="122" t="s">
        <v>602</v>
      </c>
      <c r="K210" s="123" t="str">
        <f>IF(OR(Table18[[#This Row],[流]]="UAT_GS",Table18[[#This Row],[流]]="UAT_GC",Table18[[#This Row],[流]]="UAT_EP"),"Release_note","0")&amp;IF(OR(Table18[[#This Row],[流]]="UAT3"),"Notice_of","0")</f>
        <v>00</v>
      </c>
      <c r="L210" s="124" t="s">
        <v>603</v>
      </c>
      <c r="M210" s="292" t="s">
        <v>508</v>
      </c>
      <c r="N210" s="312">
        <v>0</v>
      </c>
      <c r="O210" s="312">
        <v>0</v>
      </c>
      <c r="P210" s="312">
        <v>0</v>
      </c>
      <c r="Q210" s="312">
        <v>0</v>
      </c>
      <c r="R210" s="122" t="str">
        <f>IF(OR(Table18[[#This Row],[流]]="FLEET_ENHANCEMENT_GS",Table18[[#This Row],[流]]="UAT3",Table18[[#This Row],[流]]="",Table18[[#This Row],[流]]="0",Table18[[#This Row],[流]]="ICP"),"0","Yes")</f>
        <v>0</v>
      </c>
      <c r="S210" s="127" t="str">
        <f>IF(Table18[[#This Row],[流]]="Fleet_GS","√","")&amp;IF(Table18[[#This Row],[流]]="UAT3","","X")</f>
        <v>X</v>
      </c>
      <c r="T210" s="130"/>
    </row>
    <row r="211" spans="3:20" hidden="1" x14ac:dyDescent="0.25">
      <c r="C211" s="86">
        <v>43257</v>
      </c>
      <c r="D211" s="231" t="s">
        <v>39</v>
      </c>
      <c r="E211" s="312" t="str">
        <f>TEXT(C211,"dddd")</f>
        <v>Wednesday</v>
      </c>
      <c r="F211" s="292" t="str">
        <f>IF(OR(E211="Thursday",E211="Tuesday"),"UAT","")&amp;IF(OR(E211="Wednesday",E211="Friday"),"Trunk&amp;UAT3","")</f>
        <v>Trunk&amp;UAT3</v>
      </c>
      <c r="G211" s="230" t="s">
        <v>40</v>
      </c>
      <c r="H211"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11" s="312" t="s">
        <v>605</v>
      </c>
      <c r="J211" s="122" t="s">
        <v>618</v>
      </c>
      <c r="K211" s="123" t="str">
        <f>IF(OR(Table18[[#This Row],[流]]="UAT_GS",Table18[[#This Row],[流]]="UAT_GC",Table18[[#This Row],[流]]="UAT_EP"),"Release_note","0")&amp;IF(OR(Table18[[#This Row],[流]]="UAT3"),"Notice_of","0")</f>
        <v>0Notice_of</v>
      </c>
      <c r="L211" s="124">
        <v>0</v>
      </c>
      <c r="M211" s="312">
        <v>0</v>
      </c>
      <c r="N211" s="312">
        <v>0</v>
      </c>
      <c r="O211" s="312">
        <v>0</v>
      </c>
      <c r="P211" s="312">
        <v>0</v>
      </c>
      <c r="Q211" s="312">
        <v>0</v>
      </c>
      <c r="R211" s="122" t="str">
        <f>IF(OR(Table18[[#This Row],[流]]="FLEET_ENHANCEMENT_GS",Table18[[#This Row],[流]]="UAT3",Table18[[#This Row],[流]]="",Table18[[#This Row],[流]]="0",Table18[[#This Row],[流]]="ICP"),"0","Yes")</f>
        <v>0</v>
      </c>
      <c r="S211" s="150" t="s">
        <v>604</v>
      </c>
      <c r="T211" s="124"/>
    </row>
    <row r="212" spans="3:20" hidden="1" x14ac:dyDescent="0.25">
      <c r="C212" s="86">
        <v>43258</v>
      </c>
      <c r="D212" s="231" t="s">
        <v>39</v>
      </c>
      <c r="E212" s="312" t="str">
        <f t="shared" si="13"/>
        <v>Thursday</v>
      </c>
      <c r="F212" s="251" t="str">
        <f t="shared" si="17"/>
        <v>UAT</v>
      </c>
      <c r="G212" s="131" t="s">
        <v>32</v>
      </c>
      <c r="H212"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f>
        <v>172.25.15.202</v>
      </c>
      <c r="I212" s="160"/>
      <c r="J212" s="122" t="s">
        <v>607</v>
      </c>
      <c r="K212" s="254" t="str">
        <f>IF(OR(Table18[[#This Row],[流]]="UAT_GS",Table18[[#This Row],[流]]="UAT_GC",Table18[[#This Row],[流]]="UAT_EP"),"Release_note","0")&amp;IF(OR(Table18[[#This Row],[流]]="UAT3"),"Notice_of","0")</f>
        <v>Release_note0</v>
      </c>
      <c r="L212" s="161" t="s">
        <v>614</v>
      </c>
      <c r="M212" s="292" t="s">
        <v>508</v>
      </c>
      <c r="N212" s="292" t="s">
        <v>508</v>
      </c>
      <c r="O212" s="292" t="s">
        <v>508</v>
      </c>
      <c r="P212" s="292" t="s">
        <v>508</v>
      </c>
      <c r="Q212" s="213" t="s">
        <v>508</v>
      </c>
      <c r="R212" s="294" t="str">
        <f>IF(OR(Table18[[#This Row],[流]]="FLEET_ENHANCEMENT_GS",Table18[[#This Row],[流]]="UAT3",Table18[[#This Row],[流]]="",Table18[[#This Row],[流]]="0",Table18[[#This Row],[流]]="ICP"),"0","Yes")</f>
        <v>Yes</v>
      </c>
      <c r="S212" s="226" t="str">
        <f>IF(Table18[[#This Row],[流]]="Fleet_GS","√","")&amp;IF(Table18[[#This Row],[流]]="UAT3","","X")</f>
        <v>X</v>
      </c>
      <c r="T212" s="244"/>
    </row>
    <row r="213" spans="3:20" hidden="1" x14ac:dyDescent="0.25">
      <c r="C213" s="86">
        <v>43258</v>
      </c>
      <c r="D213" s="231" t="s">
        <v>39</v>
      </c>
      <c r="E213" s="312" t="str">
        <f t="shared" si="13"/>
        <v>Thursday</v>
      </c>
      <c r="F213" s="292" t="str">
        <f t="shared" si="17"/>
        <v>UAT</v>
      </c>
      <c r="G213" s="131" t="s">
        <v>36</v>
      </c>
      <c r="H213"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13" s="312" t="s">
        <v>615</v>
      </c>
      <c r="J213" s="122" t="s">
        <v>608</v>
      </c>
      <c r="K213" s="132" t="str">
        <f>IF(OR(Table18[[#This Row],[流]]="UAT_GS",Table18[[#This Row],[流]]="UAT_GC",Table18[[#This Row],[流]]="UAT_EP"),"Release_note","0")&amp;IF(OR(Table18[[#This Row],[流]]="UAT3"),"Notice_of","0")</f>
        <v>Release_note0</v>
      </c>
      <c r="L213" s="124" t="s">
        <v>613</v>
      </c>
      <c r="M213" s="292" t="s">
        <v>508</v>
      </c>
      <c r="N213" s="292" t="s">
        <v>508</v>
      </c>
      <c r="O213" s="292" t="s">
        <v>508</v>
      </c>
      <c r="P213" s="292" t="s">
        <v>508</v>
      </c>
      <c r="Q213" s="213" t="s">
        <v>508</v>
      </c>
      <c r="R213" s="122" t="str">
        <f>IF(OR(Table18[[#This Row],[流]]="FLEET_ENHANCEMENT_GS",Table18[[#This Row],[流]]="UAT3",Table18[[#This Row],[流]]="",Table18[[#This Row],[流]]="0",Table18[[#This Row],[流]]="ICP"),"0","Yes")</f>
        <v>Yes</v>
      </c>
      <c r="S213" s="127"/>
      <c r="T213" s="124"/>
    </row>
    <row r="214" spans="3:20" hidden="1" x14ac:dyDescent="0.25">
      <c r="C214" s="86">
        <v>43258</v>
      </c>
      <c r="D214" s="231" t="s">
        <v>39</v>
      </c>
      <c r="E214" s="312" t="str">
        <f t="shared" si="13"/>
        <v>Thursday</v>
      </c>
      <c r="F214" s="292" t="str">
        <f t="shared" si="17"/>
        <v>UAT</v>
      </c>
      <c r="G214" s="131" t="s">
        <v>37</v>
      </c>
      <c r="H214"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14" s="312"/>
      <c r="J214" s="122" t="s">
        <v>609</v>
      </c>
      <c r="K214" s="132" t="str">
        <f>IF(OR(Table18[[#This Row],[流]]="UAT_GS",Table18[[#This Row],[流]]="UAT_GC",Table18[[#This Row],[流]]="UAT_EP"),"Release_note","0")&amp;IF(OR(Table18[[#This Row],[流]]="UAT3"),"Notice_of","0")</f>
        <v>Release_note0</v>
      </c>
      <c r="L214" s="122" t="s">
        <v>616</v>
      </c>
      <c r="M214" s="292" t="s">
        <v>508</v>
      </c>
      <c r="N214" s="292" t="s">
        <v>508</v>
      </c>
      <c r="O214" s="292" t="s">
        <v>508</v>
      </c>
      <c r="P214" s="292" t="s">
        <v>508</v>
      </c>
      <c r="Q214" s="213" t="s">
        <v>508</v>
      </c>
      <c r="R214" s="122" t="str">
        <f>IF(OR(Table18[[#This Row],[流]]="FLEET_ENHANCEMENT_GS",Table18[[#This Row],[流]]="UAT3",Table18[[#This Row],[流]]="",Table18[[#This Row],[流]]="0",Table18[[#This Row],[流]]="ICP"),"0","Yes")</f>
        <v>Yes</v>
      </c>
      <c r="S214" s="127"/>
      <c r="T214" s="124"/>
    </row>
    <row r="215" spans="3:20" hidden="1" x14ac:dyDescent="0.25">
      <c r="C215" s="86">
        <v>43258</v>
      </c>
      <c r="D215" s="231" t="s">
        <v>39</v>
      </c>
      <c r="E215" s="312" t="str">
        <f>TEXT(C215,"dddd")</f>
        <v>Thursday</v>
      </c>
      <c r="F215" s="292" t="str">
        <f>IF(OR(E215="Thursday",E215="Tuesday"),"UAT","")&amp;IF(OR(E215="Wednesday",E215="Friday"),"Trunk&amp;UAT3","")</f>
        <v>UAT</v>
      </c>
      <c r="G215" s="148" t="s">
        <v>56</v>
      </c>
      <c r="H215" s="31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15" s="124" t="s">
        <v>612</v>
      </c>
      <c r="J215" s="122" t="s">
        <v>602</v>
      </c>
      <c r="K215" s="123" t="str">
        <f>IF(OR(Table18[[#This Row],[流]]="UAT_GS",Table18[[#This Row],[流]]="UAT_GC",Table18[[#This Row],[流]]="UAT_EP"),"Release_note","0")&amp;IF(OR(Table18[[#This Row],[流]]="UAT3"),"Notice_of","0")</f>
        <v>00</v>
      </c>
      <c r="L215" s="124" t="s">
        <v>611</v>
      </c>
      <c r="M215" s="292" t="s">
        <v>508</v>
      </c>
      <c r="N215" s="312">
        <v>0</v>
      </c>
      <c r="O215" s="312">
        <v>0</v>
      </c>
      <c r="P215" s="312">
        <v>0</v>
      </c>
      <c r="Q215" s="312">
        <v>0</v>
      </c>
      <c r="R215" s="122" t="str">
        <f>IF(OR(Table18[[#This Row],[流]]="FLEET_ENHANCEMENT_GS",Table18[[#This Row],[流]]="UAT3",Table18[[#This Row],[流]]="",Table18[[#This Row],[流]]="0",Table18[[#This Row],[流]]="ICP"),"0","Yes")</f>
        <v>0</v>
      </c>
      <c r="S215" s="127"/>
      <c r="T215" s="124"/>
    </row>
    <row r="216" spans="3:20" hidden="1" x14ac:dyDescent="0.25">
      <c r="C216" s="86">
        <v>43259</v>
      </c>
      <c r="D216" s="231" t="s">
        <v>39</v>
      </c>
      <c r="E216" s="312" t="str">
        <f t="shared" ref="E216:E242" si="19">TEXT(C216,"dddd")</f>
        <v>Friday</v>
      </c>
      <c r="F216" s="292" t="str">
        <f t="shared" ref="F216:F271" si="20">IF(OR(E216="Thursday",E216="Tuesday"),"UAT","")&amp;IF(OR(E216="Wednesday",E216="Friday"),"Trunk&amp;UAT3","")</f>
        <v>Trunk&amp;UAT3</v>
      </c>
      <c r="G216" s="230" t="s">
        <v>40</v>
      </c>
      <c r="H21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16" s="312"/>
      <c r="J216" s="122" t="s">
        <v>617</v>
      </c>
      <c r="K216" s="123" t="str">
        <f>IF(OR(Table18[[#This Row],[流]]="UAT_GS",Table18[[#This Row],[流]]="UAT_GC",Table18[[#This Row],[流]]="UAT_EP"),"Release_note","0")&amp;IF(OR(Table18[[#This Row],[流]]="UAT3"),"Notice_of","0")</f>
        <v>0Notice_of</v>
      </c>
      <c r="L216" s="124"/>
      <c r="M216" s="312"/>
      <c r="N216" s="312">
        <v>0</v>
      </c>
      <c r="O216" s="312">
        <v>0</v>
      </c>
      <c r="P216" s="312">
        <v>0</v>
      </c>
      <c r="Q216" s="312">
        <v>0</v>
      </c>
      <c r="R216" s="127" t="str">
        <f>IF(OR(Table18[[#This Row],[流]]="FLEET_ENHANCEMENT_GS",Table18[[#This Row],[流]]="UAT3",Table18[[#This Row],[流]]="",Table18[[#This Row],[流]]="0",Table18[[#This Row],[流]]="ICP"),"0","Yes")</f>
        <v>0</v>
      </c>
      <c r="S216" s="150" t="s">
        <v>620</v>
      </c>
      <c r="T216" s="124"/>
    </row>
    <row r="217" spans="3:20" hidden="1" x14ac:dyDescent="0.25">
      <c r="C217" s="86">
        <v>43259</v>
      </c>
      <c r="D217" s="231" t="s">
        <v>39</v>
      </c>
      <c r="E217" s="312" t="str">
        <f>TEXT(C217,"dddd")</f>
        <v>Friday</v>
      </c>
      <c r="F217" s="292" t="str">
        <f>IF(OR(E217="Thursday",E217="Tuesday"),"UAT","")&amp;IF(OR(E217="Wednesday",E217="Friday"),"Trunk&amp;UAT3","")</f>
        <v>Trunk&amp;UAT3</v>
      </c>
      <c r="G217" s="145" t="s">
        <v>297</v>
      </c>
      <c r="H21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172.25.12.95</v>
      </c>
      <c r="I217" s="312"/>
      <c r="J217" s="227" t="s">
        <v>622</v>
      </c>
      <c r="K217" s="123" t="str">
        <f>IF(OR(Table18[[#This Row],[流]]="UAT_GS",Table18[[#This Row],[流]]="UAT_GC",Table18[[#This Row],[流]]="UAT_EP"),"Release_note","0")&amp;IF(OR(Table18[[#This Row],[流]]="UAT3"),"Notice_of","0")</f>
        <v>00</v>
      </c>
      <c r="L217" s="124" t="s">
        <v>621</v>
      </c>
      <c r="M217" s="292" t="s">
        <v>508</v>
      </c>
      <c r="N217" s="292" t="s">
        <v>508</v>
      </c>
      <c r="O217" s="292" t="s">
        <v>508</v>
      </c>
      <c r="P217" s="292" t="s">
        <v>508</v>
      </c>
      <c r="Q217" s="312">
        <v>0</v>
      </c>
      <c r="R217" s="127" t="str">
        <f>IF(OR(Table18[[#This Row],[流]]="FLEET_ENHANCEMENT_GS",Table18[[#This Row],[流]]="UAT3",Table18[[#This Row],[流]]="",Table18[[#This Row],[流]]="0",Table18[[#This Row],[流]]="ICP"),"0","Yes")</f>
        <v>Yes</v>
      </c>
      <c r="S217" s="127"/>
      <c r="T217" s="124"/>
    </row>
    <row r="218" spans="3:20" hidden="1" x14ac:dyDescent="0.25">
      <c r="C218" s="86">
        <v>43260</v>
      </c>
      <c r="D218" s="231" t="s">
        <v>39</v>
      </c>
      <c r="E218" s="312" t="str">
        <f t="shared" ref="E218:E222" si="21">TEXT(C218,"dddd")</f>
        <v>Saturday</v>
      </c>
      <c r="F218" s="292" t="str">
        <f t="shared" ref="F218:F222" si="22">IF(OR(E218="Thursday",E218="Tuesday"),"UAT","")&amp;IF(OR(E218="Wednesday",E218="Friday"),"Trunk&amp;UAT3","")</f>
        <v/>
      </c>
      <c r="G218" s="131" t="s">
        <v>36</v>
      </c>
      <c r="H21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18" s="312" t="s">
        <v>625</v>
      </c>
      <c r="J218" s="124" t="s">
        <v>623</v>
      </c>
      <c r="K218" s="123" t="str">
        <f>IF(OR(Table18[[#This Row],[流]]="UAT_GS",Table18[[#This Row],[流]]="UAT_GC",Table18[[#This Row],[流]]="UAT_EP"),"Release_note","0")&amp;IF(OR(Table18[[#This Row],[流]]="UAT3"),"Notice_of","0")</f>
        <v>Release_note0</v>
      </c>
      <c r="L218" s="124" t="s">
        <v>624</v>
      </c>
      <c r="M218" s="292" t="s">
        <v>508</v>
      </c>
      <c r="N218" s="312">
        <v>0</v>
      </c>
      <c r="O218" s="312">
        <v>0</v>
      </c>
      <c r="P218" s="312">
        <v>0</v>
      </c>
      <c r="Q218" s="312">
        <v>0</v>
      </c>
      <c r="R218" s="127" t="str">
        <f>IF(OR(Table18[[#This Row],[流]]="FLEET_ENHANCEMENT_GS",Table18[[#This Row],[流]]="UAT3",Table18[[#This Row],[流]]="",Table18[[#This Row],[流]]="0",Table18[[#This Row],[流]]="ICP"),"0","Yes")</f>
        <v>Yes</v>
      </c>
      <c r="S218" s="127"/>
      <c r="T218" s="124"/>
    </row>
    <row r="219" spans="3:20" hidden="1" x14ac:dyDescent="0.25">
      <c r="C219" s="86">
        <v>43260</v>
      </c>
      <c r="D219" s="231" t="s">
        <v>39</v>
      </c>
      <c r="E219" s="312" t="str">
        <f t="shared" si="21"/>
        <v>Saturday</v>
      </c>
      <c r="F219" s="292" t="str">
        <f t="shared" si="22"/>
        <v/>
      </c>
      <c r="G219" s="131" t="s">
        <v>32</v>
      </c>
      <c r="H21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19" s="312" t="s">
        <v>625</v>
      </c>
      <c r="J219" s="124" t="s">
        <v>629</v>
      </c>
      <c r="K219" s="123" t="str">
        <f>IF(OR(Table18[[#This Row],[流]]="UAT_GS",Table18[[#This Row],[流]]="UAT_GC",Table18[[#This Row],[流]]="UAT_EP"),"Release_note","0")&amp;IF(OR(Table18[[#This Row],[流]]="UAT3"),"Notice_of","0")</f>
        <v>Release_note0</v>
      </c>
      <c r="L219" s="124" t="s">
        <v>631</v>
      </c>
      <c r="M219" s="292" t="s">
        <v>508</v>
      </c>
      <c r="N219" s="312"/>
      <c r="O219" s="312"/>
      <c r="P219" s="312"/>
      <c r="Q219" s="312"/>
      <c r="R219" s="127" t="str">
        <f>IF(OR(Table18[[#This Row],[流]]="FLEET_ENHANCEMENT_GS",Table18[[#This Row],[流]]="UAT3",Table18[[#This Row],[流]]="",Table18[[#This Row],[流]]="0",Table18[[#This Row],[流]]="ICP"),"0","Yes")</f>
        <v>Yes</v>
      </c>
      <c r="S219" s="127"/>
      <c r="T219" s="124"/>
    </row>
    <row r="220" spans="3:20" hidden="1" x14ac:dyDescent="0.25">
      <c r="C220" s="86">
        <v>43260</v>
      </c>
      <c r="D220" s="231" t="s">
        <v>39</v>
      </c>
      <c r="E220" s="312" t="str">
        <f t="shared" si="21"/>
        <v>Saturday</v>
      </c>
      <c r="F220" s="292" t="str">
        <f t="shared" si="22"/>
        <v/>
      </c>
      <c r="G220" s="131" t="s">
        <v>37</v>
      </c>
      <c r="H22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20" s="312" t="s">
        <v>625</v>
      </c>
      <c r="J220" s="124" t="s">
        <v>630</v>
      </c>
      <c r="K220" s="123" t="str">
        <f>IF(OR(Table18[[#This Row],[流]]="UAT_GS",Table18[[#This Row],[流]]="UAT_GC",Table18[[#This Row],[流]]="UAT_EP"),"Release_note","0")&amp;IF(OR(Table18[[#This Row],[流]]="UAT3"),"Notice_of","0")</f>
        <v>Release_note0</v>
      </c>
      <c r="L220" s="124" t="s">
        <v>632</v>
      </c>
      <c r="M220" s="292" t="s">
        <v>508</v>
      </c>
      <c r="N220" s="312"/>
      <c r="O220" s="312"/>
      <c r="P220" s="312"/>
      <c r="Q220" s="312"/>
      <c r="R220" s="127" t="str">
        <f>IF(OR(Table18[[#This Row],[流]]="FLEET_ENHANCEMENT_GS",Table18[[#This Row],[流]]="UAT3",Table18[[#This Row],[流]]="",Table18[[#This Row],[流]]="0",Table18[[#This Row],[流]]="ICP"),"0","Yes")</f>
        <v>Yes</v>
      </c>
      <c r="S220" s="127"/>
      <c r="T220" s="124"/>
    </row>
    <row r="221" spans="3:20" hidden="1" x14ac:dyDescent="0.25">
      <c r="C221" s="86">
        <v>43260</v>
      </c>
      <c r="D221" s="231" t="s">
        <v>39</v>
      </c>
      <c r="E221" s="312" t="str">
        <f t="shared" si="21"/>
        <v>Saturday</v>
      </c>
      <c r="F221" s="292" t="str">
        <f t="shared" si="22"/>
        <v/>
      </c>
      <c r="G221" s="148" t="s">
        <v>56</v>
      </c>
      <c r="H221"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21" s="312"/>
      <c r="J221" s="124" t="s">
        <v>627</v>
      </c>
      <c r="K221" s="123" t="str">
        <f>IF(OR(Table18[[#This Row],[流]]="UAT_GS",Table18[[#This Row],[流]]="UAT_GC",Table18[[#This Row],[流]]="UAT_EP"),"Release_note","0")&amp;IF(OR(Table18[[#This Row],[流]]="UAT3"),"Notice_of","0")</f>
        <v>00</v>
      </c>
      <c r="L221" s="122" t="s">
        <v>626</v>
      </c>
      <c r="M221" s="292" t="s">
        <v>508</v>
      </c>
      <c r="N221" s="312">
        <v>0</v>
      </c>
      <c r="O221" s="312">
        <v>0</v>
      </c>
      <c r="P221" s="312">
        <v>0</v>
      </c>
      <c r="Q221" s="312">
        <v>0</v>
      </c>
      <c r="R221" s="127" t="str">
        <f>IF(OR(Table18[[#This Row],[流]]="FLEET_ENHANCEMENT_GS",Table18[[#This Row],[流]]="UAT3",Table18[[#This Row],[流]]="",Table18[[#This Row],[流]]="0",Table18[[#This Row],[流]]="ICP"),"0","Yes")</f>
        <v>0</v>
      </c>
      <c r="S221" s="127"/>
      <c r="T221" s="124"/>
    </row>
    <row r="222" spans="3:20" hidden="1" x14ac:dyDescent="0.25">
      <c r="C222" s="86">
        <v>43260</v>
      </c>
      <c r="D222" s="231" t="s">
        <v>39</v>
      </c>
      <c r="E222" s="312" t="str">
        <f t="shared" si="21"/>
        <v>Saturday</v>
      </c>
      <c r="F222" s="292" t="str">
        <f t="shared" si="22"/>
        <v/>
      </c>
      <c r="G222" s="230" t="s">
        <v>40</v>
      </c>
      <c r="H222"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22" s="129" t="s">
        <v>628</v>
      </c>
      <c r="J222" s="124" t="s">
        <v>633</v>
      </c>
      <c r="K222" s="123" t="str">
        <f>IF(OR(Table18[[#This Row],[流]]="UAT_GS",Table18[[#This Row],[流]]="UAT_GC",Table18[[#This Row],[流]]="UAT_EP"),"Release_note","0")&amp;IF(OR(Table18[[#This Row],[流]]="UAT3"),"Notice_of","0")</f>
        <v>0Notice_of</v>
      </c>
      <c r="L222" s="124" t="s">
        <v>624</v>
      </c>
      <c r="M222" s="312">
        <v>0</v>
      </c>
      <c r="N222" s="312">
        <v>0</v>
      </c>
      <c r="O222" s="312">
        <v>0</v>
      </c>
      <c r="P222" s="312">
        <v>0</v>
      </c>
      <c r="Q222" s="312">
        <v>0</v>
      </c>
      <c r="R222" s="127" t="str">
        <f>IF(OR(Table18[[#This Row],[流]]="FLEET_ENHANCEMENT_GS",Table18[[#This Row],[流]]="UAT3",Table18[[#This Row],[流]]="",Table18[[#This Row],[流]]="0",Table18[[#This Row],[流]]="ICP"),"0","Yes")</f>
        <v>0</v>
      </c>
      <c r="S222" s="127"/>
      <c r="T222" s="124"/>
    </row>
    <row r="223" spans="3:20" hidden="1" x14ac:dyDescent="0.25">
      <c r="C223" s="409">
        <v>43260</v>
      </c>
      <c r="D223" s="217"/>
      <c r="E223" s="218" t="str">
        <f t="shared" si="19"/>
        <v>Saturday</v>
      </c>
      <c r="F223" s="243" t="str">
        <f t="shared" si="20"/>
        <v/>
      </c>
      <c r="G223" s="218"/>
      <c r="H223"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
      </c>
      <c r="I223" s="218"/>
      <c r="J223" s="219"/>
      <c r="K223" s="220" t="str">
        <f>IF(OR(Table18[[#This Row],[流]]="UAT_GS",Table18[[#This Row],[流]]="UAT_GC",Table18[[#This Row],[流]]="UAT_EP"),"Release_note","0")&amp;IF(OR(Table18[[#This Row],[流]]="UAT3"),"Notice_of","0")</f>
        <v>00</v>
      </c>
      <c r="L223" s="221"/>
      <c r="M223" s="218"/>
      <c r="N223" s="218"/>
      <c r="O223" s="218"/>
      <c r="P223" s="218"/>
      <c r="Q223" s="218"/>
      <c r="R223" s="222" t="str">
        <f>IF(OR(Table18[[#This Row],[流]]="FLEET_ENHANCEMENT_GS",Table18[[#This Row],[流]]="UAT3",Table18[[#This Row],[流]]="",Table18[[#This Row],[流]]="0",Table18[[#This Row],[流]]="ICP"),"0","Yes")</f>
        <v>0</v>
      </c>
      <c r="S223" s="222"/>
      <c r="T223" s="221"/>
    </row>
    <row r="224" spans="3:20" hidden="1" x14ac:dyDescent="0.25">
      <c r="C224" s="409">
        <v>43261</v>
      </c>
      <c r="D224" s="217"/>
      <c r="E224" s="218" t="str">
        <f t="shared" si="19"/>
        <v>Sunday</v>
      </c>
      <c r="F224" s="243" t="str">
        <f t="shared" si="20"/>
        <v/>
      </c>
      <c r="G224" s="218"/>
      <c r="H224"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
      </c>
      <c r="I224" s="168" t="s">
        <v>589</v>
      </c>
      <c r="J224" s="219"/>
      <c r="K224" s="220" t="str">
        <f>IF(OR(Table18[[#This Row],[流]]="UAT_GS",Table18[[#This Row],[流]]="UAT_GC",Table18[[#This Row],[流]]="UAT_EP"),"Release_note","0")&amp;IF(OR(Table18[[#This Row],[流]]="UAT3"),"Notice_of","0")</f>
        <v>00</v>
      </c>
      <c r="L224" s="221"/>
      <c r="M224" s="218"/>
      <c r="N224" s="218"/>
      <c r="O224" s="218"/>
      <c r="P224" s="218"/>
      <c r="Q224" s="218"/>
      <c r="R224" s="222" t="str">
        <f>IF(OR(Table18[[#This Row],[流]]="FLEET_ENHANCEMENT_GS",Table18[[#This Row],[流]]="UAT3",Table18[[#This Row],[流]]="",Table18[[#This Row],[流]]="0",Table18[[#This Row],[流]]="ICP"),"0","Yes")</f>
        <v>0</v>
      </c>
      <c r="S224" s="222"/>
      <c r="T224" s="221"/>
    </row>
    <row r="225" spans="3:20" hidden="1" x14ac:dyDescent="0.25">
      <c r="C225" s="86">
        <v>43262</v>
      </c>
      <c r="D225" s="231" t="s">
        <v>39</v>
      </c>
      <c r="E225" s="312" t="str">
        <f t="shared" si="19"/>
        <v>Monday</v>
      </c>
      <c r="F225" s="292" t="str">
        <f t="shared" si="20"/>
        <v/>
      </c>
      <c r="G225" s="170" t="s">
        <v>20</v>
      </c>
      <c r="H22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Row],[流]]="CommonParty_trunk","ME","")&amp;IF(Table18[[#This Row],[流]]="FLEET_ENHANCEMENT_GC","172.25.12.95","")</f>
        <v>172.25.12.222</v>
      </c>
      <c r="I225" s="312"/>
      <c r="J225" s="122" t="s">
        <v>642</v>
      </c>
      <c r="K225" s="123" t="str">
        <f>IF(OR(Table18[[#This Row],[流]]="UAT_GS",Table18[[#This Row],[流]]="UAT_GC",Table18[[#This Row],[流]]="UAT_EP"),"Release_note","0")&amp;IF(OR(Table18[[#This Row],[流]]="UAT3"),"Notice_of","0")</f>
        <v>00</v>
      </c>
      <c r="L225" s="124" t="s">
        <v>643</v>
      </c>
      <c r="M225" s="292" t="s">
        <v>508</v>
      </c>
      <c r="N225" s="292" t="s">
        <v>508</v>
      </c>
      <c r="O225" s="292" t="s">
        <v>508</v>
      </c>
      <c r="P225" s="292" t="s">
        <v>508</v>
      </c>
      <c r="Q225" s="213"/>
      <c r="R225" s="127" t="str">
        <f>IF(OR(Table18[[#This Row],[流]]="FLEET_ENHANCEMENT_GS",Table18[[#This Row],[流]]="UAT3",Table18[[#This Row],[流]]="",Table18[[#This Row],[流]]="0",Table18[[#This Row],[流]]="ICP"),"0","Yes")</f>
        <v>Yes</v>
      </c>
      <c r="S225" s="127"/>
      <c r="T225" s="124"/>
    </row>
    <row r="226" spans="3:20" hidden="1" x14ac:dyDescent="0.25">
      <c r="C226" s="86">
        <v>43262</v>
      </c>
      <c r="D226" s="231" t="s">
        <v>39</v>
      </c>
      <c r="E226" s="312" t="str">
        <f>TEXT(C226,"dddd")</f>
        <v>Monday</v>
      </c>
      <c r="F226" s="292" t="str">
        <f>IF(OR(E226="Thursday",E226="Tuesday"),"UAT","")&amp;IF(OR(E226="Wednesday",E226="Friday"),"Trunk&amp;UAT3","")</f>
        <v/>
      </c>
      <c r="G226" s="145" t="s">
        <v>296</v>
      </c>
      <c r="H22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172.25.12.94</v>
      </c>
      <c r="I226" s="312" t="s">
        <v>640</v>
      </c>
      <c r="J226" s="227" t="s">
        <v>639</v>
      </c>
      <c r="K226" s="123" t="str">
        <f>IF(OR(Table18[[#This Row],[流]]="UAT_GS",Table18[[#This Row],[流]]="UAT_GC",Table18[[#This Row],[流]]="UAT_EP"),"Release_note","0")&amp;IF(OR(Table18[[#This Row],[流]]="UAT3"),"Notice_of","0")</f>
        <v>00</v>
      </c>
      <c r="L226" s="122" t="s">
        <v>641</v>
      </c>
      <c r="M226" s="292" t="s">
        <v>508</v>
      </c>
      <c r="N226" s="292" t="s">
        <v>508</v>
      </c>
      <c r="O226" s="295" t="s">
        <v>644</v>
      </c>
      <c r="P226" s="292" t="s">
        <v>508</v>
      </c>
      <c r="Q226" s="312">
        <v>0</v>
      </c>
      <c r="R226" s="127" t="str">
        <f>IF(OR(Table18[[#This Row],[流]]="FLEET_ENHANCEMENT_GS",Table18[[#This Row],[流]]="UAT3",Table18[[#This Row],[流]]="",Table18[[#This Row],[流]]="0",Table18[[#This Row],[流]]="ICP"),"0","Yes")</f>
        <v>0</v>
      </c>
      <c r="S226" s="127"/>
      <c r="T226" s="124"/>
    </row>
    <row r="227" spans="3:20" hidden="1" x14ac:dyDescent="0.25">
      <c r="C227" s="86">
        <v>43263</v>
      </c>
      <c r="D227" s="231" t="s">
        <v>39</v>
      </c>
      <c r="E227" s="312" t="str">
        <f>TEXT(C227,"dddd")</f>
        <v>Tuesday</v>
      </c>
      <c r="F227" s="292" t="str">
        <f>IF(OR(E227="Thursday",E227="Tuesday"),"UAT","")&amp;IF(OR(E227="Wednesday",E227="Friday"),"Trunk&amp;UAT3","")</f>
        <v>UAT</v>
      </c>
      <c r="G227" s="170" t="s">
        <v>20</v>
      </c>
      <c r="H22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172.25.12.222</v>
      </c>
      <c r="I227" s="312"/>
      <c r="J227" s="122" t="s">
        <v>645</v>
      </c>
      <c r="K227" s="123" t="str">
        <f>IF(OR(Table18[[#This Row],[流]]="UAT_GS",Table18[[#This Row],[流]]="UAT_GC",Table18[[#This Row],[流]]="UAT_EP"),"Release_note","0")&amp;IF(OR(Table18[[#This Row],[流]]="UAT3"),"Notice_of","0")</f>
        <v>00</v>
      </c>
      <c r="L227" s="122" t="s">
        <v>646</v>
      </c>
      <c r="M227" s="292" t="s">
        <v>508</v>
      </c>
      <c r="N227" s="292" t="s">
        <v>508</v>
      </c>
      <c r="O227" s="292" t="s">
        <v>508</v>
      </c>
      <c r="P227" s="292" t="s">
        <v>508</v>
      </c>
      <c r="Q227" s="213"/>
      <c r="R227" s="127" t="str">
        <f>IF(OR(Table18[[#This Row],[流]]="FLEET_ENHANCEMENT_GS",Table18[[#This Row],[流]]="UAT3",Table18[[#This Row],[流]]="",Table18[[#This Row],[流]]="0",Table18[[#This Row],[流]]="ICP"),"0","Yes")</f>
        <v>Yes</v>
      </c>
      <c r="S227" s="127"/>
      <c r="T227" s="124"/>
    </row>
    <row r="228" spans="3:20" hidden="1" x14ac:dyDescent="0.25">
      <c r="C228" s="86">
        <v>43263</v>
      </c>
      <c r="D228" s="231" t="s">
        <v>39</v>
      </c>
      <c r="E228" s="312" t="str">
        <f t="shared" ref="E228:E234" si="23">TEXT(C228,"dddd")</f>
        <v>Tuesday</v>
      </c>
      <c r="F228" s="292" t="str">
        <f t="shared" ref="F228:F234" si="24">IF(OR(E228="Thursday",E228="Tuesday"),"UAT","")&amp;IF(OR(E228="Wednesday",E228="Friday"),"Trunk&amp;UAT3","")</f>
        <v>UAT</v>
      </c>
      <c r="G228" s="148" t="s">
        <v>56</v>
      </c>
      <c r="H22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28" s="312"/>
      <c r="J228" s="122" t="s">
        <v>649</v>
      </c>
      <c r="K228" s="123" t="str">
        <f>IF(OR(Table18[[#This Row],[流]]="UAT_GS",Table18[[#This Row],[流]]="UAT_GC",Table18[[#This Row],[流]]="UAT_EP"),"Release_note","0")&amp;IF(OR(Table18[[#This Row],[流]]="UAT3"),"Notice_of","0")</f>
        <v>00</v>
      </c>
      <c r="L228" s="124" t="s">
        <v>650</v>
      </c>
      <c r="M228" s="292" t="s">
        <v>508</v>
      </c>
      <c r="N228" s="312">
        <v>0</v>
      </c>
      <c r="O228" s="312">
        <v>0</v>
      </c>
      <c r="P228" s="312">
        <v>0</v>
      </c>
      <c r="Q228" s="312">
        <v>0</v>
      </c>
      <c r="R228" s="127" t="str">
        <f>IF(OR(Table18[[#This Row],[流]]="FLEET_ENHANCEMENT_GS",Table18[[#This Row],[流]]="UAT3",Table18[[#This Row],[流]]="",Table18[[#This Row],[流]]="0",Table18[[#This Row],[流]]="ICP"),"0","Yes")</f>
        <v>0</v>
      </c>
      <c r="S228" s="127"/>
      <c r="T228" s="124"/>
    </row>
    <row r="229" spans="3:20" hidden="1" x14ac:dyDescent="0.25">
      <c r="C229" s="86">
        <v>43263</v>
      </c>
      <c r="D229" s="231" t="s">
        <v>39</v>
      </c>
      <c r="E229" s="312" t="str">
        <f t="shared" si="23"/>
        <v>Tuesday</v>
      </c>
      <c r="F229" s="292" t="str">
        <f t="shared" si="24"/>
        <v>UAT</v>
      </c>
      <c r="G229" s="148" t="s">
        <v>294</v>
      </c>
      <c r="H22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29" s="312"/>
      <c r="J229" s="122" t="s">
        <v>654</v>
      </c>
      <c r="K229" s="123" t="str">
        <f>IF(OR(Table18[[#This Row],[流]]="UAT_GS",Table18[[#This Row],[流]]="UAT_GC",Table18[[#This Row],[流]]="UAT_EP"),"Release_note","0")&amp;IF(OR(Table18[[#This Row],[流]]="UAT3"),"Notice_of","0")</f>
        <v>00</v>
      </c>
      <c r="L229" s="124" t="s">
        <v>655</v>
      </c>
      <c r="M229" s="292" t="s">
        <v>508</v>
      </c>
      <c r="N229" s="312">
        <v>0</v>
      </c>
      <c r="O229" s="312">
        <v>0</v>
      </c>
      <c r="P229" s="312">
        <v>0</v>
      </c>
      <c r="Q229" s="312">
        <v>0</v>
      </c>
      <c r="R229" s="127" t="str">
        <f>IF(OR(Table18[[#This Row],[流]]="FLEET_ENHANCEMENT_GS",Table18[[#This Row],[流]]="UAT3",Table18[[#This Row],[流]]="",Table18[[#This Row],[流]]="0",Table18[[#This Row],[流]]="ICP"),"0","Yes")</f>
        <v>Yes</v>
      </c>
      <c r="S229" s="127"/>
      <c r="T229" s="124"/>
    </row>
    <row r="230" spans="3:20" hidden="1" x14ac:dyDescent="0.25">
      <c r="C230" s="86">
        <v>43264</v>
      </c>
      <c r="D230" s="231" t="s">
        <v>39</v>
      </c>
      <c r="E230" s="298" t="str">
        <f t="shared" si="23"/>
        <v>Wednesday</v>
      </c>
      <c r="F230" s="306" t="str">
        <f t="shared" si="24"/>
        <v>Trunk&amp;UAT3</v>
      </c>
      <c r="G230" s="131" t="s">
        <v>32</v>
      </c>
      <c r="H23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0" s="298"/>
      <c r="J230" s="299" t="s">
        <v>651</v>
      </c>
      <c r="K230" s="300" t="str">
        <f>IF(OR(Table18[[#This Row],[流]]="UAT_GS",Table18[[#This Row],[流]]="UAT_GC",Table18[[#This Row],[流]]="UAT_EP"),"Release_note","0")&amp;IF(OR(Table18[[#This Row],[流]]="UAT3"),"Notice_of","0")</f>
        <v>Release_note0</v>
      </c>
      <c r="L230" s="122" t="s">
        <v>657</v>
      </c>
      <c r="M230" s="292" t="s">
        <v>508</v>
      </c>
      <c r="N230" s="292" t="s">
        <v>508</v>
      </c>
      <c r="O230" s="292" t="s">
        <v>508</v>
      </c>
      <c r="P230" s="292" t="s">
        <v>508</v>
      </c>
      <c r="Q230" s="213"/>
      <c r="R230" s="302" t="str">
        <f>IF(OR(Table18[[#This Row],[流]]="FLEET_ENHANCEMENT_GS",Table18[[#This Row],[流]]="UAT3",Table18[[#This Row],[流]]="",Table18[[#This Row],[流]]="0",Table18[[#This Row],[流]]="ICP"),"0","Yes")</f>
        <v>Yes</v>
      </c>
      <c r="S230" s="302"/>
      <c r="T230" s="301"/>
    </row>
    <row r="231" spans="3:20" hidden="1" x14ac:dyDescent="0.25">
      <c r="C231" s="86">
        <v>43264</v>
      </c>
      <c r="D231" s="231" t="s">
        <v>39</v>
      </c>
      <c r="E231" s="298" t="str">
        <f t="shared" si="23"/>
        <v>Wednesday</v>
      </c>
      <c r="F231" s="306" t="str">
        <f t="shared" si="24"/>
        <v>Trunk&amp;UAT3</v>
      </c>
      <c r="G231" s="131" t="s">
        <v>36</v>
      </c>
      <c r="H23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31" s="298"/>
      <c r="J231" s="299" t="s">
        <v>652</v>
      </c>
      <c r="K231" s="300" t="str">
        <f>IF(OR(Table18[[#This Row],[流]]="UAT_GS",Table18[[#This Row],[流]]="UAT_GC",Table18[[#This Row],[流]]="UAT_EP"),"Release_note","0")&amp;IF(OR(Table18[[#This Row],[流]]="UAT3"),"Notice_of","0")</f>
        <v>Release_note0</v>
      </c>
      <c r="L231" s="309" t="s">
        <v>660</v>
      </c>
      <c r="M231" s="292" t="s">
        <v>508</v>
      </c>
      <c r="N231" s="292" t="s">
        <v>508</v>
      </c>
      <c r="O231" s="292" t="s">
        <v>508</v>
      </c>
      <c r="P231" s="292" t="s">
        <v>508</v>
      </c>
      <c r="Q231" s="213"/>
      <c r="R231" s="302" t="str">
        <f>IF(OR(Table18[[#This Row],[流]]="FLEET_ENHANCEMENT_GS",Table18[[#This Row],[流]]="UAT3",Table18[[#This Row],[流]]="",Table18[[#This Row],[流]]="0",Table18[[#This Row],[流]]="ICP"),"0","Yes")</f>
        <v>Yes</v>
      </c>
      <c r="S231" s="302"/>
      <c r="T231" s="301"/>
    </row>
    <row r="232" spans="3:20" hidden="1" x14ac:dyDescent="0.25">
      <c r="C232" s="86">
        <v>43264</v>
      </c>
      <c r="D232" s="231" t="s">
        <v>39</v>
      </c>
      <c r="E232" s="298" t="str">
        <f>TEXT(C232,"dddd")</f>
        <v>Wednesday</v>
      </c>
      <c r="F232" s="306" t="str">
        <f>IF(OR(E232="Thursday",E232="Tuesday"),"UAT","")&amp;IF(OR(E232="Wednesday",E232="Friday"),"Trunk&amp;UAT3","")</f>
        <v>Trunk&amp;UAT3</v>
      </c>
      <c r="G232" s="131" t="s">
        <v>37</v>
      </c>
      <c r="H23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32" s="298"/>
      <c r="J232" s="299" t="s">
        <v>653</v>
      </c>
      <c r="K232" s="300" t="str">
        <f>IF(OR(Table18[[#This Row],[流]]="UAT_GS",Table18[[#This Row],[流]]="UAT_GC",Table18[[#This Row],[流]]="UAT_EP"),"Release_note","0")&amp;IF(OR(Table18[[#This Row],[流]]="UAT3"),"Notice_of","0")</f>
        <v>Release_note0</v>
      </c>
      <c r="L232" s="122" t="s">
        <v>656</v>
      </c>
      <c r="M232" s="292" t="s">
        <v>508</v>
      </c>
      <c r="N232" s="292" t="s">
        <v>508</v>
      </c>
      <c r="O232" s="292" t="s">
        <v>508</v>
      </c>
      <c r="P232" s="292" t="s">
        <v>508</v>
      </c>
      <c r="Q232" s="213"/>
      <c r="R232" s="302" t="str">
        <f>IF(OR(Table18[[#This Row],[流]]="FLEET_ENHANCEMENT_GS",Table18[[#This Row],[流]]="UAT3",Table18[[#This Row],[流]]="",Table18[[#This Row],[流]]="0",Table18[[#This Row],[流]]="ICP"),"0","Yes")</f>
        <v>Yes</v>
      </c>
      <c r="S232" s="302"/>
      <c r="T232" s="301"/>
    </row>
    <row r="233" spans="3:20" hidden="1" x14ac:dyDescent="0.25">
      <c r="C233" s="86">
        <v>43264</v>
      </c>
      <c r="D233" s="231" t="s">
        <v>39</v>
      </c>
      <c r="E233" s="298" t="str">
        <f>TEXT(C233,"dddd")</f>
        <v>Wednesday</v>
      </c>
      <c r="F233" s="306" t="str">
        <f>IF(OR(E233="Thursday",E233="Tuesday"),"UAT","")&amp;IF(OR(E233="Wednesday",E233="Friday"),"Trunk&amp;UAT3","")</f>
        <v>Trunk&amp;UAT3</v>
      </c>
      <c r="G233" s="230" t="s">
        <v>40</v>
      </c>
      <c r="H23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33" s="298"/>
      <c r="J233" s="299" t="s">
        <v>668</v>
      </c>
      <c r="K233" s="300" t="str">
        <f>IF(OR(Table18[[#This Row],[流]]="UAT_GS",Table18[[#This Row],[流]]="UAT_GC",Table18[[#This Row],[流]]="UAT_EP"),"Release_note","0")&amp;IF(OR(Table18[[#This Row],[流]]="UAT3"),"Notice_of","0")</f>
        <v>0Notice_of</v>
      </c>
      <c r="L233" s="301">
        <v>0</v>
      </c>
      <c r="M233" s="301">
        <v>0</v>
      </c>
      <c r="N233" s="301">
        <v>0</v>
      </c>
      <c r="O233" s="301">
        <v>0</v>
      </c>
      <c r="P233" s="301">
        <v>0</v>
      </c>
      <c r="Q233" s="305"/>
      <c r="R233" s="302" t="str">
        <f>IF(OR(Table18[[#This Row],[流]]="FLEET_ENHANCEMENT_GS",Table18[[#This Row],[流]]="UAT3",Table18[[#This Row],[流]]="",Table18[[#This Row],[流]]="0",Table18[[#This Row],[流]]="ICP"),"0","Yes")</f>
        <v>0</v>
      </c>
      <c r="S233" s="302"/>
      <c r="T233" s="301"/>
    </row>
    <row r="234" spans="3:20" hidden="1" x14ac:dyDescent="0.25">
      <c r="C234" s="86">
        <v>43264</v>
      </c>
      <c r="D234" s="231" t="s">
        <v>39</v>
      </c>
      <c r="E234" s="312" t="str">
        <f t="shared" si="23"/>
        <v>Wednesday</v>
      </c>
      <c r="F234" s="292" t="str">
        <f t="shared" si="24"/>
        <v>Trunk&amp;UAT3</v>
      </c>
      <c r="G234" s="170" t="s">
        <v>20</v>
      </c>
      <c r="H234"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172.25.12.222</v>
      </c>
      <c r="I234" s="312"/>
      <c r="J234" s="122" t="s">
        <v>658</v>
      </c>
      <c r="K234" s="123" t="str">
        <f>IF(OR(Table18[[#This Row],[流]]="UAT_GS",Table18[[#This Row],[流]]="UAT_GC",Table18[[#This Row],[流]]="UAT_EP"),"Release_note","0")&amp;IF(OR(Table18[[#This Row],[流]]="UAT3"),"Notice_of","0")</f>
        <v>00</v>
      </c>
      <c r="L234" s="122" t="s">
        <v>659</v>
      </c>
      <c r="M234" s="292" t="s">
        <v>508</v>
      </c>
      <c r="N234" s="292" t="s">
        <v>508</v>
      </c>
      <c r="O234" s="292" t="s">
        <v>508</v>
      </c>
      <c r="P234" s="292" t="s">
        <v>508</v>
      </c>
      <c r="Q234" s="213" t="s">
        <v>508</v>
      </c>
      <c r="R234" s="127" t="str">
        <f>IF(OR(Table18[[#This Row],[流]]="FLEET_ENHANCEMENT_GS",Table18[[#This Row],[流]]="UAT3",Table18[[#This Row],[流]]="",Table18[[#This Row],[流]]="0",Table18[[#This Row],[流]]="ICP"),"0","Yes")</f>
        <v>Yes</v>
      </c>
      <c r="S234" s="127"/>
      <c r="T234" s="124"/>
    </row>
    <row r="235" spans="3:20" hidden="1" x14ac:dyDescent="0.25">
      <c r="C235" s="86">
        <v>43264</v>
      </c>
      <c r="D235" s="231" t="s">
        <v>39</v>
      </c>
      <c r="E235" s="312" t="str">
        <f t="shared" si="19"/>
        <v>Wednesday</v>
      </c>
      <c r="F235" s="292" t="str">
        <f t="shared" si="20"/>
        <v>Trunk&amp;UAT3</v>
      </c>
      <c r="G235" s="145" t="s">
        <v>297</v>
      </c>
      <c r="H23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172.25.12.95</v>
      </c>
      <c r="I235" s="312"/>
      <c r="J235" s="227" t="s">
        <v>662</v>
      </c>
      <c r="K235" s="123" t="str">
        <f>IF(OR(Table18[[#This Row],[流]]="UAT_GS",Table18[[#This Row],[流]]="UAT_GC",Table18[[#This Row],[流]]="UAT_EP"),"Release_note","0")&amp;IF(OR(Table18[[#This Row],[流]]="UAT3"),"Notice_of","0")</f>
        <v>00</v>
      </c>
      <c r="L235" s="122" t="s">
        <v>663</v>
      </c>
      <c r="M235" s="292" t="s">
        <v>508</v>
      </c>
      <c r="N235" s="292" t="s">
        <v>508</v>
      </c>
      <c r="O235" s="292" t="s">
        <v>508</v>
      </c>
      <c r="P235" s="292" t="s">
        <v>508</v>
      </c>
      <c r="Q235" s="312">
        <v>0</v>
      </c>
      <c r="R235" s="127" t="str">
        <f>IF(OR(Table18[[#This Row],[流]]="FLEET_ENHANCEMENT_GS",Table18[[#This Row],[流]]="UAT3",Table18[[#This Row],[流]]="",Table18[[#This Row],[流]]="0",Table18[[#This Row],[流]]="ICP"),"0","Yes")</f>
        <v>Yes</v>
      </c>
      <c r="S235" s="127"/>
      <c r="T235" s="124"/>
    </row>
    <row r="236" spans="3:20" hidden="1" x14ac:dyDescent="0.25">
      <c r="C236" s="86">
        <v>43265</v>
      </c>
      <c r="D236" s="231" t="s">
        <v>39</v>
      </c>
      <c r="E236" s="312" t="str">
        <f t="shared" si="19"/>
        <v>Thursday</v>
      </c>
      <c r="F236" s="292" t="str">
        <f t="shared" si="20"/>
        <v>UAT</v>
      </c>
      <c r="G236" s="145" t="s">
        <v>297</v>
      </c>
      <c r="H23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172.25.12.95</v>
      </c>
      <c r="I236" s="312"/>
      <c r="J236" s="227" t="s">
        <v>664</v>
      </c>
      <c r="K236" s="123" t="str">
        <f>IF(OR(Table18[[#This Row],[流]]="UAT_GS",Table18[[#This Row],[流]]="UAT_GC",Table18[[#This Row],[流]]="UAT_EP"),"Release_note","0")&amp;IF(OR(Table18[[#This Row],[流]]="UAT3"),"Notice_of","0")</f>
        <v>00</v>
      </c>
      <c r="L236" s="124">
        <v>1</v>
      </c>
      <c r="M236" s="312">
        <v>1</v>
      </c>
      <c r="N236" s="312">
        <v>1</v>
      </c>
      <c r="O236" s="312">
        <v>1</v>
      </c>
      <c r="P236" s="312">
        <v>1</v>
      </c>
      <c r="Q236" s="312">
        <v>0</v>
      </c>
      <c r="R236" s="127" t="str">
        <f>IF(OR(Table18[[#This Row],[流]]="FLEET_ENHANCEMENT_GS",Table18[[#This Row],[流]]="UAT3",Table18[[#This Row],[流]]="",Table18[[#This Row],[流]]="0",Table18[[#This Row],[流]]="ICP"),"0","Yes")</f>
        <v>Yes</v>
      </c>
      <c r="S236" s="127"/>
      <c r="T236" s="124"/>
    </row>
    <row r="237" spans="3:20" hidden="1" x14ac:dyDescent="0.25">
      <c r="C237" s="86">
        <v>43266</v>
      </c>
      <c r="D237" s="231" t="s">
        <v>39</v>
      </c>
      <c r="E237" s="298" t="str">
        <f t="shared" si="19"/>
        <v>Friday</v>
      </c>
      <c r="F237" s="306" t="str">
        <f t="shared" si="20"/>
        <v>Trunk&amp;UAT3</v>
      </c>
      <c r="G237" s="148" t="s">
        <v>56</v>
      </c>
      <c r="H23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37" s="298"/>
      <c r="J237" s="299" t="s">
        <v>673</v>
      </c>
      <c r="K237" s="307" t="str">
        <f>IF(OR(Table18[[#This Row],[流]]="UAT_GS",Table18[[#This Row],[流]]="UAT_GC",Table18[[#This Row],[流]]="UAT_EP"),"Release_note","0")&amp;IF(OR(Table18[[#This Row],[流]]="UAT3"),"Notice_of","0")</f>
        <v>00</v>
      </c>
      <c r="L237" s="122" t="s">
        <v>672</v>
      </c>
      <c r="M237" s="292" t="s">
        <v>508</v>
      </c>
      <c r="N237" s="298" t="s">
        <v>135</v>
      </c>
      <c r="O237" s="298" t="s">
        <v>229</v>
      </c>
      <c r="P237" s="305" t="s">
        <v>556</v>
      </c>
      <c r="Q237" s="298">
        <v>0</v>
      </c>
      <c r="R237" s="302" t="str">
        <f>IF(OR(Table18[[#This Row],[流]]="FLEET_ENHANCEMENT_GS",Table18[[#This Row],[流]]="UAT3",Table18[[#This Row],[流]]="",Table18[[#This Row],[流]]="0",Table18[[#This Row],[流]]="ICP"),"0","Yes")</f>
        <v>0</v>
      </c>
      <c r="S237" s="302"/>
      <c r="T237" s="301"/>
    </row>
    <row r="238" spans="3:20" hidden="1" x14ac:dyDescent="0.25">
      <c r="C238" s="86">
        <v>43266</v>
      </c>
      <c r="D238" s="231" t="s">
        <v>39</v>
      </c>
      <c r="E238" s="298" t="str">
        <f t="shared" si="19"/>
        <v>Friday</v>
      </c>
      <c r="F238" s="306" t="str">
        <f t="shared" si="20"/>
        <v>Trunk&amp;UAT3</v>
      </c>
      <c r="G238" s="131" t="s">
        <v>32</v>
      </c>
      <c r="H23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38" s="298"/>
      <c r="J238" s="299" t="s">
        <v>669</v>
      </c>
      <c r="K238" s="307" t="str">
        <f>IF(OR(Table18[[#This Row],[流]]="UAT_GS",Table18[[#This Row],[流]]="UAT_GC",Table18[[#This Row],[流]]="UAT_EP"),"Release_note","0")&amp;IF(OR(Table18[[#This Row],[流]]="UAT3"),"Notice_of","0")</f>
        <v>Release_note0</v>
      </c>
      <c r="L238" s="301"/>
      <c r="M238" s="306"/>
      <c r="N238" s="298"/>
      <c r="O238" s="298"/>
      <c r="P238" s="298"/>
      <c r="Q238" s="298"/>
      <c r="R238" s="302" t="str">
        <f>IF(OR(Table18[[#This Row],[流]]="FLEET_ENHANCEMENT_GS",Table18[[#This Row],[流]]="UAT3",Table18[[#This Row],[流]]="",Table18[[#This Row],[流]]="0",Table18[[#This Row],[流]]="ICP"),"0","Yes")</f>
        <v>Yes</v>
      </c>
      <c r="S238" s="302"/>
      <c r="T238" s="301"/>
    </row>
    <row r="239" spans="3:20" hidden="1" x14ac:dyDescent="0.25">
      <c r="C239" s="86">
        <v>43266</v>
      </c>
      <c r="D239" s="231" t="s">
        <v>39</v>
      </c>
      <c r="E239" s="298" t="str">
        <f t="shared" si="19"/>
        <v>Friday</v>
      </c>
      <c r="F239" s="306" t="str">
        <f t="shared" si="20"/>
        <v>Trunk&amp;UAT3</v>
      </c>
      <c r="G239" s="131" t="s">
        <v>36</v>
      </c>
      <c r="H23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39" s="298"/>
      <c r="J239" s="299" t="s">
        <v>670</v>
      </c>
      <c r="K239" s="307" t="str">
        <f>IF(OR(Table18[[#This Row],[流]]="UAT_GS",Table18[[#This Row],[流]]="UAT_GC",Table18[[#This Row],[流]]="UAT_EP"),"Release_note","0")&amp;IF(OR(Table18[[#This Row],[流]]="UAT3"),"Notice_of","0")</f>
        <v>Release_note0</v>
      </c>
      <c r="L239" s="301"/>
      <c r="M239" s="306"/>
      <c r="N239" s="298"/>
      <c r="O239" s="298"/>
      <c r="P239" s="298"/>
      <c r="Q239" s="298"/>
      <c r="R239" s="302" t="str">
        <f>IF(OR(Table18[[#This Row],[流]]="FLEET_ENHANCEMENT_GS",Table18[[#This Row],[流]]="UAT3",Table18[[#This Row],[流]]="",Table18[[#This Row],[流]]="0",Table18[[#This Row],[流]]="ICP"),"0","Yes")</f>
        <v>Yes</v>
      </c>
      <c r="S239" s="302"/>
      <c r="T239" s="301"/>
    </row>
    <row r="240" spans="3:20" ht="15.75" hidden="1" customHeight="1" x14ac:dyDescent="0.25">
      <c r="C240" s="86">
        <v>43266</v>
      </c>
      <c r="D240" s="231" t="s">
        <v>39</v>
      </c>
      <c r="E240" s="298" t="str">
        <f t="shared" si="19"/>
        <v>Friday</v>
      </c>
      <c r="F240" s="306" t="str">
        <f t="shared" si="20"/>
        <v>Trunk&amp;UAT3</v>
      </c>
      <c r="G240" s="131" t="s">
        <v>37</v>
      </c>
      <c r="H24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40" s="298"/>
      <c r="J240" s="299" t="s">
        <v>671</v>
      </c>
      <c r="K240" s="300" t="str">
        <f>IF(OR(Table18[[#This Row],[流]]="UAT_GS",Table18[[#This Row],[流]]="UAT_GC",Table18[[#This Row],[流]]="UAT_EP"),"Release_note","0")&amp;IF(OR(Table18[[#This Row],[流]]="UAT3"),"Notice_of","0")</f>
        <v>Release_note0</v>
      </c>
      <c r="L240" s="301"/>
      <c r="M240" s="298"/>
      <c r="N240" s="298"/>
      <c r="O240" s="298"/>
      <c r="P240" s="298"/>
      <c r="Q240" s="298"/>
      <c r="R240" s="302" t="str">
        <f>IF(OR(Table18[[#This Row],[流]]="FLEET_ENHANCEMENT_GS",Table18[[#This Row],[流]]="UAT3",Table18[[#This Row],[流]]="",Table18[[#This Row],[流]]="0",Table18[[#This Row],[流]]="ICP"),"0","Yes")</f>
        <v>Yes</v>
      </c>
      <c r="S240" s="302"/>
      <c r="T240" s="301"/>
    </row>
    <row r="241" spans="3:20" hidden="1" x14ac:dyDescent="0.25">
      <c r="C241" s="86">
        <v>43266</v>
      </c>
      <c r="D241" s="231" t="s">
        <v>39</v>
      </c>
      <c r="E241" s="298" t="str">
        <f t="shared" si="19"/>
        <v>Friday</v>
      </c>
      <c r="F241" s="306" t="str">
        <f t="shared" si="20"/>
        <v>Trunk&amp;UAT3</v>
      </c>
      <c r="G241" s="148" t="s">
        <v>294</v>
      </c>
      <c r="H24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41" s="298"/>
      <c r="J241" s="299"/>
      <c r="K241" s="300" t="str">
        <f>IF(OR(Table18[[#This Row],[流]]="UAT_GS",Table18[[#This Row],[流]]="UAT_GC",Table18[[#This Row],[流]]="UAT_EP"),"Release_note","0")&amp;IF(OR(Table18[[#This Row],[流]]="UAT3"),"Notice_of","0")</f>
        <v>00</v>
      </c>
      <c r="L241" s="301"/>
      <c r="M241" s="298"/>
      <c r="N241" s="298"/>
      <c r="O241" s="298"/>
      <c r="P241" s="298"/>
      <c r="Q241" s="298"/>
      <c r="R241" s="302" t="str">
        <f>IF(OR(Table18[[#This Row],[流]]="FLEET_ENHANCEMENT_GS",Table18[[#This Row],[流]]="UAT3",Table18[[#This Row],[流]]="",Table18[[#This Row],[流]]="0",Table18[[#This Row],[流]]="ICP"),"0","Yes")</f>
        <v>Yes</v>
      </c>
      <c r="S241" s="302"/>
      <c r="T241" s="301"/>
    </row>
    <row r="242" spans="3:20" hidden="1" x14ac:dyDescent="0.25">
      <c r="C242" s="409">
        <v>43267</v>
      </c>
      <c r="D242" s="217"/>
      <c r="E242" s="218" t="str">
        <f t="shared" si="19"/>
        <v>Saturday</v>
      </c>
      <c r="F242" s="243" t="str">
        <f t="shared" si="20"/>
        <v/>
      </c>
      <c r="G242" s="218"/>
      <c r="H242" s="218"/>
      <c r="I242" s="218"/>
      <c r="J242" s="219"/>
      <c r="K242" s="220" t="str">
        <f>IF(OR(Table18[[#This Row],[流]]="UAT_GS",Table18[[#This Row],[流]]="UAT_GC",Table18[[#This Row],[流]]="UAT_EP"),"Release_note","0")&amp;IF(OR(Table18[[#This Row],[流]]="UAT3"),"Notice_of","0")</f>
        <v>00</v>
      </c>
      <c r="L242" s="221"/>
      <c r="M242" s="218"/>
      <c r="N242" s="218"/>
      <c r="O242" s="218"/>
      <c r="P242" s="218"/>
      <c r="Q242" s="218"/>
      <c r="R242" s="222" t="str">
        <f>IF(OR(Table18[[#This Row],[流]]="FLEET_ENHANCEMENT_GS",Table18[[#This Row],[流]]="UAT3",Table18[[#This Row],[流]]="",Table18[[#This Row],[流]]="0",Table18[[#This Row],[流]]="ICP"),"0","Yes")</f>
        <v>0</v>
      </c>
      <c r="S242" s="222"/>
      <c r="T242" s="221"/>
    </row>
    <row r="243" spans="3:20" hidden="1" x14ac:dyDescent="0.25">
      <c r="C243" s="409">
        <v>43268</v>
      </c>
      <c r="D243" s="217"/>
      <c r="E243" s="218" t="str">
        <f>TEXT(C243,"dddd")</f>
        <v>Sunday</v>
      </c>
      <c r="F243" s="249" t="str">
        <f t="shared" si="20"/>
        <v/>
      </c>
      <c r="G243" s="242"/>
      <c r="H243" s="242"/>
      <c r="I243" s="168" t="s">
        <v>590</v>
      </c>
      <c r="J243" s="245"/>
      <c r="K243" s="246" t="str">
        <f>IF(OR(Table18[[#This Row],[流]]="UAT_GS",Table18[[#This Row],[流]]="UAT_GC",Table18[[#This Row],[流]]="UAT_EP"),"Release_note","0")&amp;IF(OR(Table18[[#This Row],[流]]="UAT3"),"Notice_of","0")</f>
        <v>00</v>
      </c>
      <c r="L243" s="247"/>
      <c r="M243" s="242"/>
      <c r="N243" s="242"/>
      <c r="O243" s="242"/>
      <c r="P243" s="242"/>
      <c r="Q243" s="242"/>
      <c r="R243" s="248" t="str">
        <f>IF(OR(Table18[[#This Row],[流]]="FLEET_ENHANCEMENT_GS",Table18[[#This Row],[流]]="UAT3",Table18[[#This Row],[流]]="",Table18[[#This Row],[流]]="0",Table18[[#This Row],[流]]="ICP"),"0","Yes")</f>
        <v>0</v>
      </c>
      <c r="S243" s="248"/>
      <c r="T243" s="247"/>
    </row>
    <row r="244" spans="3:20" hidden="1" x14ac:dyDescent="0.25">
      <c r="C244" s="409">
        <v>43269</v>
      </c>
      <c r="D244" s="217"/>
      <c r="E244" s="218" t="str">
        <f t="shared" ref="E244:E271" si="25">TEXT(C244,"dddd")</f>
        <v>Monday</v>
      </c>
      <c r="F244" s="243" t="str">
        <f t="shared" si="20"/>
        <v/>
      </c>
      <c r="G244" s="218"/>
      <c r="H244"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4" s="218"/>
      <c r="J244" s="219"/>
      <c r="K244" s="220" t="str">
        <f>IF(OR(Table18[[#This Row],[流]]="UAT_GS",Table18[[#This Row],[流]]="UAT_GC",Table18[[#This Row],[流]]="UAT_EP"),"Release_note","0")&amp;IF(OR(Table18[[#This Row],[流]]="UAT3"),"Notice_of","0")</f>
        <v>00</v>
      </c>
      <c r="L244" s="221"/>
      <c r="M244" s="218"/>
      <c r="N244" s="218"/>
      <c r="O244" s="218"/>
      <c r="P244" s="218"/>
      <c r="Q244" s="218"/>
      <c r="R244" s="222" t="str">
        <f>IF(OR(Table18[[#This Row],[流]]="FLEET_ENHANCEMENT_GS",Table18[[#This Row],[流]]="UAT3",Table18[[#This Row],[流]]="",Table18[[#This Row],[流]]="0",Table18[[#This Row],[流]]="ICP"),"0","Yes")</f>
        <v>0</v>
      </c>
      <c r="S244" s="222"/>
      <c r="T244" s="221"/>
    </row>
    <row r="245" spans="3:20" hidden="1" x14ac:dyDescent="0.25">
      <c r="C245" s="367">
        <v>43270</v>
      </c>
      <c r="D245" s="310"/>
      <c r="E245" s="312" t="str">
        <f t="shared" si="25"/>
        <v>Tuesday</v>
      </c>
      <c r="F245" s="292" t="str">
        <f t="shared" si="20"/>
        <v>UAT</v>
      </c>
      <c r="G245" s="312"/>
      <c r="H24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5" s="168" t="s">
        <v>124</v>
      </c>
      <c r="J245" s="122"/>
      <c r="K245" s="123" t="str">
        <f>IF(OR(Table18[[#This Row],[流]]="UAT_GS",Table18[[#This Row],[流]]="UAT_GC",Table18[[#This Row],[流]]="UAT_EP"),"Release_note","0")&amp;IF(OR(Table18[[#This Row],[流]]="UAT3"),"Notice_of","0")</f>
        <v>00</v>
      </c>
      <c r="L245" s="124"/>
      <c r="M245" s="312"/>
      <c r="N245" s="312"/>
      <c r="O245" s="312"/>
      <c r="P245" s="312"/>
      <c r="Q245" s="312"/>
      <c r="R245" s="127" t="str">
        <f>IF(OR(Table18[[#This Row],[流]]="FLEET_ENHANCEMENT_GS",Table18[[#This Row],[流]]="UAT3",Table18[[#This Row],[流]]="",Table18[[#This Row],[流]]="0",Table18[[#This Row],[流]]="ICP"),"0","Yes")</f>
        <v>0</v>
      </c>
      <c r="S245" s="127"/>
      <c r="T245" s="124"/>
    </row>
    <row r="246" spans="3:20" hidden="1" x14ac:dyDescent="0.25">
      <c r="C246" s="367">
        <v>43271</v>
      </c>
      <c r="D246" s="310"/>
      <c r="E246" s="312" t="str">
        <f>TEXT(C246,"dddd")</f>
        <v>Wednesday</v>
      </c>
      <c r="F246" s="292" t="str">
        <f t="shared" si="20"/>
        <v>Trunk&amp;UAT3</v>
      </c>
      <c r="G246" s="312"/>
      <c r="H24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6" s="312"/>
      <c r="J246" s="122"/>
      <c r="K246" s="123" t="str">
        <f>IF(OR(Table18[[#This Row],[流]]="UAT_GS",Table18[[#This Row],[流]]="UAT_GC",Table18[[#This Row],[流]]="UAT_EP"),"Release_note","0")&amp;IF(OR(Table18[[#This Row],[流]]="UAT3"),"Notice_of","0")</f>
        <v>00</v>
      </c>
      <c r="L246" s="124"/>
      <c r="M246" s="312"/>
      <c r="N246" s="312"/>
      <c r="O246" s="312"/>
      <c r="P246" s="312"/>
      <c r="Q246" s="312"/>
      <c r="R246" s="127" t="str">
        <f>IF(OR(Table18[[#This Row],[流]]="FLEET_ENHANCEMENT_GS",Table18[[#This Row],[流]]="UAT3",Table18[[#This Row],[流]]="",Table18[[#This Row],[流]]="0",Table18[[#This Row],[流]]="ICP"),"0","Yes")</f>
        <v>0</v>
      </c>
      <c r="S246" s="127"/>
      <c r="T246" s="124"/>
    </row>
    <row r="247" spans="3:20" hidden="1" x14ac:dyDescent="0.25">
      <c r="C247" s="367">
        <v>43272</v>
      </c>
      <c r="D247" s="310"/>
      <c r="E247" s="312" t="str">
        <f t="shared" si="25"/>
        <v>Thursday</v>
      </c>
      <c r="F247" s="292" t="str">
        <f t="shared" si="20"/>
        <v>UAT</v>
      </c>
      <c r="G247" s="312"/>
      <c r="H247"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7" s="168" t="s">
        <v>134</v>
      </c>
      <c r="J247" s="122"/>
      <c r="K247" s="123" t="str">
        <f>IF(OR(Table18[[#This Row],[流]]="UAT_GS",Table18[[#This Row],[流]]="UAT_GC",Table18[[#This Row],[流]]="UAT_EP"),"Release_note","0")&amp;IF(OR(Table18[[#This Row],[流]]="UAT3"),"Notice_of","0")</f>
        <v>00</v>
      </c>
      <c r="L247" s="124"/>
      <c r="M247" s="312"/>
      <c r="N247" s="312"/>
      <c r="O247" s="312"/>
      <c r="P247" s="312"/>
      <c r="Q247" s="312"/>
      <c r="R247" s="127" t="str">
        <f>IF(OR(Table18[[#This Row],[流]]="FLEET_ENHANCEMENT_GS",Table18[[#This Row],[流]]="UAT3",Table18[[#This Row],[流]]="",Table18[[#This Row],[流]]="0",Table18[[#This Row],[流]]="ICP"),"0","Yes")</f>
        <v>0</v>
      </c>
      <c r="S247" s="127"/>
      <c r="T247" s="124"/>
    </row>
    <row r="248" spans="3:20" x14ac:dyDescent="0.25">
      <c r="C248" s="86">
        <v>43273</v>
      </c>
      <c r="D248" s="231" t="s">
        <v>39</v>
      </c>
      <c r="E248" s="312" t="str">
        <f t="shared" si="25"/>
        <v>Friday</v>
      </c>
      <c r="F248" s="292" t="str">
        <f t="shared" si="20"/>
        <v>Trunk&amp;UAT3</v>
      </c>
      <c r="G248" s="120" t="s">
        <v>474</v>
      </c>
      <c r="H248"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48" s="183" t="s">
        <v>509</v>
      </c>
      <c r="J248" s="122"/>
      <c r="K248" s="123" t="str">
        <f>IF(OR(Table18[[#This Row],[流]]="UAT_GS",Table18[[#This Row],[流]]="UAT_GC",Table18[[#This Row],[流]]="UAT_EP"),"Release_note","0")&amp;IF(OR(Table18[[#This Row],[流]]="UAT3"),"Notice_of","0")</f>
        <v>00</v>
      </c>
      <c r="L248" s="124"/>
      <c r="M248" s="312"/>
      <c r="N248" s="312"/>
      <c r="O248" s="312"/>
      <c r="P248" s="312"/>
      <c r="Q248" s="312"/>
      <c r="R248" s="127" t="str">
        <f>IF(OR(Table18[[#This Row],[流]]="FLEET_ENHANCEMENT_GS",Table18[[#This Row],[流]]="UAT3",Table18[[#This Row],[流]]="",Table18[[#This Row],[流]]="0",Table18[[#This Row],[流]]="ICP"),"0","Yes")</f>
        <v>Yes</v>
      </c>
      <c r="S248" s="127"/>
      <c r="T248" s="124"/>
    </row>
    <row r="249" spans="3:20" x14ac:dyDescent="0.25">
      <c r="C249" s="86">
        <v>43273</v>
      </c>
      <c r="D249" s="231" t="s">
        <v>39</v>
      </c>
      <c r="E249" s="298" t="str">
        <f>TEXT(C249,"dddd")</f>
        <v>Friday</v>
      </c>
      <c r="F249" s="306" t="str">
        <f>IF(OR(E249="Thursday",E249="Tuesday"),"UAT","")&amp;IF(OR(E249="Wednesday",E249="Friday"),"Trunk&amp;UAT3","")</f>
        <v>Trunk&amp;UAT3</v>
      </c>
      <c r="G249" s="120" t="s">
        <v>522</v>
      </c>
      <c r="H24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49" s="183" t="s">
        <v>310</v>
      </c>
      <c r="J249" s="120" t="s">
        <v>522</v>
      </c>
      <c r="K249" s="300" t="str">
        <f>IF(OR(Table18[[#This Row],[流]]="UAT_GS",Table18[[#This Row],[流]]="UAT_GC",Table18[[#This Row],[流]]="UAT_EP"),"Release_note","0")&amp;IF(OR(Table18[[#This Row],[流]]="UAT3"),"Notice_of","0")</f>
        <v>00</v>
      </c>
      <c r="L249" s="301"/>
      <c r="M249" s="298"/>
      <c r="N249" s="298"/>
      <c r="O249" s="298"/>
      <c r="P249" s="298"/>
      <c r="Q249" s="298"/>
      <c r="R249" s="302" t="str">
        <f>IF(OR(Table18[[#This Row],[流]]="FLEET_ENHANCEMENT_GS",Table18[[#This Row],[流]]="UAT3",Table18[[#This Row],[流]]="",Table18[[#This Row],[流]]="0",Table18[[#This Row],[流]]="ICP"),"0","Yes")</f>
        <v>Yes</v>
      </c>
      <c r="S249" s="302"/>
      <c r="T249" s="301"/>
    </row>
    <row r="250" spans="3:20" x14ac:dyDescent="0.25">
      <c r="C250" s="86">
        <v>43273</v>
      </c>
      <c r="D250" s="231" t="s">
        <v>39</v>
      </c>
      <c r="E250" s="298" t="str">
        <f t="shared" ref="E250:E252" si="26">TEXT(C250,"dddd")</f>
        <v>Friday</v>
      </c>
      <c r="F250" s="306" t="str">
        <f t="shared" ref="F250:F252" si="27">IF(OR(E250="Thursday",E250="Tuesday"),"UAT","")&amp;IF(OR(E250="Wednesday",E250="Friday"),"Trunk&amp;UAT3","")</f>
        <v>Trunk&amp;UAT3</v>
      </c>
      <c r="G250" s="131" t="s">
        <v>32</v>
      </c>
      <c r="H25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172.25.15.202</v>
      </c>
      <c r="I250" s="298"/>
      <c r="J250" s="120" t="s">
        <v>522</v>
      </c>
      <c r="K250" s="300" t="str">
        <f>IF(OR(Table18[[#This Row],[流]]="UAT_GS",Table18[[#This Row],[流]]="UAT_GC",Table18[[#This Row],[流]]="UAT_EP"),"Release_note","0")&amp;IF(OR(Table18[[#This Row],[流]]="UAT3"),"Notice_of","0")</f>
        <v>Release_note0</v>
      </c>
      <c r="L250" s="301"/>
      <c r="M250" s="298"/>
      <c r="N250" s="298"/>
      <c r="O250" s="298"/>
      <c r="P250" s="298"/>
      <c r="Q250" s="298"/>
      <c r="R250" s="302" t="str">
        <f>IF(OR(Table18[[#This Row],[流]]="FLEET_ENHANCEMENT_GS",Table18[[#This Row],[流]]="UAT3",Table18[[#This Row],[流]]="",Table18[[#This Row],[流]]="0",Table18[[#This Row],[流]]="ICP"),"0","Yes")</f>
        <v>Yes</v>
      </c>
      <c r="S250" s="302"/>
      <c r="T250" s="301"/>
    </row>
    <row r="251" spans="3:20" x14ac:dyDescent="0.25">
      <c r="C251" s="86">
        <v>43273</v>
      </c>
      <c r="D251" s="231" t="s">
        <v>39</v>
      </c>
      <c r="E251" s="298" t="str">
        <f t="shared" si="26"/>
        <v>Friday</v>
      </c>
      <c r="F251" s="306" t="str">
        <f t="shared" si="27"/>
        <v>Trunk&amp;UAT3</v>
      </c>
      <c r="G251" s="131" t="s">
        <v>36</v>
      </c>
      <c r="H25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51" s="298"/>
      <c r="J251" s="120" t="s">
        <v>522</v>
      </c>
      <c r="K251" s="300" t="str">
        <f>IF(OR(Table18[[#This Row],[流]]="UAT_GS",Table18[[#This Row],[流]]="UAT_GC",Table18[[#This Row],[流]]="UAT_EP"),"Release_note","0")&amp;IF(OR(Table18[[#This Row],[流]]="UAT3"),"Notice_of","0")</f>
        <v>Release_note0</v>
      </c>
      <c r="L251" s="301"/>
      <c r="M251" s="298"/>
      <c r="N251" s="298"/>
      <c r="O251" s="298"/>
      <c r="P251" s="298"/>
      <c r="Q251" s="298"/>
      <c r="R251" s="302" t="str">
        <f>IF(OR(Table18[[#This Row],[流]]="FLEET_ENHANCEMENT_GS",Table18[[#This Row],[流]]="UAT3",Table18[[#This Row],[流]]="",Table18[[#This Row],[流]]="0",Table18[[#This Row],[流]]="ICP"),"0","Yes")</f>
        <v>Yes</v>
      </c>
      <c r="S251" s="302"/>
      <c r="T251" s="301"/>
    </row>
    <row r="252" spans="3:20" x14ac:dyDescent="0.25">
      <c r="C252" s="86">
        <v>43273</v>
      </c>
      <c r="D252" s="231" t="s">
        <v>39</v>
      </c>
      <c r="E252" s="298" t="str">
        <f t="shared" si="26"/>
        <v>Friday</v>
      </c>
      <c r="F252" s="306" t="str">
        <f t="shared" si="27"/>
        <v>Trunk&amp;UAT3</v>
      </c>
      <c r="G252" s="131" t="s">
        <v>37</v>
      </c>
      <c r="H25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52" s="298"/>
      <c r="J252" s="120" t="s">
        <v>522</v>
      </c>
      <c r="K252" s="300" t="str">
        <f>IF(OR(Table18[[#This Row],[流]]="UAT_GS",Table18[[#This Row],[流]]="UAT_GC",Table18[[#This Row],[流]]="UAT_EP"),"Release_note","0")&amp;IF(OR(Table18[[#This Row],[流]]="UAT3"),"Notice_of","0")</f>
        <v>Release_note0</v>
      </c>
      <c r="L252" s="301"/>
      <c r="M252" s="298"/>
      <c r="N252" s="298"/>
      <c r="O252" s="298"/>
      <c r="P252" s="298"/>
      <c r="Q252" s="298"/>
      <c r="R252" s="302" t="str">
        <f>IF(OR(Table18[[#This Row],[流]]="FLEET_ENHANCEMENT_GS",Table18[[#This Row],[流]]="UAT3",Table18[[#This Row],[流]]="",Table18[[#This Row],[流]]="0",Table18[[#This Row],[流]]="ICP"),"0","Yes")</f>
        <v>Yes</v>
      </c>
      <c r="S252" s="302"/>
      <c r="T252" s="301"/>
    </row>
    <row r="253" spans="3:20" x14ac:dyDescent="0.25">
      <c r="C253" s="86">
        <v>43273</v>
      </c>
      <c r="D253" s="231" t="s">
        <v>39</v>
      </c>
      <c r="E253" s="298" t="str">
        <f>TEXT(C253,"dddd")</f>
        <v>Friday</v>
      </c>
      <c r="F253" s="306" t="str">
        <f>IF(OR(E253="Thursday",E253="Tuesday"),"UAT","")&amp;IF(OR(E253="Wednesday",E253="Friday"),"Trunk&amp;UAT3","")</f>
        <v>Trunk&amp;UAT3</v>
      </c>
      <c r="G253" s="230" t="s">
        <v>40</v>
      </c>
      <c r="H25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UAT3</v>
      </c>
      <c r="I253" s="298"/>
      <c r="J253" s="120" t="s">
        <v>522</v>
      </c>
      <c r="K253" s="300" t="str">
        <f>IF(OR(Table18[[#This Row],[流]]="UAT_GS",Table18[[#This Row],[流]]="UAT_GC",Table18[[#This Row],[流]]="UAT_EP"),"Release_note","0")&amp;IF(OR(Table18[[#This Row],[流]]="UAT3"),"Notice_of","0")</f>
        <v>0Notice_of</v>
      </c>
      <c r="L253" s="301"/>
      <c r="M253" s="298"/>
      <c r="N253" s="298"/>
      <c r="O253" s="298"/>
      <c r="P253" s="298"/>
      <c r="Q253" s="298"/>
      <c r="R253" s="302" t="str">
        <f>IF(OR(Table18[[#This Row],[流]]="FLEET_ENHANCEMENT_GS",Table18[[#This Row],[流]]="UAT3",Table18[[#This Row],[流]]="",Table18[[#This Row],[流]]="0",Table18[[#This Row],[流]]="ICP"),"0","Yes")</f>
        <v>0</v>
      </c>
      <c r="S253" s="302"/>
      <c r="T253" s="301"/>
    </row>
    <row r="254" spans="3:20" x14ac:dyDescent="0.25">
      <c r="C254" s="409">
        <v>43274</v>
      </c>
      <c r="D254" s="217"/>
      <c r="E254" s="218" t="str">
        <f t="shared" si="25"/>
        <v>Saturday</v>
      </c>
      <c r="F254" s="243" t="str">
        <f t="shared" si="20"/>
        <v/>
      </c>
      <c r="G254" s="218"/>
      <c r="H254" s="218"/>
      <c r="I254" s="218"/>
      <c r="J254" s="219"/>
      <c r="K254" s="220" t="str">
        <f>IF(OR(Table18[[#This Row],[流]]="UAT_GS",Table18[[#This Row],[流]]="UAT_GC",Table18[[#This Row],[流]]="UAT_EP"),"Release_note","0")&amp;IF(OR(Table18[[#This Row],[流]]="UAT3"),"Notice_of","0")</f>
        <v>00</v>
      </c>
      <c r="L254" s="221"/>
      <c r="M254" s="218"/>
      <c r="N254" s="218"/>
      <c r="O254" s="218"/>
      <c r="P254" s="218"/>
      <c r="Q254" s="218"/>
      <c r="R254" s="222" t="str">
        <f>IF(OR(Table18[[#This Row],[流]]="FLEET_ENHANCEMENT_GS",Table18[[#This Row],[流]]="UAT3",Table18[[#This Row],[流]]="",Table18[[#This Row],[流]]="0",Table18[[#This Row],[流]]="ICP"),"0","Yes")</f>
        <v>0</v>
      </c>
      <c r="S254" s="222"/>
      <c r="T254" s="221"/>
    </row>
    <row r="255" spans="3:20" x14ac:dyDescent="0.25">
      <c r="C255" s="409">
        <v>43275</v>
      </c>
      <c r="D255" s="217"/>
      <c r="E255" s="218" t="str">
        <f t="shared" si="25"/>
        <v>Sunday</v>
      </c>
      <c r="F255" s="249" t="str">
        <f t="shared" si="20"/>
        <v/>
      </c>
      <c r="G255" s="242"/>
      <c r="H255" s="242"/>
      <c r="I255" s="168" t="s">
        <v>700</v>
      </c>
      <c r="J255" s="245"/>
      <c r="K255" s="246" t="str">
        <f>IF(OR(Table18[[#This Row],[流]]="UAT_GS",Table18[[#This Row],[流]]="UAT_GC",Table18[[#This Row],[流]]="UAT_EP"),"Release_note","0")&amp;IF(OR(Table18[[#This Row],[流]]="UAT3"),"Notice_of","0")</f>
        <v>00</v>
      </c>
      <c r="L255" s="247"/>
      <c r="M255" s="242"/>
      <c r="N255" s="242"/>
      <c r="O255" s="242"/>
      <c r="P255" s="242"/>
      <c r="Q255" s="242"/>
      <c r="R255" s="248" t="str">
        <f>IF(OR(Table18[[#This Row],[流]]="FLEET_ENHANCEMENT_GS",Table18[[#This Row],[流]]="UAT3",Table18[[#This Row],[流]]="",Table18[[#This Row],[流]]="0",Table18[[#This Row],[流]]="ICP"),"0","Yes")</f>
        <v>0</v>
      </c>
      <c r="S255" s="248"/>
      <c r="T255" s="247"/>
    </row>
    <row r="256" spans="3:20" x14ac:dyDescent="0.25">
      <c r="C256" s="410">
        <v>43276</v>
      </c>
      <c r="D256" s="310"/>
      <c r="E256" s="129" t="str">
        <f t="shared" si="25"/>
        <v>Monday</v>
      </c>
      <c r="F256" s="292" t="str">
        <f t="shared" si="20"/>
        <v/>
      </c>
      <c r="G256" s="312"/>
      <c r="H256"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56" s="312"/>
      <c r="J256" s="122"/>
      <c r="K256" s="123" t="str">
        <f>IF(OR(Table18[[#This Row],[流]]="UAT_GS",Table18[[#This Row],[流]]="UAT_GC",Table18[[#This Row],[流]]="UAT_EP"),"Release_note","0")&amp;IF(OR(Table18[[#This Row],[流]]="UAT3"),"Notice_of","0")</f>
        <v>00</v>
      </c>
      <c r="L256" s="124"/>
      <c r="M256" s="312"/>
      <c r="N256" s="312"/>
      <c r="O256" s="312"/>
      <c r="P256" s="312"/>
      <c r="Q256" s="312"/>
      <c r="R256" s="127" t="str">
        <f>IF(OR(Table18[[#This Row],[流]]="FLEET_ENHANCEMENT_GS",Table18[[#This Row],[流]]="UAT3",Table18[[#This Row],[流]]="",Table18[[#This Row],[流]]="0",Table18[[#This Row],[流]]="ICP"),"0","Yes")</f>
        <v>0</v>
      </c>
      <c r="S256" s="127"/>
      <c r="T256" s="124"/>
    </row>
    <row r="257" spans="3:20" x14ac:dyDescent="0.25">
      <c r="C257" s="410">
        <v>43277</v>
      </c>
      <c r="D257" s="307"/>
      <c r="E257" s="366" t="str">
        <f>TEXT(C257,"dddd")</f>
        <v>Tuesday</v>
      </c>
      <c r="F257" s="306" t="str">
        <f>IF(OR(E257="Thursday",E257="Tuesday"),"UAT","")&amp;IF(OR(E257="Wednesday",E257="Friday"),"Trunk&amp;UAT3","")</f>
        <v>UAT</v>
      </c>
      <c r="G257" s="366" t="s">
        <v>717</v>
      </c>
      <c r="H25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57" s="183" t="s">
        <v>509</v>
      </c>
      <c r="J257" s="299"/>
      <c r="K257" s="300" t="str">
        <f>IF(OR(Table18[[#This Row],[流]]="UAT_GS",Table18[[#This Row],[流]]="UAT_GC",Table18[[#This Row],[流]]="UAT_EP"),"Release_note","0")&amp;IF(OR(Table18[[#This Row],[流]]="UAT3"),"Notice_of","0")</f>
        <v>00</v>
      </c>
      <c r="L257" s="301"/>
      <c r="M257" s="298"/>
      <c r="N257" s="298"/>
      <c r="O257" s="298"/>
      <c r="P257" s="298"/>
      <c r="Q257" s="298"/>
      <c r="R257" s="302" t="str">
        <f>IF(OR(Table18[[#This Row],[流]]="FLEET_ENHANCEMENT_GS",Table18[[#This Row],[流]]="UAT3",Table18[[#This Row],[流]]="",Table18[[#This Row],[流]]="0",Table18[[#This Row],[流]]="ICP"),"0","Yes")</f>
        <v>Yes</v>
      </c>
      <c r="S257" s="302"/>
      <c r="T257" s="301"/>
    </row>
    <row r="258" spans="3:20" x14ac:dyDescent="0.25">
      <c r="C258" s="410">
        <v>43277</v>
      </c>
      <c r="D258" s="307"/>
      <c r="E258" s="366" t="str">
        <f>TEXT(C258,"dddd")</f>
        <v>Tuesday</v>
      </c>
      <c r="F258" s="306" t="str">
        <f>IF(OR(E258="Thursday",E258="Tuesday"),"UAT","")&amp;IF(OR(E258="Wednesday",E258="Friday"),"Trunk&amp;UAT3","")</f>
        <v>UAT</v>
      </c>
      <c r="G258" s="148" t="s">
        <v>294</v>
      </c>
      <c r="H25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58" s="298" t="s">
        <v>1</v>
      </c>
      <c r="J258" s="299" t="s">
        <v>711</v>
      </c>
      <c r="K258" s="300" t="str">
        <f>IF(OR(Table18[[#This Row],[流]]="UAT_GS",Table18[[#This Row],[流]]="UAT_GC",Table18[[#This Row],[流]]="UAT_EP"),"Release_note","0")&amp;IF(OR(Table18[[#This Row],[流]]="UAT3"),"Notice_of","0")</f>
        <v>00</v>
      </c>
      <c r="L258" s="301"/>
      <c r="M258" s="298"/>
      <c r="N258" s="298"/>
      <c r="O258" s="298"/>
      <c r="P258" s="298"/>
      <c r="Q258" s="298"/>
      <c r="R258" s="302" t="str">
        <f>IF(OR(Table18[[#This Row],[流]]="FLEET_ENHANCEMENT_GS",Table18[[#This Row],[流]]="UAT3",Table18[[#This Row],[流]]="",Table18[[#This Row],[流]]="0",Table18[[#This Row],[流]]="ICP"),"0","Yes")</f>
        <v>Yes</v>
      </c>
      <c r="S258" s="302"/>
      <c r="T258" s="301"/>
    </row>
    <row r="259" spans="3:20" x14ac:dyDescent="0.25">
      <c r="C259" s="410">
        <v>43277</v>
      </c>
      <c r="D259" s="307"/>
      <c r="E259" s="366" t="str">
        <f>TEXT(C259,"dddd")</f>
        <v>Tuesday</v>
      </c>
      <c r="F259" s="298" t="str">
        <f>IF(OR(E259="Thursday",E259="Tuesday"),"UAT","")&amp;IF(OR(E259="Wednesday",E259="Friday"),"Trunk&amp;UAT3","")</f>
        <v>UAT</v>
      </c>
      <c r="G259" s="148" t="s">
        <v>56</v>
      </c>
      <c r="H25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Chenlin An</v>
      </c>
      <c r="I259" s="298"/>
      <c r="J259" s="299" t="s">
        <v>720</v>
      </c>
      <c r="K259" s="300" t="str">
        <f>IF(OR(Table18[[#This Row],[流]]="UAT_GS",Table18[[#This Row],[流]]="UAT_GC",Table18[[#This Row],[流]]="UAT_EP"),"Release_note","0")&amp;IF(OR(Table18[[#This Row],[流]]="UAT3"),"Notice_of","0")</f>
        <v>00</v>
      </c>
      <c r="L259" s="301"/>
      <c r="M259" s="298"/>
      <c r="N259" s="298"/>
      <c r="O259" s="298"/>
      <c r="P259" s="298"/>
      <c r="Q259" s="298"/>
      <c r="R259" s="302" t="str">
        <f>IF(OR(Table18[[#This Row],[流]]="FLEET_ENHANCEMENT_GS",Table18[[#This Row],[流]]="UAT3",Table18[[#This Row],[流]]="",Table18[[#This Row],[流]]="0",Table18[[#This Row],[流]]="ICP"),"0","Yes")</f>
        <v>0</v>
      </c>
      <c r="S259" s="302"/>
      <c r="T259" s="301"/>
    </row>
    <row r="260" spans="3:20" x14ac:dyDescent="0.25">
      <c r="C260" s="410">
        <v>43277</v>
      </c>
      <c r="D260" s="310"/>
      <c r="E260" s="120" t="str">
        <f t="shared" si="25"/>
        <v>Tuesday</v>
      </c>
      <c r="F260" s="292" t="str">
        <f t="shared" si="20"/>
        <v>UAT</v>
      </c>
      <c r="G260" s="131" t="s">
        <v>32</v>
      </c>
      <c r="H26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172.25.15.202</v>
      </c>
      <c r="I260" s="312"/>
      <c r="J260" s="122" t="s">
        <v>708</v>
      </c>
      <c r="K260" s="123" t="str">
        <f>IF(OR(Table18[[#This Row],[流]]="UAT_GS",Table18[[#This Row],[流]]="UAT_GC",Table18[[#This Row],[流]]="UAT_EP"),"Release_note","0")&amp;IF(OR(Table18[[#This Row],[流]]="UAT3"),"Notice_of","0")</f>
        <v>Release_note0</v>
      </c>
      <c r="L260" s="124"/>
      <c r="M260" s="312"/>
      <c r="N260" s="312"/>
      <c r="O260" s="312"/>
      <c r="P260" s="312"/>
      <c r="Q260" s="312"/>
      <c r="R260" s="127" t="str">
        <f>IF(OR(Table18[[#This Row],[流]]="FLEET_ENHANCEMENT_GS",Table18[[#This Row],[流]]="UAT3",Table18[[#This Row],[流]]="",Table18[[#This Row],[流]]="0",Table18[[#This Row],[流]]="ICP"),"0","Yes")</f>
        <v>Yes</v>
      </c>
      <c r="S260" s="127"/>
      <c r="T260" s="124"/>
    </row>
    <row r="261" spans="3:20" x14ac:dyDescent="0.25">
      <c r="C261" s="410">
        <v>43277</v>
      </c>
      <c r="D261" s="307"/>
      <c r="E261" s="366" t="str">
        <f t="shared" ref="E261:E262" si="28">TEXT(C261,"dddd")</f>
        <v>Tuesday</v>
      </c>
      <c r="F261" s="306" t="str">
        <f t="shared" ref="F261:F262" si="29">IF(OR(E261="Thursday",E261="Tuesday"),"UAT","")&amp;IF(OR(E261="Wednesday",E261="Friday"),"Trunk&amp;UAT3","")</f>
        <v>UAT</v>
      </c>
      <c r="G261" s="131" t="s">
        <v>36</v>
      </c>
      <c r="H26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172.25.15.208</v>
      </c>
      <c r="I261" s="298"/>
      <c r="J261" s="299" t="s">
        <v>707</v>
      </c>
      <c r="K261" s="300" t="str">
        <f>IF(OR(Table18[[#This Row],[流]]="UAT_GS",Table18[[#This Row],[流]]="UAT_GC",Table18[[#This Row],[流]]="UAT_EP"),"Release_note","0")&amp;IF(OR(Table18[[#This Row],[流]]="UAT3"),"Notice_of","0")</f>
        <v>Release_note0</v>
      </c>
      <c r="L261" s="301"/>
      <c r="M261" s="298"/>
      <c r="N261" s="298"/>
      <c r="O261" s="298"/>
      <c r="P261" s="298"/>
      <c r="Q261" s="298"/>
      <c r="R261" s="302" t="str">
        <f>IF(OR(Table18[[#This Row],[流]]="FLEET_ENHANCEMENT_GS",Table18[[#This Row],[流]]="UAT3",Table18[[#This Row],[流]]="",Table18[[#This Row],[流]]="0",Table18[[#This Row],[流]]="ICP"),"0","Yes")</f>
        <v>Yes</v>
      </c>
      <c r="S261" s="302"/>
      <c r="T261" s="301"/>
    </row>
    <row r="262" spans="3:20" x14ac:dyDescent="0.25">
      <c r="C262" s="410">
        <v>43277</v>
      </c>
      <c r="D262" s="307"/>
      <c r="E262" s="366" t="str">
        <f t="shared" si="28"/>
        <v>Tuesday</v>
      </c>
      <c r="F262" s="306" t="str">
        <f t="shared" si="29"/>
        <v>UAT</v>
      </c>
      <c r="G262" s="131" t="s">
        <v>37</v>
      </c>
      <c r="H26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172.25.15.207</v>
      </c>
      <c r="I262" s="298"/>
      <c r="J262" s="299" t="s">
        <v>709</v>
      </c>
      <c r="K262" s="300" t="str">
        <f>IF(OR(Table18[[#This Row],[流]]="UAT_GS",Table18[[#This Row],[流]]="UAT_GC",Table18[[#This Row],[流]]="UAT_EP"),"Release_note","0")&amp;IF(OR(Table18[[#This Row],[流]]="UAT3"),"Notice_of","0")</f>
        <v>Release_note0</v>
      </c>
      <c r="L262" s="301"/>
      <c r="M262" s="298"/>
      <c r="N262" s="298"/>
      <c r="O262" s="298"/>
      <c r="P262" s="298"/>
      <c r="Q262" s="298"/>
      <c r="R262" s="302" t="str">
        <f>IF(OR(Table18[[#This Row],[流]]="FLEET_ENHANCEMENT_GS",Table18[[#This Row],[流]]="UAT3",Table18[[#This Row],[流]]="",Table18[[#This Row],[流]]="0",Table18[[#This Row],[流]]="ICP"),"0","Yes")</f>
        <v>Yes</v>
      </c>
      <c r="S262" s="302"/>
      <c r="T262" s="301"/>
    </row>
    <row r="263" spans="3:20" x14ac:dyDescent="0.25">
      <c r="C263" s="410">
        <v>43278</v>
      </c>
      <c r="D263" s="310"/>
      <c r="E263" s="129" t="str">
        <f t="shared" si="25"/>
        <v>Wednesday</v>
      </c>
      <c r="F263" s="292" t="str">
        <f t="shared" si="20"/>
        <v>Trunk&amp;UAT3</v>
      </c>
      <c r="G263" s="312"/>
      <c r="H263"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3" s="312"/>
      <c r="J263" s="122"/>
      <c r="K263" s="123" t="str">
        <f>IF(OR(Table18[[#This Row],[流]]="UAT_GS",Table18[[#This Row],[流]]="UAT_GC",Table18[[#This Row],[流]]="UAT_EP"),"Release_note","0")&amp;IF(OR(Table18[[#This Row],[流]]="UAT3"),"Notice_of","0")</f>
        <v>00</v>
      </c>
      <c r="L263" s="124"/>
      <c r="M263" s="312"/>
      <c r="N263" s="312"/>
      <c r="O263" s="312"/>
      <c r="P263" s="312"/>
      <c r="Q263" s="312"/>
      <c r="R263" s="127" t="str">
        <f>IF(OR(Table18[[#This Row],[流]]="FLEET_ENHANCEMENT_GS",Table18[[#This Row],[流]]="UAT3",Table18[[#This Row],[流]]="",Table18[[#This Row],[流]]="0",Table18[[#This Row],[流]]="ICP"),"0","Yes")</f>
        <v>0</v>
      </c>
      <c r="S263" s="127"/>
      <c r="T263" s="124"/>
    </row>
    <row r="264" spans="3:20" x14ac:dyDescent="0.25">
      <c r="C264" s="367">
        <v>43279</v>
      </c>
      <c r="D264" s="310"/>
      <c r="E264" s="312" t="str">
        <f t="shared" si="25"/>
        <v>Thursday</v>
      </c>
      <c r="F264" s="292" t="str">
        <f t="shared" si="20"/>
        <v>UAT</v>
      </c>
      <c r="G264" s="312"/>
      <c r="H264"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4" s="312"/>
      <c r="J264" s="122"/>
      <c r="K264" s="123" t="str">
        <f>IF(OR(Table18[[#This Row],[流]]="UAT_GS",Table18[[#This Row],[流]]="UAT_GC",Table18[[#This Row],[流]]="UAT_EP"),"Release_note","0")&amp;IF(OR(Table18[[#This Row],[流]]="UAT3"),"Notice_of","0")</f>
        <v>00</v>
      </c>
      <c r="L264" s="124"/>
      <c r="M264" s="312"/>
      <c r="N264" s="312"/>
      <c r="O264" s="312"/>
      <c r="P264" s="312"/>
      <c r="Q264" s="312"/>
      <c r="R264" s="127" t="str">
        <f>IF(OR(Table18[[#This Row],[流]]="FLEET_ENHANCEMENT_GS",Table18[[#This Row],[流]]="UAT3",Table18[[#This Row],[流]]="",Table18[[#This Row],[流]]="0",Table18[[#This Row],[流]]="ICP"),"0","Yes")</f>
        <v>0</v>
      </c>
      <c r="S264" s="127"/>
      <c r="T264" s="124"/>
    </row>
    <row r="265" spans="3:20" x14ac:dyDescent="0.25">
      <c r="C265" s="367">
        <v>43280</v>
      </c>
      <c r="D265" s="310"/>
      <c r="E265" s="312" t="str">
        <f t="shared" si="25"/>
        <v>Friday</v>
      </c>
      <c r="F265" s="292" t="str">
        <f t="shared" si="20"/>
        <v>Trunk&amp;UAT3</v>
      </c>
      <c r="G265" s="312"/>
      <c r="H265"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5" s="312"/>
      <c r="J265" s="122"/>
      <c r="K265" s="123" t="str">
        <f>IF(OR(Table18[[#This Row],[流]]="UAT_GS",Table18[[#This Row],[流]]="UAT_GC",Table18[[#This Row],[流]]="UAT_EP"),"Release_note","0")&amp;IF(OR(Table18[[#This Row],[流]]="UAT3"),"Notice_of","0")</f>
        <v>00</v>
      </c>
      <c r="L265" s="124"/>
      <c r="M265" s="312"/>
      <c r="N265" s="312"/>
      <c r="O265" s="312"/>
      <c r="P265" s="312"/>
      <c r="Q265" s="312"/>
      <c r="R265" s="127" t="str">
        <f>IF(OR(Table18[[#This Row],[流]]="FLEET_ENHANCEMENT_GS",Table18[[#This Row],[流]]="UAT3",Table18[[#This Row],[流]]="",Table18[[#This Row],[流]]="0",Table18[[#This Row],[流]]="ICP"),"0","Yes")</f>
        <v>0</v>
      </c>
      <c r="S265" s="127"/>
      <c r="T265" s="124"/>
    </row>
    <row r="266" spans="3:20" x14ac:dyDescent="0.25">
      <c r="C266" s="409">
        <v>43281</v>
      </c>
      <c r="D266" s="217"/>
      <c r="E266" s="218" t="str">
        <f t="shared" si="25"/>
        <v>Saturday</v>
      </c>
      <c r="F266" s="243" t="str">
        <f t="shared" si="20"/>
        <v/>
      </c>
      <c r="G266" s="218"/>
      <c r="H266"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6" s="218"/>
      <c r="J266" s="219"/>
      <c r="K266" s="220" t="str">
        <f>IF(OR(Table18[[#This Row],[流]]="UAT_GS",Table18[[#This Row],[流]]="UAT_GC",Table18[[#This Row],[流]]="UAT_EP"),"Release_note","0")&amp;IF(OR(Table18[[#This Row],[流]]="UAT3"),"Notice_of","0")</f>
        <v>00</v>
      </c>
      <c r="L266" s="221"/>
      <c r="M266" s="218"/>
      <c r="N266" s="218"/>
      <c r="O266" s="218"/>
      <c r="P266" s="218"/>
      <c r="Q266" s="218"/>
      <c r="R266" s="222" t="str">
        <f>IF(OR(Table18[[#This Row],[流]]="FLEET_ENHANCEMENT_GS",Table18[[#This Row],[流]]="UAT3",Table18[[#This Row],[流]]="",Table18[[#This Row],[流]]="0",Table18[[#This Row],[流]]="ICP"),"0","Yes")</f>
        <v>0</v>
      </c>
      <c r="S266" s="222"/>
      <c r="T266" s="221"/>
    </row>
    <row r="267" spans="3:20" x14ac:dyDescent="0.25">
      <c r="C267" s="419"/>
      <c r="D267" s="250"/>
      <c r="E267" s="396"/>
      <c r="F267" s="178"/>
      <c r="G267" s="178"/>
      <c r="H267" s="178"/>
      <c r="I267" s="178"/>
      <c r="J267" s="176"/>
      <c r="K267" s="176"/>
      <c r="L267" s="179"/>
      <c r="M267" s="178"/>
      <c r="N267" s="178"/>
      <c r="O267" s="178"/>
      <c r="P267" s="178"/>
      <c r="Q267" s="178"/>
      <c r="R267" s="176"/>
      <c r="S267" s="180"/>
      <c r="T267" s="180"/>
    </row>
    <row r="268" spans="3:20" x14ac:dyDescent="0.25">
      <c r="C268" s="409">
        <v>43282</v>
      </c>
      <c r="D268" s="217"/>
      <c r="E268" s="218" t="str">
        <f t="shared" si="25"/>
        <v>Sunday</v>
      </c>
      <c r="F268" s="243" t="str">
        <f t="shared" si="20"/>
        <v/>
      </c>
      <c r="G268" s="218"/>
      <c r="H268" s="21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8" s="168" t="s">
        <v>701</v>
      </c>
      <c r="J268" s="219"/>
      <c r="K268" s="220" t="str">
        <f>IF(OR(Table18[[#This Row],[流]]="UAT_GS",Table18[[#This Row],[流]]="UAT_GC",Table18[[#This Row],[流]]="UAT_EP"),"Release_note","0")&amp;IF(OR(Table18[[#This Row],[流]]="UAT3"),"Notice_of","0")</f>
        <v>00</v>
      </c>
      <c r="L268" s="221"/>
      <c r="M268" s="218"/>
      <c r="N268" s="218"/>
      <c r="O268" s="218"/>
      <c r="P268" s="218"/>
      <c r="Q268" s="218"/>
      <c r="R268" s="222" t="str">
        <f>IF(OR(Table18[[#This Row],[流]]="FLEET_ENHANCEMENT_GS",Table18[[#This Row],[流]]="UAT3",Table18[[#This Row],[流]]="",Table18[[#This Row],[流]]="0",Table18[[#This Row],[流]]="ICP"),"0","Yes")</f>
        <v>0</v>
      </c>
      <c r="S268" s="222"/>
      <c r="T268" s="221"/>
    </row>
    <row r="269" spans="3:20" x14ac:dyDescent="0.25">
      <c r="C269" s="367">
        <v>43283</v>
      </c>
      <c r="D269" s="310"/>
      <c r="E269" s="312" t="str">
        <f t="shared" si="25"/>
        <v>Monday</v>
      </c>
      <c r="F269" s="292" t="str">
        <f t="shared" si="20"/>
        <v/>
      </c>
      <c r="G269" s="312"/>
      <c r="H269"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69" s="312"/>
      <c r="J269" s="122"/>
      <c r="K269" s="123" t="str">
        <f>IF(OR(Table18[[#This Row],[流]]="UAT_GS",Table18[[#This Row],[流]]="UAT_GC",Table18[[#This Row],[流]]="UAT_EP"),"Release_note","0")&amp;IF(OR(Table18[[#This Row],[流]]="UAT3"),"Notice_of","0")</f>
        <v>00</v>
      </c>
      <c r="L269" s="124"/>
      <c r="M269" s="312"/>
      <c r="N269" s="312"/>
      <c r="O269" s="312"/>
      <c r="P269" s="312"/>
      <c r="Q269" s="312"/>
      <c r="R269" s="127" t="str">
        <f>IF(OR(Table18[[#This Row],[流]]="FLEET_ENHANCEMENT_GS",Table18[[#This Row],[流]]="UAT3",Table18[[#This Row],[流]]="",Table18[[#This Row],[流]]="0",Table18[[#This Row],[流]]="ICP"),"0","Yes")</f>
        <v>0</v>
      </c>
      <c r="S269" s="127"/>
      <c r="T269" s="124"/>
    </row>
    <row r="270" spans="3:20" x14ac:dyDescent="0.25">
      <c r="C270" s="367">
        <v>43284</v>
      </c>
      <c r="D270" s="310"/>
      <c r="E270" s="312" t="str">
        <f t="shared" si="25"/>
        <v>Tuesday</v>
      </c>
      <c r="F270" s="292" t="str">
        <f t="shared" si="20"/>
        <v>UAT</v>
      </c>
      <c r="G270" s="312"/>
      <c r="H270"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70" s="312"/>
      <c r="J270" s="122"/>
      <c r="K270" s="123" t="str">
        <f>IF(OR(Table18[[#This Row],[流]]="UAT_GS",Table18[[#This Row],[流]]="UAT_GC",Table18[[#This Row],[流]]="UAT_EP"),"Release_note","0")&amp;IF(OR(Table18[[#This Row],[流]]="UAT3"),"Notice_of","0")</f>
        <v>00</v>
      </c>
      <c r="L270" s="124"/>
      <c r="M270" s="312"/>
      <c r="N270" s="312"/>
      <c r="O270" s="312"/>
      <c r="P270" s="312"/>
      <c r="Q270" s="312"/>
      <c r="R270" s="127" t="str">
        <f>IF(OR(Table18[[#This Row],[流]]="FLEET_ENHANCEMENT_GS",Table18[[#This Row],[流]]="UAT3",Table18[[#This Row],[流]]="",Table18[[#This Row],[流]]="0",Table18[[#This Row],[流]]="ICP"),"0","Yes")</f>
        <v>0</v>
      </c>
      <c r="S270" s="127"/>
      <c r="T270" s="124"/>
    </row>
    <row r="271" spans="3:20" x14ac:dyDescent="0.25">
      <c r="C271" s="367">
        <v>43285</v>
      </c>
      <c r="D271" s="310"/>
      <c r="E271" s="312" t="str">
        <f t="shared" si="25"/>
        <v>Wednesday</v>
      </c>
      <c r="F271" s="251" t="str">
        <f t="shared" si="20"/>
        <v>Trunk&amp;UAT3</v>
      </c>
      <c r="G271" s="160"/>
      <c r="H271" s="122"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Row],[流]]="SP2","Chloe","")&amp;IF(Table18[[#This Row],[流]]="FLEET_ENHANCEMENT_GS","172.25.12.94","")&amp;IF(Table18[[#This Row],[流]]="FLEET_ENHANCEMENT_GC","172.25.12.95","")&amp;IF(Table18[[#This Row],[流]]="FLEET_ENHANCEMENT_EP","172.25.12.98","")</f>
        <v/>
      </c>
      <c r="I271" s="160"/>
      <c r="J271" s="294"/>
      <c r="K271" s="225" t="str">
        <f>IF(OR(Table18[[#This Row],[流]]="UAT_GS",Table18[[#This Row],[流]]="UAT_GC",Table18[[#This Row],[流]]="UAT_EP"),"Release_note","0")&amp;IF(OR(Table18[[#This Row],[流]]="UAT3"),"Notice_of","0")</f>
        <v>00</v>
      </c>
      <c r="L271" s="161"/>
      <c r="M271" s="160"/>
      <c r="N271" s="160"/>
      <c r="O271" s="160"/>
      <c r="P271" s="160"/>
      <c r="Q271" s="160"/>
      <c r="R271" s="226" t="str">
        <f>IF(OR(Table18[[#This Row],[流]]="FLEET_ENHANCEMENT_GS",Table18[[#This Row],[流]]="UAT3",Table18[[#This Row],[流]]="",Table18[[#This Row],[流]]="0",Table18[[#This Row],[流]]="ICP"),"0","Yes")</f>
        <v>0</v>
      </c>
      <c r="S271" s="226"/>
      <c r="T271" s="161"/>
    </row>
    <row r="272" spans="3:20" x14ac:dyDescent="0.25">
      <c r="C272" s="367">
        <v>43286</v>
      </c>
      <c r="D272" s="310"/>
      <c r="E272" s="298" t="str">
        <f t="shared" ref="E272:E280" si="30">TEXT(C272,"dddd")</f>
        <v>Thursday</v>
      </c>
      <c r="F272" s="306" t="str">
        <f t="shared" ref="F272:F280" si="31">IF(OR(E272="Thursday",E272="Tuesday"),"UAT","")&amp;IF(OR(E272="Wednesday",E272="Friday"),"Trunk&amp;UAT3","")</f>
        <v>UAT</v>
      </c>
      <c r="G272" s="298"/>
      <c r="H27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2" s="298"/>
      <c r="J272" s="299"/>
      <c r="K272" s="300" t="str">
        <f>IF(OR(Table18[[#This Row],[流]]="UAT_GS",Table18[[#This Row],[流]]="UAT_GC",Table18[[#This Row],[流]]="UAT_EP"),"Release_note","0")&amp;IF(OR(Table18[[#This Row],[流]]="UAT3"),"Notice_of","0")</f>
        <v>00</v>
      </c>
      <c r="L272" s="301"/>
      <c r="M272" s="298"/>
      <c r="N272" s="298"/>
      <c r="O272" s="298"/>
      <c r="P272" s="298"/>
      <c r="Q272" s="298"/>
      <c r="R272" s="302" t="str">
        <f>IF(OR(Table18[[#This Row],[流]]="FLEET_ENHANCEMENT_GS",Table18[[#This Row],[流]]="UAT3",Table18[[#This Row],[流]]="",Table18[[#This Row],[流]]="0",Table18[[#This Row],[流]]="ICP"),"0","Yes")</f>
        <v>0</v>
      </c>
      <c r="S272" s="302"/>
      <c r="T272" s="301"/>
    </row>
    <row r="273" spans="3:20" x14ac:dyDescent="0.25">
      <c r="C273" s="367">
        <v>43287</v>
      </c>
      <c r="D273" s="310"/>
      <c r="E273" s="298" t="str">
        <f t="shared" si="30"/>
        <v>Friday</v>
      </c>
      <c r="F273" s="306" t="str">
        <f t="shared" si="31"/>
        <v>Trunk&amp;UAT3</v>
      </c>
      <c r="G273" s="298"/>
      <c r="H27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3" s="298"/>
      <c r="J273" s="299"/>
      <c r="K273" s="300" t="str">
        <f>IF(OR(Table18[[#This Row],[流]]="UAT_GS",Table18[[#This Row],[流]]="UAT_GC",Table18[[#This Row],[流]]="UAT_EP"),"Release_note","0")&amp;IF(OR(Table18[[#This Row],[流]]="UAT3"),"Notice_of","0")</f>
        <v>00</v>
      </c>
      <c r="L273" s="301"/>
      <c r="M273" s="298"/>
      <c r="N273" s="298"/>
      <c r="O273" s="298"/>
      <c r="P273" s="298"/>
      <c r="Q273" s="298"/>
      <c r="R273" s="302" t="str">
        <f>IF(OR(Table18[[#This Row],[流]]="FLEET_ENHANCEMENT_GS",Table18[[#This Row],[流]]="UAT3",Table18[[#This Row],[流]]="",Table18[[#This Row],[流]]="0",Table18[[#This Row],[流]]="ICP"),"0","Yes")</f>
        <v>0</v>
      </c>
      <c r="S273" s="302"/>
      <c r="T273" s="301"/>
    </row>
    <row r="274" spans="3:20" x14ac:dyDescent="0.25">
      <c r="C274" s="409">
        <v>43288</v>
      </c>
      <c r="D274" s="217"/>
      <c r="E274" s="383" t="str">
        <f t="shared" si="30"/>
        <v>Saturday</v>
      </c>
      <c r="F274" s="412" t="str">
        <f t="shared" si="31"/>
        <v/>
      </c>
      <c r="G274" s="383"/>
      <c r="H274"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4" s="383"/>
      <c r="J274" s="384"/>
      <c r="K274" s="385" t="str">
        <f>IF(OR(Table18[[#This Row],[流]]="UAT_GS",Table18[[#This Row],[流]]="UAT_GC",Table18[[#This Row],[流]]="UAT_EP"),"Release_note","0")&amp;IF(OR(Table18[[#This Row],[流]]="UAT3"),"Notice_of","0")</f>
        <v>00</v>
      </c>
      <c r="L274" s="386"/>
      <c r="M274" s="383"/>
      <c r="N274" s="383"/>
      <c r="O274" s="383"/>
      <c r="P274" s="383"/>
      <c r="Q274" s="383"/>
      <c r="R274" s="387" t="str">
        <f>IF(OR(Table18[[#This Row],[流]]="FLEET_ENHANCEMENT_GS",Table18[[#This Row],[流]]="UAT3",Table18[[#This Row],[流]]="",Table18[[#This Row],[流]]="0",Table18[[#This Row],[流]]="ICP"),"0","Yes")</f>
        <v>0</v>
      </c>
      <c r="S274" s="387"/>
      <c r="T274" s="386"/>
    </row>
    <row r="275" spans="3:20" x14ac:dyDescent="0.25">
      <c r="C275" s="409">
        <v>43289</v>
      </c>
      <c r="D275" s="217"/>
      <c r="E275" s="383" t="str">
        <f t="shared" si="30"/>
        <v>Sunday</v>
      </c>
      <c r="F275" s="412" t="str">
        <f t="shared" si="31"/>
        <v/>
      </c>
      <c r="G275" s="383"/>
      <c r="H275"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5" s="168" t="s">
        <v>702</v>
      </c>
      <c r="J275" s="384"/>
      <c r="K275" s="385" t="str">
        <f>IF(OR(Table18[[#This Row],[流]]="UAT_GS",Table18[[#This Row],[流]]="UAT_GC",Table18[[#This Row],[流]]="UAT_EP"),"Release_note","0")&amp;IF(OR(Table18[[#This Row],[流]]="UAT3"),"Notice_of","0")</f>
        <v>00</v>
      </c>
      <c r="L275" s="386"/>
      <c r="M275" s="383"/>
      <c r="N275" s="383"/>
      <c r="O275" s="383"/>
      <c r="P275" s="383"/>
      <c r="Q275" s="383"/>
      <c r="R275" s="387" t="str">
        <f>IF(OR(Table18[[#This Row],[流]]="FLEET_ENHANCEMENT_GS",Table18[[#This Row],[流]]="UAT3",Table18[[#This Row],[流]]="",Table18[[#This Row],[流]]="0",Table18[[#This Row],[流]]="ICP"),"0","Yes")</f>
        <v>0</v>
      </c>
      <c r="S275" s="387"/>
      <c r="T275" s="386"/>
    </row>
    <row r="276" spans="3:20" x14ac:dyDescent="0.25">
      <c r="C276" s="367">
        <v>43290</v>
      </c>
      <c r="D276" s="310"/>
      <c r="E276" s="298" t="str">
        <f t="shared" si="30"/>
        <v>Monday</v>
      </c>
      <c r="F276" s="306" t="str">
        <f t="shared" si="31"/>
        <v/>
      </c>
      <c r="G276" s="298"/>
      <c r="H276"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6" s="298"/>
      <c r="J276" s="299"/>
      <c r="K276" s="300" t="str">
        <f>IF(OR(Table18[[#This Row],[流]]="UAT_GS",Table18[[#This Row],[流]]="UAT_GC",Table18[[#This Row],[流]]="UAT_EP"),"Release_note","0")&amp;IF(OR(Table18[[#This Row],[流]]="UAT3"),"Notice_of","0")</f>
        <v>00</v>
      </c>
      <c r="L276" s="301"/>
      <c r="M276" s="298"/>
      <c r="N276" s="298"/>
      <c r="O276" s="298"/>
      <c r="P276" s="298"/>
      <c r="Q276" s="298"/>
      <c r="R276" s="302" t="str">
        <f>IF(OR(Table18[[#This Row],[流]]="FLEET_ENHANCEMENT_GS",Table18[[#This Row],[流]]="UAT3",Table18[[#This Row],[流]]="",Table18[[#This Row],[流]]="0",Table18[[#This Row],[流]]="ICP"),"0","Yes")</f>
        <v>0</v>
      </c>
      <c r="S276" s="302"/>
      <c r="T276" s="301"/>
    </row>
    <row r="277" spans="3:20" x14ac:dyDescent="0.25">
      <c r="C277" s="367">
        <v>43291</v>
      </c>
      <c r="D277" s="310"/>
      <c r="E277" s="298" t="str">
        <f t="shared" si="30"/>
        <v>Tuesday</v>
      </c>
      <c r="F277" s="306" t="str">
        <f t="shared" si="31"/>
        <v>UAT</v>
      </c>
      <c r="G277" s="298"/>
      <c r="H27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7" s="298"/>
      <c r="J277" s="299"/>
      <c r="K277" s="300" t="str">
        <f>IF(OR(Table18[[#This Row],[流]]="UAT_GS",Table18[[#This Row],[流]]="UAT_GC",Table18[[#This Row],[流]]="UAT_EP"),"Release_note","0")&amp;IF(OR(Table18[[#This Row],[流]]="UAT3"),"Notice_of","0")</f>
        <v>00</v>
      </c>
      <c r="L277" s="301"/>
      <c r="M277" s="298"/>
      <c r="N277" s="298"/>
      <c r="O277" s="298"/>
      <c r="P277" s="298"/>
      <c r="Q277" s="298"/>
      <c r="R277" s="302" t="str">
        <f>IF(OR(Table18[[#This Row],[流]]="FLEET_ENHANCEMENT_GS",Table18[[#This Row],[流]]="UAT3",Table18[[#This Row],[流]]="",Table18[[#This Row],[流]]="0",Table18[[#This Row],[流]]="ICP"),"0","Yes")</f>
        <v>0</v>
      </c>
      <c r="S277" s="302"/>
      <c r="T277" s="301"/>
    </row>
    <row r="278" spans="3:20" x14ac:dyDescent="0.25">
      <c r="C278" s="367">
        <v>43292</v>
      </c>
      <c r="D278" s="310"/>
      <c r="E278" s="298" t="str">
        <f t="shared" si="30"/>
        <v>Wednesday</v>
      </c>
      <c r="F278" s="306" t="str">
        <f t="shared" si="31"/>
        <v>Trunk&amp;UAT3</v>
      </c>
      <c r="G278" s="298"/>
      <c r="H278"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8" s="298"/>
      <c r="J278" s="299"/>
      <c r="K278" s="300" t="str">
        <f>IF(OR(Table18[[#This Row],[流]]="UAT_GS",Table18[[#This Row],[流]]="UAT_GC",Table18[[#This Row],[流]]="UAT_EP"),"Release_note","0")&amp;IF(OR(Table18[[#This Row],[流]]="UAT3"),"Notice_of","0")</f>
        <v>00</v>
      </c>
      <c r="L278" s="301"/>
      <c r="M278" s="298"/>
      <c r="N278" s="298"/>
      <c r="O278" s="298"/>
      <c r="P278" s="298"/>
      <c r="Q278" s="298"/>
      <c r="R278" s="302" t="str">
        <f>IF(OR(Table18[[#This Row],[流]]="FLEET_ENHANCEMENT_GS",Table18[[#This Row],[流]]="UAT3",Table18[[#This Row],[流]]="",Table18[[#This Row],[流]]="0",Table18[[#This Row],[流]]="ICP"),"0","Yes")</f>
        <v>0</v>
      </c>
      <c r="S278" s="302"/>
      <c r="T278" s="301"/>
    </row>
    <row r="279" spans="3:20" x14ac:dyDescent="0.25">
      <c r="C279" s="367">
        <v>43293</v>
      </c>
      <c r="D279" s="310"/>
      <c r="E279" s="298" t="str">
        <f t="shared" si="30"/>
        <v>Thursday</v>
      </c>
      <c r="F279" s="306" t="str">
        <f t="shared" si="31"/>
        <v>UAT</v>
      </c>
      <c r="G279" s="298"/>
      <c r="H279"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79" s="298"/>
      <c r="J279" s="299"/>
      <c r="K279" s="300" t="str">
        <f>IF(OR(Table18[[#This Row],[流]]="UAT_GS",Table18[[#This Row],[流]]="UAT_GC",Table18[[#This Row],[流]]="UAT_EP"),"Release_note","0")&amp;IF(OR(Table18[[#This Row],[流]]="UAT3"),"Notice_of","0")</f>
        <v>00</v>
      </c>
      <c r="L279" s="301"/>
      <c r="M279" s="298"/>
      <c r="N279" s="298"/>
      <c r="O279" s="298"/>
      <c r="P279" s="298"/>
      <c r="Q279" s="298"/>
      <c r="R279" s="302" t="str">
        <f>IF(OR(Table18[[#This Row],[流]]="FLEET_ENHANCEMENT_GS",Table18[[#This Row],[流]]="UAT3",Table18[[#This Row],[流]]="",Table18[[#This Row],[流]]="0",Table18[[#This Row],[流]]="ICP"),"0","Yes")</f>
        <v>0</v>
      </c>
      <c r="S279" s="302"/>
      <c r="T279" s="301"/>
    </row>
    <row r="280" spans="3:20" x14ac:dyDescent="0.25">
      <c r="C280" s="367">
        <v>43294</v>
      </c>
      <c r="D280" s="310"/>
      <c r="E280" s="298" t="str">
        <f t="shared" si="30"/>
        <v>Friday</v>
      </c>
      <c r="F280" s="413" t="str">
        <f t="shared" si="31"/>
        <v>Trunk&amp;UAT3</v>
      </c>
      <c r="G280" s="378"/>
      <c r="H280" s="37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0" s="378"/>
      <c r="J280" s="379"/>
      <c r="K280" s="380" t="str">
        <f>IF(OR(Table18[[#This Row],[流]]="UAT_GS",Table18[[#This Row],[流]]="UAT_GC",Table18[[#This Row],[流]]="UAT_EP"),"Release_note","0")&amp;IF(OR(Table18[[#This Row],[流]]="UAT3"),"Notice_of","0")</f>
        <v>00</v>
      </c>
      <c r="L280" s="381"/>
      <c r="M280" s="378"/>
      <c r="N280" s="378"/>
      <c r="O280" s="378"/>
      <c r="P280" s="378"/>
      <c r="Q280" s="378"/>
      <c r="R280" s="382" t="str">
        <f>IF(OR(Table18[[#This Row],[流]]="FLEET_ENHANCEMENT_GS",Table18[[#This Row],[流]]="UAT3",Table18[[#This Row],[流]]="",Table18[[#This Row],[流]]="0",Table18[[#This Row],[流]]="ICP"),"0","Yes")</f>
        <v>0</v>
      </c>
      <c r="S280" s="382"/>
      <c r="T280" s="381"/>
    </row>
    <row r="281" spans="3:20" x14ac:dyDescent="0.25">
      <c r="C281" s="409">
        <v>43295</v>
      </c>
      <c r="D281" s="217"/>
      <c r="E281" s="383" t="str">
        <f t="shared" ref="E281:E289" si="32">TEXT(C281,"dddd")</f>
        <v>Saturday</v>
      </c>
      <c r="F281" s="412" t="str">
        <f t="shared" ref="F281:F289" si="33">IF(OR(E281="Thursday",E281="Tuesday"),"UAT","")&amp;IF(OR(E281="Wednesday",E281="Friday"),"Trunk&amp;UAT3","")</f>
        <v/>
      </c>
      <c r="G281" s="383"/>
      <c r="H281"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1" s="383"/>
      <c r="J281" s="384"/>
      <c r="K281" s="385" t="str">
        <f>IF(OR(Table18[[#This Row],[流]]="UAT_GS",Table18[[#This Row],[流]]="UAT_GC",Table18[[#This Row],[流]]="UAT_EP"),"Release_note","0")&amp;IF(OR(Table18[[#This Row],[流]]="UAT3"),"Notice_of","0")</f>
        <v>00</v>
      </c>
      <c r="L281" s="386"/>
      <c r="M281" s="383"/>
      <c r="N281" s="383"/>
      <c r="O281" s="383"/>
      <c r="P281" s="383"/>
      <c r="Q281" s="383"/>
      <c r="R281" s="387" t="str">
        <f>IF(OR(Table18[[#This Row],[流]]="FLEET_ENHANCEMENT_GS",Table18[[#This Row],[流]]="UAT3",Table18[[#This Row],[流]]="",Table18[[#This Row],[流]]="0",Table18[[#This Row],[流]]="ICP"),"0","Yes")</f>
        <v>0</v>
      </c>
      <c r="S281" s="387"/>
      <c r="T281" s="386"/>
    </row>
    <row r="282" spans="3:20" x14ac:dyDescent="0.25">
      <c r="C282" s="409">
        <v>43296</v>
      </c>
      <c r="D282" s="217"/>
      <c r="E282" s="383" t="str">
        <f t="shared" si="32"/>
        <v>Sunday</v>
      </c>
      <c r="F282" s="412" t="str">
        <f t="shared" si="33"/>
        <v/>
      </c>
      <c r="G282" s="383"/>
      <c r="H282"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2" s="168" t="s">
        <v>703</v>
      </c>
      <c r="J282" s="384"/>
      <c r="K282" s="385" t="str">
        <f>IF(OR(Table18[[#This Row],[流]]="UAT_GS",Table18[[#This Row],[流]]="UAT_GC",Table18[[#This Row],[流]]="UAT_EP"),"Release_note","0")&amp;IF(OR(Table18[[#This Row],[流]]="UAT3"),"Notice_of","0")</f>
        <v>00</v>
      </c>
      <c r="L282" s="386"/>
      <c r="M282" s="383"/>
      <c r="N282" s="383"/>
      <c r="O282" s="383"/>
      <c r="P282" s="383"/>
      <c r="Q282" s="383"/>
      <c r="R282" s="387" t="str">
        <f>IF(OR(Table18[[#This Row],[流]]="FLEET_ENHANCEMENT_GS",Table18[[#This Row],[流]]="UAT3",Table18[[#This Row],[流]]="",Table18[[#This Row],[流]]="0",Table18[[#This Row],[流]]="ICP"),"0","Yes")</f>
        <v>0</v>
      </c>
      <c r="S282" s="387"/>
      <c r="T282" s="386"/>
    </row>
    <row r="283" spans="3:20" x14ac:dyDescent="0.25">
      <c r="C283" s="367">
        <v>43297</v>
      </c>
      <c r="D283" s="310"/>
      <c r="E283" s="298" t="str">
        <f t="shared" si="32"/>
        <v>Monday</v>
      </c>
      <c r="F283" s="306" t="str">
        <f t="shared" si="33"/>
        <v/>
      </c>
      <c r="G283" s="298"/>
      <c r="H28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3" s="298"/>
      <c r="J283" s="299"/>
      <c r="K283" s="300" t="str">
        <f>IF(OR(Table18[[#This Row],[流]]="UAT_GS",Table18[[#This Row],[流]]="UAT_GC",Table18[[#This Row],[流]]="UAT_EP"),"Release_note","0")&amp;IF(OR(Table18[[#This Row],[流]]="UAT3"),"Notice_of","0")</f>
        <v>00</v>
      </c>
      <c r="L283" s="301"/>
      <c r="M283" s="298"/>
      <c r="N283" s="298"/>
      <c r="O283" s="298"/>
      <c r="P283" s="298"/>
      <c r="Q283" s="298"/>
      <c r="R283" s="302" t="str">
        <f>IF(OR(Table18[[#This Row],[流]]="FLEET_ENHANCEMENT_GS",Table18[[#This Row],[流]]="UAT3",Table18[[#This Row],[流]]="",Table18[[#This Row],[流]]="0",Table18[[#This Row],[流]]="ICP"),"0","Yes")</f>
        <v>0</v>
      </c>
      <c r="S283" s="302"/>
      <c r="T283" s="301"/>
    </row>
    <row r="284" spans="3:20" x14ac:dyDescent="0.25">
      <c r="C284" s="367">
        <v>43298</v>
      </c>
      <c r="D284" s="310"/>
      <c r="E284" s="298" t="str">
        <f t="shared" si="32"/>
        <v>Tuesday</v>
      </c>
      <c r="F284" s="306" t="str">
        <f t="shared" si="33"/>
        <v>UAT</v>
      </c>
      <c r="G284" s="298"/>
      <c r="H284"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4" s="298"/>
      <c r="J284" s="299"/>
      <c r="K284" s="300" t="str">
        <f>IF(OR(Table18[[#This Row],[流]]="UAT_GS",Table18[[#This Row],[流]]="UAT_GC",Table18[[#This Row],[流]]="UAT_EP"),"Release_note","0")&amp;IF(OR(Table18[[#This Row],[流]]="UAT3"),"Notice_of","0")</f>
        <v>00</v>
      </c>
      <c r="L284" s="301"/>
      <c r="M284" s="298"/>
      <c r="N284" s="298"/>
      <c r="O284" s="298"/>
      <c r="P284" s="298"/>
      <c r="Q284" s="298"/>
      <c r="R284" s="302" t="str">
        <f>IF(OR(Table18[[#This Row],[流]]="FLEET_ENHANCEMENT_GS",Table18[[#This Row],[流]]="UAT3",Table18[[#This Row],[流]]="",Table18[[#This Row],[流]]="0",Table18[[#This Row],[流]]="ICP"),"0","Yes")</f>
        <v>0</v>
      </c>
      <c r="S284" s="302"/>
      <c r="T284" s="301"/>
    </row>
    <row r="285" spans="3:20" x14ac:dyDescent="0.25">
      <c r="C285" s="367">
        <v>43299</v>
      </c>
      <c r="D285" s="310"/>
      <c r="E285" s="298" t="str">
        <f t="shared" si="32"/>
        <v>Wednesday</v>
      </c>
      <c r="F285" s="306" t="str">
        <f t="shared" si="33"/>
        <v>Trunk&amp;UAT3</v>
      </c>
      <c r="G285" s="298"/>
      <c r="H285"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5" s="298"/>
      <c r="J285" s="299"/>
      <c r="K285" s="300" t="str">
        <f>IF(OR(Table18[[#This Row],[流]]="UAT_GS",Table18[[#This Row],[流]]="UAT_GC",Table18[[#This Row],[流]]="UAT_EP"),"Release_note","0")&amp;IF(OR(Table18[[#This Row],[流]]="UAT3"),"Notice_of","0")</f>
        <v>00</v>
      </c>
      <c r="L285" s="301"/>
      <c r="M285" s="298"/>
      <c r="N285" s="298"/>
      <c r="O285" s="298"/>
      <c r="P285" s="298"/>
      <c r="Q285" s="298"/>
      <c r="R285" s="302" t="str">
        <f>IF(OR(Table18[[#This Row],[流]]="FLEET_ENHANCEMENT_GS",Table18[[#This Row],[流]]="UAT3",Table18[[#This Row],[流]]="",Table18[[#This Row],[流]]="0",Table18[[#This Row],[流]]="ICP"),"0","Yes")</f>
        <v>0</v>
      </c>
      <c r="S285" s="302"/>
      <c r="T285" s="301"/>
    </row>
    <row r="286" spans="3:20" x14ac:dyDescent="0.25">
      <c r="C286" s="367">
        <v>43300</v>
      </c>
      <c r="D286" s="310"/>
      <c r="E286" s="298" t="str">
        <f t="shared" si="32"/>
        <v>Thursday</v>
      </c>
      <c r="F286" s="306" t="str">
        <f t="shared" si="33"/>
        <v>UAT</v>
      </c>
      <c r="G286" s="298"/>
      <c r="H286"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6" s="298"/>
      <c r="J286" s="299"/>
      <c r="K286" s="300" t="str">
        <f>IF(OR(Table18[[#This Row],[流]]="UAT_GS",Table18[[#This Row],[流]]="UAT_GC",Table18[[#This Row],[流]]="UAT_EP"),"Release_note","0")&amp;IF(OR(Table18[[#This Row],[流]]="UAT3"),"Notice_of","0")</f>
        <v>00</v>
      </c>
      <c r="L286" s="301"/>
      <c r="M286" s="298"/>
      <c r="N286" s="298"/>
      <c r="O286" s="298"/>
      <c r="P286" s="298"/>
      <c r="Q286" s="298"/>
      <c r="R286" s="302" t="str">
        <f>IF(OR(Table18[[#This Row],[流]]="FLEET_ENHANCEMENT_GS",Table18[[#This Row],[流]]="UAT3",Table18[[#This Row],[流]]="",Table18[[#This Row],[流]]="0",Table18[[#This Row],[流]]="ICP"),"0","Yes")</f>
        <v>0</v>
      </c>
      <c r="S286" s="302"/>
      <c r="T286" s="301"/>
    </row>
    <row r="287" spans="3:20" x14ac:dyDescent="0.25">
      <c r="C287" s="367">
        <v>43301</v>
      </c>
      <c r="D287" s="310"/>
      <c r="E287" s="298" t="str">
        <f t="shared" si="32"/>
        <v>Friday</v>
      </c>
      <c r="F287" s="306" t="str">
        <f t="shared" si="33"/>
        <v>Trunk&amp;UAT3</v>
      </c>
      <c r="G287" s="298"/>
      <c r="H28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7" s="298"/>
      <c r="J287" s="299"/>
      <c r="K287" s="300" t="str">
        <f>IF(OR(Table18[[#This Row],[流]]="UAT_GS",Table18[[#This Row],[流]]="UAT_GC",Table18[[#This Row],[流]]="UAT_EP"),"Release_note","0")&amp;IF(OR(Table18[[#This Row],[流]]="UAT3"),"Notice_of","0")</f>
        <v>00</v>
      </c>
      <c r="L287" s="301"/>
      <c r="M287" s="298"/>
      <c r="N287" s="298"/>
      <c r="O287" s="298"/>
      <c r="P287" s="298"/>
      <c r="Q287" s="298"/>
      <c r="R287" s="302" t="str">
        <f>IF(OR(Table18[[#This Row],[流]]="FLEET_ENHANCEMENT_GS",Table18[[#This Row],[流]]="UAT3",Table18[[#This Row],[流]]="",Table18[[#This Row],[流]]="0",Table18[[#This Row],[流]]="ICP"),"0","Yes")</f>
        <v>0</v>
      </c>
      <c r="S287" s="302"/>
      <c r="T287" s="301"/>
    </row>
    <row r="288" spans="3:20" x14ac:dyDescent="0.25">
      <c r="C288" s="409">
        <v>43302</v>
      </c>
      <c r="D288" s="217"/>
      <c r="E288" s="383" t="str">
        <f t="shared" si="32"/>
        <v>Saturday</v>
      </c>
      <c r="F288" s="412" t="str">
        <f t="shared" si="33"/>
        <v/>
      </c>
      <c r="G288" s="383"/>
      <c r="H288"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8" s="383"/>
      <c r="J288" s="384"/>
      <c r="K288" s="385" t="str">
        <f>IF(OR(Table18[[#This Row],[流]]="UAT_GS",Table18[[#This Row],[流]]="UAT_GC",Table18[[#This Row],[流]]="UAT_EP"),"Release_note","0")&amp;IF(OR(Table18[[#This Row],[流]]="UAT3"),"Notice_of","0")</f>
        <v>00</v>
      </c>
      <c r="L288" s="386"/>
      <c r="M288" s="383"/>
      <c r="N288" s="383"/>
      <c r="O288" s="383"/>
      <c r="P288" s="383"/>
      <c r="Q288" s="383"/>
      <c r="R288" s="387" t="str">
        <f>IF(OR(Table18[[#This Row],[流]]="FLEET_ENHANCEMENT_GS",Table18[[#This Row],[流]]="UAT3",Table18[[#This Row],[流]]="",Table18[[#This Row],[流]]="0",Table18[[#This Row],[流]]="ICP"),"0","Yes")</f>
        <v>0</v>
      </c>
      <c r="S288" s="387"/>
      <c r="T288" s="386"/>
    </row>
    <row r="289" spans="3:20" x14ac:dyDescent="0.25">
      <c r="C289" s="409">
        <v>43303</v>
      </c>
      <c r="D289" s="217"/>
      <c r="E289" s="383" t="str">
        <f t="shared" si="32"/>
        <v>Sunday</v>
      </c>
      <c r="F289" s="414" t="str">
        <f t="shared" si="33"/>
        <v/>
      </c>
      <c r="G289" s="388"/>
      <c r="H289" s="38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89" s="168" t="s">
        <v>704</v>
      </c>
      <c r="J289" s="389"/>
      <c r="K289" s="390" t="str">
        <f>IF(OR(Table18[[#This Row],[流]]="UAT_GS",Table18[[#This Row],[流]]="UAT_GC",Table18[[#This Row],[流]]="UAT_EP"),"Release_note","0")&amp;IF(OR(Table18[[#This Row],[流]]="UAT3"),"Notice_of","0")</f>
        <v>00</v>
      </c>
      <c r="L289" s="391"/>
      <c r="M289" s="388"/>
      <c r="N289" s="388"/>
      <c r="O289" s="388"/>
      <c r="P289" s="388"/>
      <c r="Q289" s="388"/>
      <c r="R289" s="392" t="str">
        <f>IF(OR(Table18[[#This Row],[流]]="FLEET_ENHANCEMENT_GS",Table18[[#This Row],[流]]="UAT3",Table18[[#This Row],[流]]="",Table18[[#This Row],[流]]="0",Table18[[#This Row],[流]]="ICP"),"0","Yes")</f>
        <v>0</v>
      </c>
      <c r="S289" s="392"/>
      <c r="T289" s="391"/>
    </row>
    <row r="290" spans="3:20" x14ac:dyDescent="0.25">
      <c r="C290" s="367">
        <v>43304</v>
      </c>
      <c r="D290" s="310"/>
      <c r="E290" s="298" t="str">
        <f t="shared" ref="E290:E298" si="34">TEXT(C290,"dddd")</f>
        <v>Monday</v>
      </c>
      <c r="F290" s="306" t="str">
        <f t="shared" ref="F290:F298" si="35">IF(OR(E290="Thursday",E290="Tuesday"),"UAT","")&amp;IF(OR(E290="Wednesday",E290="Friday"),"Trunk&amp;UAT3","")</f>
        <v/>
      </c>
      <c r="G290" s="298"/>
      <c r="H290"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0" s="298"/>
      <c r="J290" s="299"/>
      <c r="K290" s="300" t="str">
        <f>IF(OR(Table18[[#This Row],[流]]="UAT_GS",Table18[[#This Row],[流]]="UAT_GC",Table18[[#This Row],[流]]="UAT_EP"),"Release_note","0")&amp;IF(OR(Table18[[#This Row],[流]]="UAT3"),"Notice_of","0")</f>
        <v>00</v>
      </c>
      <c r="L290" s="301"/>
      <c r="M290" s="298"/>
      <c r="N290" s="298"/>
      <c r="O290" s="298"/>
      <c r="P290" s="298"/>
      <c r="Q290" s="298"/>
      <c r="R290" s="302" t="str">
        <f>IF(OR(Table18[[#This Row],[流]]="FLEET_ENHANCEMENT_GS",Table18[[#This Row],[流]]="UAT3",Table18[[#This Row],[流]]="",Table18[[#This Row],[流]]="0",Table18[[#This Row],[流]]="ICP"),"0","Yes")</f>
        <v>0</v>
      </c>
      <c r="S290" s="302"/>
      <c r="T290" s="301"/>
    </row>
    <row r="291" spans="3:20" x14ac:dyDescent="0.25">
      <c r="C291" s="367">
        <v>43305</v>
      </c>
      <c r="D291" s="310"/>
      <c r="E291" s="298" t="str">
        <f t="shared" si="34"/>
        <v>Tuesday</v>
      </c>
      <c r="F291" s="306" t="str">
        <f t="shared" si="35"/>
        <v>UAT</v>
      </c>
      <c r="G291" s="298"/>
      <c r="H291"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1" s="168" t="s">
        <v>124</v>
      </c>
      <c r="J291" s="299"/>
      <c r="K291" s="300" t="str">
        <f>IF(OR(Table18[[#This Row],[流]]="UAT_GS",Table18[[#This Row],[流]]="UAT_GC",Table18[[#This Row],[流]]="UAT_EP"),"Release_note","0")&amp;IF(OR(Table18[[#This Row],[流]]="UAT3"),"Notice_of","0")</f>
        <v>00</v>
      </c>
      <c r="L291" s="301"/>
      <c r="M291" s="298"/>
      <c r="N291" s="298"/>
      <c r="O291" s="298"/>
      <c r="P291" s="298"/>
      <c r="Q291" s="298"/>
      <c r="R291" s="302" t="str">
        <f>IF(OR(Table18[[#This Row],[流]]="FLEET_ENHANCEMENT_GS",Table18[[#This Row],[流]]="UAT3",Table18[[#This Row],[流]]="",Table18[[#This Row],[流]]="0",Table18[[#This Row],[流]]="ICP"),"0","Yes")</f>
        <v>0</v>
      </c>
      <c r="S291" s="302"/>
      <c r="T291" s="301"/>
    </row>
    <row r="292" spans="3:20" x14ac:dyDescent="0.25">
      <c r="C292" s="367">
        <v>43306</v>
      </c>
      <c r="D292" s="310"/>
      <c r="E292" s="298" t="str">
        <f t="shared" si="34"/>
        <v>Wednesday</v>
      </c>
      <c r="F292" s="306" t="str">
        <f t="shared" si="35"/>
        <v>Trunk&amp;UAT3</v>
      </c>
      <c r="G292" s="298"/>
      <c r="H292"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2" s="298"/>
      <c r="J292" s="299"/>
      <c r="K292" s="300" t="str">
        <f>IF(OR(Table18[[#This Row],[流]]="UAT_GS",Table18[[#This Row],[流]]="UAT_GC",Table18[[#This Row],[流]]="UAT_EP"),"Release_note","0")&amp;IF(OR(Table18[[#This Row],[流]]="UAT3"),"Notice_of","0")</f>
        <v>00</v>
      </c>
      <c r="L292" s="301"/>
      <c r="M292" s="298"/>
      <c r="N292" s="298"/>
      <c r="O292" s="298"/>
      <c r="P292" s="298"/>
      <c r="Q292" s="298"/>
      <c r="R292" s="302" t="str">
        <f>IF(OR(Table18[[#This Row],[流]]="FLEET_ENHANCEMENT_GS",Table18[[#This Row],[流]]="UAT3",Table18[[#This Row],[流]]="",Table18[[#This Row],[流]]="0",Table18[[#This Row],[流]]="ICP"),"0","Yes")</f>
        <v>0</v>
      </c>
      <c r="S292" s="302"/>
      <c r="T292" s="301"/>
    </row>
    <row r="293" spans="3:20" x14ac:dyDescent="0.25">
      <c r="C293" s="367">
        <v>43307</v>
      </c>
      <c r="D293" s="310"/>
      <c r="E293" s="298" t="str">
        <f t="shared" si="34"/>
        <v>Thursday</v>
      </c>
      <c r="F293" s="306" t="str">
        <f t="shared" si="35"/>
        <v>UAT</v>
      </c>
      <c r="G293" s="298"/>
      <c r="H293"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3" s="168" t="s">
        <v>134</v>
      </c>
      <c r="J293" s="299"/>
      <c r="K293" s="300" t="str">
        <f>IF(OR(Table18[[#This Row],[流]]="UAT_GS",Table18[[#This Row],[流]]="UAT_GC",Table18[[#This Row],[流]]="UAT_EP"),"Release_note","0")&amp;IF(OR(Table18[[#This Row],[流]]="UAT3"),"Notice_of","0")</f>
        <v>00</v>
      </c>
      <c r="L293" s="301"/>
      <c r="M293" s="298"/>
      <c r="N293" s="298"/>
      <c r="O293" s="298"/>
      <c r="P293" s="298"/>
      <c r="Q293" s="298"/>
      <c r="R293" s="302" t="str">
        <f>IF(OR(Table18[[#This Row],[流]]="FLEET_ENHANCEMENT_GS",Table18[[#This Row],[流]]="UAT3",Table18[[#This Row],[流]]="",Table18[[#This Row],[流]]="0",Table18[[#This Row],[流]]="ICP"),"0","Yes")</f>
        <v>0</v>
      </c>
      <c r="S293" s="302"/>
      <c r="T293" s="301"/>
    </row>
    <row r="294" spans="3:20" x14ac:dyDescent="0.25">
      <c r="C294" s="367">
        <v>43308</v>
      </c>
      <c r="D294" s="310"/>
      <c r="E294" s="298" t="str">
        <f t="shared" si="34"/>
        <v>Friday</v>
      </c>
      <c r="F294" s="306" t="str">
        <f t="shared" si="35"/>
        <v>Trunk&amp;UAT3</v>
      </c>
      <c r="G294" s="298"/>
      <c r="H294"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4" s="298"/>
      <c r="J294" s="299"/>
      <c r="K294" s="300" t="str">
        <f>IF(OR(Table18[[#This Row],[流]]="UAT_GS",Table18[[#This Row],[流]]="UAT_GC",Table18[[#This Row],[流]]="UAT_EP"),"Release_note","0")&amp;IF(OR(Table18[[#This Row],[流]]="UAT3"),"Notice_of","0")</f>
        <v>00</v>
      </c>
      <c r="L294" s="301"/>
      <c r="M294" s="298"/>
      <c r="N294" s="298"/>
      <c r="O294" s="298"/>
      <c r="P294" s="298"/>
      <c r="Q294" s="298"/>
      <c r="R294" s="302" t="str">
        <f>IF(OR(Table18[[#This Row],[流]]="FLEET_ENHANCEMENT_GS",Table18[[#This Row],[流]]="UAT3",Table18[[#This Row],[流]]="",Table18[[#This Row],[流]]="0",Table18[[#This Row],[流]]="ICP"),"0","Yes")</f>
        <v>0</v>
      </c>
      <c r="S294" s="302"/>
      <c r="T294" s="301"/>
    </row>
    <row r="295" spans="3:20" x14ac:dyDescent="0.25">
      <c r="C295" s="409">
        <v>43309</v>
      </c>
      <c r="D295" s="217"/>
      <c r="E295" s="383" t="str">
        <f t="shared" si="34"/>
        <v>Saturday</v>
      </c>
      <c r="F295" s="412" t="str">
        <f t="shared" si="35"/>
        <v/>
      </c>
      <c r="G295" s="383"/>
      <c r="H295"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5" s="383"/>
      <c r="J295" s="384"/>
      <c r="K295" s="385" t="str">
        <f>IF(OR(Table18[[#This Row],[流]]="UAT_GS",Table18[[#This Row],[流]]="UAT_GC",Table18[[#This Row],[流]]="UAT_EP"),"Release_note","0")&amp;IF(OR(Table18[[#This Row],[流]]="UAT3"),"Notice_of","0")</f>
        <v>00</v>
      </c>
      <c r="L295" s="386"/>
      <c r="M295" s="383"/>
      <c r="N295" s="383"/>
      <c r="O295" s="383"/>
      <c r="P295" s="383"/>
      <c r="Q295" s="383"/>
      <c r="R295" s="387" t="str">
        <f>IF(OR(Table18[[#This Row],[流]]="FLEET_ENHANCEMENT_GS",Table18[[#This Row],[流]]="UAT3",Table18[[#This Row],[流]]="",Table18[[#This Row],[流]]="0",Table18[[#This Row],[流]]="ICP"),"0","Yes")</f>
        <v>0</v>
      </c>
      <c r="S295" s="387"/>
      <c r="T295" s="386"/>
    </row>
    <row r="296" spans="3:20" x14ac:dyDescent="0.25">
      <c r="C296" s="409">
        <v>43310</v>
      </c>
      <c r="D296" s="217"/>
      <c r="E296" s="383" t="str">
        <f t="shared" si="34"/>
        <v>Sunday</v>
      </c>
      <c r="F296" s="412" t="str">
        <f t="shared" si="35"/>
        <v/>
      </c>
      <c r="G296" s="383"/>
      <c r="H296" s="384"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6" s="383"/>
      <c r="J296" s="384"/>
      <c r="K296" s="385" t="str">
        <f>IF(OR(Table18[[#This Row],[流]]="UAT_GS",Table18[[#This Row],[流]]="UAT_GC",Table18[[#This Row],[流]]="UAT_EP"),"Release_note","0")&amp;IF(OR(Table18[[#This Row],[流]]="UAT3"),"Notice_of","0")</f>
        <v>00</v>
      </c>
      <c r="L296" s="386"/>
      <c r="M296" s="383"/>
      <c r="N296" s="383"/>
      <c r="O296" s="383"/>
      <c r="P296" s="383"/>
      <c r="Q296" s="383"/>
      <c r="R296" s="387" t="str">
        <f>IF(OR(Table18[[#This Row],[流]]="FLEET_ENHANCEMENT_GS",Table18[[#This Row],[流]]="UAT3",Table18[[#This Row],[流]]="",Table18[[#This Row],[流]]="0",Table18[[#This Row],[流]]="ICP"),"0","Yes")</f>
        <v>0</v>
      </c>
      <c r="S296" s="387"/>
      <c r="T296" s="386"/>
    </row>
    <row r="297" spans="3:20" x14ac:dyDescent="0.25">
      <c r="C297" s="367">
        <v>43311</v>
      </c>
      <c r="D297" s="310"/>
      <c r="E297" s="298" t="str">
        <f t="shared" si="34"/>
        <v>Monday</v>
      </c>
      <c r="F297" s="306" t="str">
        <f t="shared" si="35"/>
        <v/>
      </c>
      <c r="G297" s="298"/>
      <c r="H297" s="29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7" s="298"/>
      <c r="J297" s="299"/>
      <c r="K297" s="300" t="str">
        <f>IF(OR(Table18[[#This Row],[流]]="UAT_GS",Table18[[#This Row],[流]]="UAT_GC",Table18[[#This Row],[流]]="UAT_EP"),"Release_note","0")&amp;IF(OR(Table18[[#This Row],[流]]="UAT3"),"Notice_of","0")</f>
        <v>00</v>
      </c>
      <c r="L297" s="301"/>
      <c r="M297" s="298"/>
      <c r="N297" s="298"/>
      <c r="O297" s="298"/>
      <c r="P297" s="298"/>
      <c r="Q297" s="298"/>
      <c r="R297" s="302" t="str">
        <f>IF(OR(Table18[[#This Row],[流]]="FLEET_ENHANCEMENT_GS",Table18[[#This Row],[流]]="UAT3",Table18[[#This Row],[流]]="",Table18[[#This Row],[流]]="0",Table18[[#This Row],[流]]="ICP"),"0","Yes")</f>
        <v>0</v>
      </c>
      <c r="S297" s="302"/>
      <c r="T297" s="301"/>
    </row>
    <row r="298" spans="3:20" x14ac:dyDescent="0.25">
      <c r="C298" s="367">
        <v>43312</v>
      </c>
      <c r="D298" s="310"/>
      <c r="E298" s="298" t="str">
        <f t="shared" si="34"/>
        <v>Tuesday</v>
      </c>
      <c r="F298" s="413" t="str">
        <f t="shared" si="35"/>
        <v>UAT</v>
      </c>
      <c r="G298" s="378"/>
      <c r="H298" s="37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298" s="378"/>
      <c r="J298" s="379"/>
      <c r="K298" s="380" t="str">
        <f>IF(OR(Table18[[#This Row],[流]]="UAT_GS",Table18[[#This Row],[流]]="UAT_GC",Table18[[#This Row],[流]]="UAT_EP"),"Release_note","0")&amp;IF(OR(Table18[[#This Row],[流]]="UAT3"),"Notice_of","0")</f>
        <v>00</v>
      </c>
      <c r="L298" s="381"/>
      <c r="M298" s="378"/>
      <c r="N298" s="378"/>
      <c r="O298" s="378"/>
      <c r="P298" s="378"/>
      <c r="Q298" s="378"/>
      <c r="R298" s="382" t="str">
        <f>IF(OR(Table18[[#This Row],[流]]="FLEET_ENHANCEMENT_GS",Table18[[#This Row],[流]]="UAT3",Table18[[#This Row],[流]]="",Table18[[#This Row],[流]]="0",Table18[[#This Row],[流]]="ICP"),"0","Yes")</f>
        <v>0</v>
      </c>
      <c r="S298" s="382"/>
      <c r="T298" s="381"/>
    </row>
    <row r="299" spans="3:20" x14ac:dyDescent="0.25">
      <c r="C299" s="419"/>
      <c r="D299" s="250"/>
      <c r="E299" s="396"/>
      <c r="F299" s="178"/>
      <c r="G299" s="178"/>
      <c r="H299" s="178"/>
      <c r="I299" s="178"/>
      <c r="J299" s="176"/>
      <c r="K299" s="176"/>
      <c r="L299" s="179"/>
      <c r="M299" s="178"/>
      <c r="N299" s="178"/>
      <c r="O299" s="178"/>
      <c r="P299" s="178"/>
      <c r="Q299" s="178"/>
      <c r="R299" s="176"/>
      <c r="S299" s="180"/>
      <c r="T299" s="180"/>
    </row>
    <row r="300" spans="3:20" x14ac:dyDescent="0.25">
      <c r="C300" s="367">
        <v>43313</v>
      </c>
      <c r="D300" s="310"/>
      <c r="E300" s="298" t="str">
        <f t="shared" ref="E300" si="36">TEXT(C300,"dddd")</f>
        <v>Wednesday</v>
      </c>
      <c r="F300" s="413" t="str">
        <f t="shared" ref="F300" si="37">IF(OR(E300="Thursday",E300="Tuesday"),"UAT","")&amp;IF(OR(E300="Wednesday",E300="Friday"),"Trunk&amp;UAT3","")</f>
        <v>Trunk&amp;UAT3</v>
      </c>
      <c r="G300" s="378"/>
      <c r="H300" s="379" t="str">
        <f>IF(Table18[[#This Row],[流]]="Trunk_GS","172.25.12.222","")&amp;IF(Table18[[#This Row],[流]]="UAT_GS","172.25.15.202","")&amp;IF(Table18[[#This Row],[流]]="UAT_GC","172.25.15.208","")&amp;IF(Table18[[#This Row],[流]]="UAT_EP","172.25.15.207","")&amp;IF(Table18[[#This Row],[流]]="Trunk_GC","172.25.12.223","")&amp;IF(Table18[[#This Row],[流]]="UAT3","UAT3","")&amp;IF(Table18[[#This Row],[流]]="ICP","Chenlin An","")&amp;IF(Table18[[#This Row],[流]]="0","0","")&amp;IF(Table18[[#This Row],[流]]="MP","172.25.15.209","")&amp;IF(Table18[[#This Row],[流]]="Tech_Refresh_GS","172.25.10.90","")&amp;IF(Table18[[#This Row],[流]]="Tech_Refresh_GC","172.25.10.91","")&amp;IF(Table18[[#This Row],[流]]="Tech_Refresh_EP","172.25.10.92","")&amp;IF(Table18[[#This Row],[流]]="Trunk_EP","172.25.12.224","")&amp;IF(Table18[[#This Row],[流]]="Tech_Refresh_CP","ME","")&amp;IF(Table18[[#This Row],[流]]="SP2","Chloe","")</f>
        <v/>
      </c>
      <c r="I300" s="378"/>
      <c r="J300" s="379"/>
      <c r="K300" s="380" t="str">
        <f>IF(OR(Table18[[#This Row],[流]]="UAT_GS",Table18[[#This Row],[流]]="UAT_GC",Table18[[#This Row],[流]]="UAT_EP"),"Release_note","0")&amp;IF(OR(Table18[[#This Row],[流]]="UAT3"),"Notice_of","0")</f>
        <v>00</v>
      </c>
      <c r="L300" s="381"/>
      <c r="M300" s="378"/>
      <c r="N300" s="378"/>
      <c r="O300" s="378"/>
      <c r="P300" s="378"/>
      <c r="Q300" s="378"/>
      <c r="R300" s="382" t="str">
        <f>IF(OR(Table18[[#This Row],[流]]="FLEET_ENHANCEMENT_GS",Table18[[#This Row],[流]]="UAT3",Table18[[#This Row],[流]]="",Table18[[#This Row],[流]]="0",Table18[[#This Row],[流]]="ICP"),"0","Yes")</f>
        <v>0</v>
      </c>
      <c r="S300" s="382"/>
      <c r="T300" s="381"/>
    </row>
  </sheetData>
  <hyperlinks>
    <hyperlink ref="L148" r:id="rId1"/>
    <hyperlink ref="L131" r:id="rId2"/>
  </hyperlinks>
  <pageMargins left="0.7" right="0.7" top="0.75" bottom="0.75" header="0.3" footer="0.3"/>
  <pageSetup paperSize="9" orientation="portrait" r:id="rId3"/>
  <ignoredErrors>
    <ignoredError sqref="H263:H271 H244:H248 H260 H256" calculatedColumn="1"/>
  </ignoredErrors>
  <legacyDrawing r:id="rId4"/>
  <tableParts count="1">
    <tablePart r:id="rId5"/>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3:AV295"/>
  <sheetViews>
    <sheetView showGridLines="0" tabSelected="1" zoomScale="90" zoomScaleNormal="90" workbookViewId="0">
      <pane xSplit="5" ySplit="3" topLeftCell="F4" activePane="bottomRight" state="frozenSplit"/>
      <selection pane="topRight" activeCell="D1" sqref="D1"/>
      <selection pane="bottomLeft" activeCell="A3" sqref="A3"/>
      <selection pane="bottomRight" activeCell="H259" sqref="H259"/>
    </sheetView>
  </sheetViews>
  <sheetFormatPr defaultRowHeight="15" x14ac:dyDescent="0.25"/>
  <cols>
    <col min="1" max="1" width="3.42578125" style="309" customWidth="1"/>
    <col min="2" max="2" width="2.7109375" style="309" customWidth="1"/>
    <col min="3" max="3" width="1.42578125" style="309" customWidth="1"/>
    <col min="4" max="4" width="10.7109375" style="71" customWidth="1"/>
    <col min="5" max="5" width="10.7109375" style="216" hidden="1" customWidth="1"/>
    <col min="6" max="7" width="11.7109375" style="309" customWidth="1"/>
    <col min="8" max="8" width="24.28515625" style="57" bestFit="1" customWidth="1"/>
    <col min="9" max="9" width="13.140625" style="309" customWidth="1"/>
    <col min="10" max="10" width="11.140625" style="57" customWidth="1"/>
    <col min="11" max="11" width="27.5703125" style="309" customWidth="1"/>
    <col min="12" max="12" width="17.5703125" style="309" hidden="1" customWidth="1"/>
    <col min="13" max="13" width="0" style="57" hidden="1" customWidth="1"/>
    <col min="14" max="14" width="0" style="42" hidden="1" customWidth="1"/>
    <col min="15" max="15" width="11" style="216" hidden="1" customWidth="1"/>
    <col min="16" max="16" width="0" style="57" hidden="1" customWidth="1"/>
    <col min="17" max="17" width="11.42578125" style="57" hidden="1" customWidth="1"/>
    <col min="18" max="18" width="13.5703125" style="309" hidden="1" customWidth="1"/>
    <col min="19" max="19" width="0" style="61" hidden="1" customWidth="1"/>
    <col min="20" max="20" width="9.140625" style="61"/>
    <col min="21" max="16384" width="9.140625" style="309"/>
  </cols>
  <sheetData>
    <row r="3" spans="4:21" x14ac:dyDescent="0.25">
      <c r="D3" s="70" t="s">
        <v>14</v>
      </c>
      <c r="E3" s="45" t="s">
        <v>38</v>
      </c>
      <c r="F3" s="68" t="s">
        <v>15</v>
      </c>
      <c r="G3" s="68" t="s">
        <v>18</v>
      </c>
      <c r="H3" s="68" t="s">
        <v>16</v>
      </c>
      <c r="I3" s="68" t="s">
        <v>29</v>
      </c>
      <c r="J3" s="68" t="s">
        <v>21</v>
      </c>
      <c r="K3" s="68" t="s">
        <v>17</v>
      </c>
      <c r="L3" s="128" t="s">
        <v>43</v>
      </c>
      <c r="M3" s="40" t="s">
        <v>47</v>
      </c>
      <c r="N3" s="68" t="s">
        <v>23</v>
      </c>
      <c r="O3" s="68" t="s">
        <v>24</v>
      </c>
      <c r="P3" s="68" t="s">
        <v>25</v>
      </c>
      <c r="Q3" s="68" t="s">
        <v>26</v>
      </c>
      <c r="R3" s="68" t="s">
        <v>28</v>
      </c>
      <c r="S3" s="68" t="s">
        <v>31</v>
      </c>
      <c r="T3" s="40" t="s">
        <v>277</v>
      </c>
      <c r="U3" s="52" t="s">
        <v>519</v>
      </c>
    </row>
    <row r="4" spans="4:21" hidden="1" x14ac:dyDescent="0.25">
      <c r="D4" s="12">
        <v>43192</v>
      </c>
      <c r="E4" s="118" t="s">
        <v>39</v>
      </c>
      <c r="F4" s="312" t="str">
        <f t="shared" ref="F4:F62" si="0">TEXT(D4,"dddd")</f>
        <v>Monday</v>
      </c>
      <c r="G4" s="312" t="str">
        <f>IF(OR(F4="Thursday",F4="Tuesday"),"UAT","")&amp;IF(OR(F4="Wednesday",F4="Friday"),"Trunk&amp;UAT3","")</f>
        <v/>
      </c>
      <c r="H4" s="120" t="s">
        <v>20</v>
      </c>
      <c r="I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4" s="121" t="s">
        <v>22</v>
      </c>
      <c r="K4" s="122" t="s">
        <v>19</v>
      </c>
      <c r="L4" s="123" t="str">
        <f>IF(OR(Table189[[#This Row],[流]]="UAT_GS",Table189[[#This Row],[流]]="UAT_GC",Table189[[#This Row],[流]]="UAT_EP"),"Release_note","0")&amp;IF(OR(Table189[[#This Row],[流]]="UAT3"),"Notice_of","0")</f>
        <v>00</v>
      </c>
      <c r="M4" s="124"/>
      <c r="N4" s="312" t="s">
        <v>27</v>
      </c>
      <c r="O4" s="312" t="s">
        <v>27</v>
      </c>
      <c r="P4" s="312" t="s">
        <v>27</v>
      </c>
      <c r="Q4" s="312" t="s">
        <v>27</v>
      </c>
      <c r="R4" s="125" t="s">
        <v>27</v>
      </c>
      <c r="S4" s="126" t="str">
        <f>IF(OR(Table189[[#This Row],[流]]="FLEET_ENHANCEMENT_GS",Table189[[#This Row],[流]]="UAT3",Table189[[#This Row],[流]]="",Table189[[#This Row],[流]]="0",Table189[[#This Row],[流]]="ICP"),"0","Yes")</f>
        <v>Yes</v>
      </c>
      <c r="T4" s="127" t="str">
        <f>IF(Table189[[#This Row],[流]]="Fleet_GS","√","")&amp;IF(Table189[[#This Row],[流]]="UAT3","","X")</f>
        <v>X</v>
      </c>
      <c r="U4" s="128"/>
    </row>
    <row r="5" spans="4:21" hidden="1" x14ac:dyDescent="0.25">
      <c r="D5" s="12">
        <v>43193</v>
      </c>
      <c r="E5" s="118" t="s">
        <v>39</v>
      </c>
      <c r="F5" s="129" t="str">
        <f t="shared" si="0"/>
        <v>Tuesday</v>
      </c>
      <c r="G5" s="312" t="str">
        <f t="shared" ref="G5:G75" si="1">IF(OR(F5="Thursday",F5="Tuesday"),"UAT","")&amp;IF(OR(F5="Wednesday",F5="Friday"),"Trunk&amp;UAT3","")</f>
        <v>UAT</v>
      </c>
      <c r="H5" s="120" t="s">
        <v>20</v>
      </c>
      <c r="I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 s="312"/>
      <c r="K5" s="122" t="s">
        <v>30</v>
      </c>
      <c r="L5" s="123" t="str">
        <f>IF(OR(Table189[[#This Row],[流]]="UAT_GS",Table189[[#This Row],[流]]="UAT_GC",Table189[[#This Row],[流]]="UAT_EP"),"Release_note","0")&amp;IF(OR(Table189[[#This Row],[流]]="UAT3"),"Notice_of","0")</f>
        <v>00</v>
      </c>
      <c r="M5" s="124"/>
      <c r="N5" s="312" t="s">
        <v>27</v>
      </c>
      <c r="O5" s="312" t="s">
        <v>27</v>
      </c>
      <c r="P5" s="312" t="s">
        <v>27</v>
      </c>
      <c r="Q5" s="312" t="s">
        <v>27</v>
      </c>
      <c r="R5" s="125" t="s">
        <v>27</v>
      </c>
      <c r="S5" s="126" t="str">
        <f>IF(OR(Table189[[#This Row],[流]]="FLEET_ENHANCEMENT_GS",Table189[[#This Row],[流]]="UAT3",Table189[[#This Row],[流]]="",Table189[[#This Row],[流]]="0",Table189[[#This Row],[流]]="ICP"),"0","Yes")</f>
        <v>Yes</v>
      </c>
      <c r="T5" s="127" t="str">
        <f>IF(Table189[[#This Row],[流]]="Fleet_GS","√","")&amp;IF(Table189[[#This Row],[流]]="UAT3","","X")</f>
        <v>X</v>
      </c>
      <c r="U5" s="130"/>
    </row>
    <row r="6" spans="4:21" hidden="1" x14ac:dyDescent="0.25">
      <c r="D6" s="12">
        <v>43193</v>
      </c>
      <c r="E6" s="118" t="s">
        <v>39</v>
      </c>
      <c r="F6" s="129" t="str">
        <f t="shared" si="0"/>
        <v>Tuesday</v>
      </c>
      <c r="G6" s="312" t="str">
        <f t="shared" si="1"/>
        <v>UAT</v>
      </c>
      <c r="H6" s="131" t="s">
        <v>32</v>
      </c>
      <c r="I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6" s="312"/>
      <c r="K6" s="122" t="s">
        <v>33</v>
      </c>
      <c r="L6" s="132" t="str">
        <f>IF(OR(Table189[[#This Row],[流]]="UAT_GS",Table189[[#This Row],[流]]="UAT_GC",Table189[[#This Row],[流]]="UAT_EP"),"Release_note","0")&amp;IF(OR(Table189[[#This Row],[流]]="UAT3"),"Notice_of","0")</f>
        <v>Release_note0</v>
      </c>
      <c r="M6" s="124"/>
      <c r="N6" s="312" t="s">
        <v>27</v>
      </c>
      <c r="O6" s="312" t="s">
        <v>27</v>
      </c>
      <c r="P6" s="312" t="s">
        <v>44</v>
      </c>
      <c r="Q6" s="312" t="s">
        <v>27</v>
      </c>
      <c r="R6" s="133" t="s">
        <v>27</v>
      </c>
      <c r="S6" s="126" t="str">
        <f>IF(OR(Table189[[#This Row],[流]]="FLEET_ENHANCEMENT_GS",Table189[[#This Row],[流]]="UAT3",Table189[[#This Row],[流]]="",Table189[[#This Row],[流]]="0",Table189[[#This Row],[流]]="ICP"),"0","Yes")</f>
        <v>Yes</v>
      </c>
      <c r="T6" s="127" t="str">
        <f>IF(Table189[[#This Row],[流]]="Fleet_GS","√","")&amp;IF(Table189[[#This Row],[流]]="UAT3","","X")</f>
        <v>X</v>
      </c>
      <c r="U6" s="130"/>
    </row>
    <row r="7" spans="4:21" hidden="1" x14ac:dyDescent="0.25">
      <c r="D7" s="12">
        <v>43193</v>
      </c>
      <c r="E7" s="118" t="s">
        <v>39</v>
      </c>
      <c r="F7" s="129" t="str">
        <f t="shared" si="0"/>
        <v>Tuesday</v>
      </c>
      <c r="G7" s="312" t="str">
        <f t="shared" si="1"/>
        <v>UAT</v>
      </c>
      <c r="H7" s="131" t="s">
        <v>36</v>
      </c>
      <c r="I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7" s="312"/>
      <c r="K7" s="122" t="s">
        <v>41</v>
      </c>
      <c r="L7" s="132" t="str">
        <f>IF(OR(Table189[[#This Row],[流]]="UAT_GS",Table189[[#This Row],[流]]="UAT_GC",Table189[[#This Row],[流]]="UAT_EP"),"Release_note","0")&amp;IF(OR(Table189[[#This Row],[流]]="UAT3"),"Notice_of","0")</f>
        <v>Release_note0</v>
      </c>
      <c r="M7" s="124"/>
      <c r="N7" s="312" t="s">
        <v>27</v>
      </c>
      <c r="O7" s="312" t="s">
        <v>27</v>
      </c>
      <c r="P7" s="312" t="s">
        <v>27</v>
      </c>
      <c r="Q7" s="312" t="s">
        <v>27</v>
      </c>
      <c r="R7" s="133" t="s">
        <v>27</v>
      </c>
      <c r="S7" s="126" t="str">
        <f>IF(OR(Table189[[#This Row],[流]]="FLEET_ENHANCEMENT_GS",Table189[[#This Row],[流]]="UAT3",Table189[[#This Row],[流]]="",Table189[[#This Row],[流]]="0",Table189[[#This Row],[流]]="ICP"),"0","Yes")</f>
        <v>Yes</v>
      </c>
      <c r="T7" s="127" t="str">
        <f>IF(Table189[[#This Row],[流]]="Fleet_GS","√","")&amp;IF(Table189[[#This Row],[流]]="UAT3","","X")</f>
        <v>X</v>
      </c>
      <c r="U7" s="130"/>
    </row>
    <row r="8" spans="4:21" hidden="1" x14ac:dyDescent="0.25">
      <c r="D8" s="12">
        <v>43193</v>
      </c>
      <c r="E8" s="118" t="s">
        <v>39</v>
      </c>
      <c r="F8" s="129" t="str">
        <f t="shared" si="0"/>
        <v>Tuesday</v>
      </c>
      <c r="G8" s="312" t="str">
        <f t="shared" si="1"/>
        <v>UAT</v>
      </c>
      <c r="H8" s="131" t="s">
        <v>37</v>
      </c>
      <c r="I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8" s="312"/>
      <c r="K8" s="122" t="s">
        <v>42</v>
      </c>
      <c r="L8" s="132" t="str">
        <f>IF(OR(Table189[[#This Row],[流]]="UAT_GS",Table189[[#This Row],[流]]="UAT_GC",Table189[[#This Row],[流]]="UAT_EP"),"Release_note","0")&amp;IF(OR(Table189[[#This Row],[流]]="UAT3"),"Notice_of","0")</f>
        <v>Release_note0</v>
      </c>
      <c r="M8" s="124"/>
      <c r="N8" s="312" t="s">
        <v>27</v>
      </c>
      <c r="O8" s="312" t="s">
        <v>27</v>
      </c>
      <c r="P8" s="312" t="s">
        <v>27</v>
      </c>
      <c r="Q8" s="312" t="s">
        <v>27</v>
      </c>
      <c r="R8" s="133" t="s">
        <v>27</v>
      </c>
      <c r="S8" s="126" t="str">
        <f>IF(OR(Table189[[#This Row],[流]]="FLEET_ENHANCEMENT_GS",Table189[[#This Row],[流]]="UAT3",Table189[[#This Row],[流]]="",Table189[[#This Row],[流]]="0",Table189[[#This Row],[流]]="ICP"),"0","Yes")</f>
        <v>Yes</v>
      </c>
      <c r="T8" s="127" t="str">
        <f>IF(Table189[[#This Row],[流]]="Fleet_GS","√","")&amp;IF(Table189[[#This Row],[流]]="UAT3","","X")</f>
        <v>X</v>
      </c>
      <c r="U8" s="130"/>
    </row>
    <row r="9" spans="4:21" hidden="1" x14ac:dyDescent="0.25">
      <c r="D9" s="12">
        <v>43194</v>
      </c>
      <c r="E9" s="118" t="s">
        <v>39</v>
      </c>
      <c r="F9" s="312" t="str">
        <f t="shared" si="0"/>
        <v>Wednesday</v>
      </c>
      <c r="G9" s="312" t="str">
        <f t="shared" si="1"/>
        <v>Trunk&amp;UAT3</v>
      </c>
      <c r="H9" s="129" t="s">
        <v>40</v>
      </c>
      <c r="I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9" s="312"/>
      <c r="K9" s="122" t="s">
        <v>33</v>
      </c>
      <c r="L9" s="132" t="str">
        <f>IF(OR(Table189[[#This Row],[流]]="UAT_GS",Table189[[#This Row],[流]]="UAT_GC",Table189[[#This Row],[流]]="UAT_EP"),"Release_note","0")&amp;IF(OR(Table189[[#This Row],[流]]="UAT3"),"Notice_of","0")</f>
        <v>0Notice_of</v>
      </c>
      <c r="M9" s="124"/>
      <c r="N9" s="312"/>
      <c r="O9" s="312">
        <v>0</v>
      </c>
      <c r="P9" s="312">
        <v>0</v>
      </c>
      <c r="Q9" s="312">
        <v>0</v>
      </c>
      <c r="R9" s="312">
        <v>0</v>
      </c>
      <c r="S9" s="126" t="str">
        <f>IF(OR(Table189[[#This Row],[流]]="FLEET_ENHANCEMENT_GS",Table189[[#This Row],[流]]="UAT3",Table189[[#This Row],[流]]="",Table189[[#This Row],[流]]="0",Table189[[#This Row],[流]]="ICP"),"0","Yes")</f>
        <v>0</v>
      </c>
      <c r="T9" s="134" t="s">
        <v>27</v>
      </c>
      <c r="U9" s="130"/>
    </row>
    <row r="10" spans="4:21" s="60" customFormat="1" hidden="1" x14ac:dyDescent="0.25">
      <c r="D10" s="395">
        <v>43195</v>
      </c>
      <c r="E10" s="218">
        <v>0</v>
      </c>
      <c r="F10" s="218" t="str">
        <f t="shared" si="0"/>
        <v>Thursday</v>
      </c>
      <c r="G10" s="218" t="str">
        <f t="shared" si="1"/>
        <v>UAT</v>
      </c>
      <c r="H10" s="218">
        <f>IF(Table189[[#This Row],[Sch_Flag]]=0,0,"")</f>
        <v>0</v>
      </c>
      <c r="I10"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0" s="218">
        <v>0</v>
      </c>
      <c r="K10" s="219"/>
      <c r="L10" s="141" t="str">
        <f>IF(OR(Table189[[#This Row],[流]]="UAT_GS",Table189[[#This Row],[流]]="UAT_GC",Table189[[#This Row],[流]]="UAT_EP"),"Release_note","0")&amp;IF(OR(Table189[[#This Row],[流]]="UAT3"),"Notice_of","0")</f>
        <v>00</v>
      </c>
      <c r="M10" s="151"/>
      <c r="N10" s="141"/>
      <c r="O10" s="141">
        <v>0</v>
      </c>
      <c r="P10" s="141">
        <v>0</v>
      </c>
      <c r="Q10" s="141">
        <v>0</v>
      </c>
      <c r="R10" s="141">
        <v>0</v>
      </c>
      <c r="S10" s="126" t="str">
        <f>IF(OR(Table189[[#This Row],[流]]="FLEET_ENHANCEMENT_GS",Table189[[#This Row],[流]]="UAT3",Table189[[#This Row],[流]]="",Table189[[#This Row],[流]]="0",Table189[[#This Row],[流]]="ICP"),"0","Yes")</f>
        <v>Yes</v>
      </c>
      <c r="T10" s="222" t="str">
        <f>IF(Table189[[#This Row],[流]]="Fleet_GS","√","")&amp;IF(Table189[[#This Row],[流]]="UAT3","","X")</f>
        <v>X</v>
      </c>
      <c r="U10" s="223"/>
    </row>
    <row r="11" spans="4:21" s="60" customFormat="1" hidden="1" x14ac:dyDescent="0.25">
      <c r="D11" s="395">
        <v>43196</v>
      </c>
      <c r="E11" s="218">
        <v>0</v>
      </c>
      <c r="F11" s="218" t="str">
        <f t="shared" si="0"/>
        <v>Friday</v>
      </c>
      <c r="G11" s="218" t="str">
        <f t="shared" si="1"/>
        <v>Trunk&amp;UAT3</v>
      </c>
      <c r="H11" s="218">
        <f>IF(Table189[[#This Row],[Sch_Flag]]=0,0,"")</f>
        <v>0</v>
      </c>
      <c r="I11"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1" s="218">
        <v>0</v>
      </c>
      <c r="K11" s="219"/>
      <c r="L11" s="141" t="str">
        <f>IF(OR(Table189[[#This Row],[流]]="UAT_GS",Table189[[#This Row],[流]]="UAT_GC",Table189[[#This Row],[流]]="UAT_EP"),"Release_note","0")&amp;IF(OR(Table189[[#This Row],[流]]="UAT3"),"Notice_of","0")</f>
        <v>00</v>
      </c>
      <c r="M11" s="151"/>
      <c r="N11" s="141"/>
      <c r="O11" s="141">
        <v>0</v>
      </c>
      <c r="P11" s="141">
        <v>0</v>
      </c>
      <c r="Q11" s="141">
        <v>0</v>
      </c>
      <c r="R11" s="141">
        <v>0</v>
      </c>
      <c r="S11" s="126" t="str">
        <f>IF(OR(Table189[[#This Row],[流]]="FLEET_ENHANCEMENT_GS",Table189[[#This Row],[流]]="UAT3",Table189[[#This Row],[流]]="",Table189[[#This Row],[流]]="0",Table189[[#This Row],[流]]="ICP"),"0","Yes")</f>
        <v>Yes</v>
      </c>
      <c r="T11" s="222" t="str">
        <f>IF(Table189[[#This Row],[流]]="Fleet_GS","√","")&amp;IF(Table189[[#This Row],[流]]="UAT3","","X")</f>
        <v>X</v>
      </c>
      <c r="U11" s="223"/>
    </row>
    <row r="12" spans="4:21" hidden="1" x14ac:dyDescent="0.25">
      <c r="D12" s="12">
        <v>43197</v>
      </c>
      <c r="E12" s="118" t="s">
        <v>39</v>
      </c>
      <c r="F12" s="141" t="str">
        <f t="shared" si="0"/>
        <v>Saturday</v>
      </c>
      <c r="G12" s="312" t="str">
        <f t="shared" si="1"/>
        <v/>
      </c>
      <c r="H12" s="131" t="s">
        <v>32</v>
      </c>
      <c r="I1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2" s="121" t="s">
        <v>22</v>
      </c>
      <c r="K12" s="122" t="s">
        <v>45</v>
      </c>
      <c r="L12" s="132" t="str">
        <f>IF(OR(Table189[[#This Row],[流]]="UAT_GS",Table189[[#This Row],[流]]="UAT_GC",Table189[[#This Row],[流]]="UAT_EP"),"Release_note","0")&amp;IF(OR(Table189[[#This Row],[流]]="UAT3"),"Notice_of","0")</f>
        <v>Release_note0</v>
      </c>
      <c r="M12" s="142" t="s">
        <v>46</v>
      </c>
      <c r="N12" s="312" t="s">
        <v>27</v>
      </c>
      <c r="O12" s="312" t="s">
        <v>27</v>
      </c>
      <c r="P12" s="312" t="s">
        <v>44</v>
      </c>
      <c r="Q12" s="312" t="s">
        <v>27</v>
      </c>
      <c r="R12" s="133" t="s">
        <v>27</v>
      </c>
      <c r="S12" s="126" t="str">
        <f>IF(OR(Table189[[#This Row],[流]]="FLEET_ENHANCEMENT_GS",Table189[[#This Row],[流]]="UAT3",Table189[[#This Row],[流]]="",Table189[[#This Row],[流]]="0",Table189[[#This Row],[流]]="ICP"),"0","Yes")</f>
        <v>Yes</v>
      </c>
      <c r="T12" s="127" t="str">
        <f>IF(Table189[[#This Row],[流]]="Fleet_GS","√","")&amp;IF(Table189[[#This Row],[流]]="UAT3","","X")</f>
        <v>X</v>
      </c>
      <c r="U12" s="130"/>
    </row>
    <row r="13" spans="4:21" hidden="1" x14ac:dyDescent="0.25">
      <c r="D13" s="12">
        <v>43198</v>
      </c>
      <c r="E13" s="118" t="s">
        <v>39</v>
      </c>
      <c r="F13" s="141" t="str">
        <f t="shared" si="0"/>
        <v>Sunday</v>
      </c>
      <c r="G13" s="312" t="str">
        <f t="shared" si="1"/>
        <v/>
      </c>
      <c r="H13" s="131" t="s">
        <v>37</v>
      </c>
      <c r="I1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 s="121" t="s">
        <v>22</v>
      </c>
      <c r="K13" s="143" t="s">
        <v>50</v>
      </c>
      <c r="L13" s="132" t="str">
        <f>IF(OR(Table189[[#This Row],[流]]="UAT_GS",Table189[[#This Row],[流]]="UAT_GC",Table189[[#This Row],[流]]="UAT_EP"),"Release_note","0")&amp;IF(OR(Table189[[#This Row],[流]]="UAT3"),"Notice_of","0")</f>
        <v>Release_note0</v>
      </c>
      <c r="M13" s="142" t="s">
        <v>51</v>
      </c>
      <c r="N13" s="141" t="s">
        <v>27</v>
      </c>
      <c r="O13" s="141" t="s">
        <v>27</v>
      </c>
      <c r="P13" s="141" t="s">
        <v>27</v>
      </c>
      <c r="Q13" s="141" t="s">
        <v>27</v>
      </c>
      <c r="R13" s="133" t="s">
        <v>27</v>
      </c>
      <c r="S13" s="126" t="str">
        <f>IF(OR(Table189[[#This Row],[流]]="FLEET_ENHANCEMENT_GS",Table189[[#This Row],[流]]="UAT3",Table189[[#This Row],[流]]="",Table189[[#This Row],[流]]="0",Table189[[#This Row],[流]]="ICP"),"0","Yes")</f>
        <v>Yes</v>
      </c>
      <c r="T13" s="144" t="str">
        <f>IF(Table189[[#This Row],[流]]="Fleet_GS","√","")&amp;IF(Table189[[#This Row],[流]]="UAT3","","X")</f>
        <v>X</v>
      </c>
      <c r="U13" s="130"/>
    </row>
    <row r="14" spans="4:21" hidden="1" x14ac:dyDescent="0.25">
      <c r="D14" s="12">
        <v>43198</v>
      </c>
      <c r="E14" s="118" t="s">
        <v>39</v>
      </c>
      <c r="F14" s="141" t="str">
        <f t="shared" si="0"/>
        <v>Sunday</v>
      </c>
      <c r="G14" s="312" t="str">
        <f t="shared" si="1"/>
        <v/>
      </c>
      <c r="H14" s="131" t="s">
        <v>36</v>
      </c>
      <c r="I1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4" s="121" t="s">
        <v>22</v>
      </c>
      <c r="K14" s="143" t="s">
        <v>48</v>
      </c>
      <c r="L14" s="132" t="str">
        <f>IF(OR(Table189[[#This Row],[流]]="UAT_GS",Table189[[#This Row],[流]]="UAT_GC",Table189[[#This Row],[流]]="UAT_EP"),"Release_note","0")&amp;IF(OR(Table189[[#This Row],[流]]="UAT3"),"Notice_of","0")</f>
        <v>Release_note0</v>
      </c>
      <c r="M14" s="142" t="s">
        <v>49</v>
      </c>
      <c r="N14" s="141" t="s">
        <v>27</v>
      </c>
      <c r="O14" s="141" t="s">
        <v>27</v>
      </c>
      <c r="P14" s="141" t="s">
        <v>27</v>
      </c>
      <c r="Q14" s="141" t="s">
        <v>27</v>
      </c>
      <c r="R14" s="133" t="s">
        <v>27</v>
      </c>
      <c r="S14" s="126" t="str">
        <f>IF(OR(Table189[[#This Row],[流]]="FLEET_ENHANCEMENT_GS",Table189[[#This Row],[流]]="UAT3",Table189[[#This Row],[流]]="",Table189[[#This Row],[流]]="0",Table189[[#This Row],[流]]="ICP"),"0","Yes")</f>
        <v>Yes</v>
      </c>
      <c r="T14" s="144" t="str">
        <f>IF(Table189[[#This Row],[流]]="Fleet_GS","√","")&amp;IF(Table189[[#This Row],[流]]="UAT3","","X")</f>
        <v>X</v>
      </c>
      <c r="U14" s="130"/>
    </row>
    <row r="15" spans="4:21" hidden="1" x14ac:dyDescent="0.25">
      <c r="D15" s="12">
        <v>43198</v>
      </c>
      <c r="E15" s="118" t="s">
        <v>39</v>
      </c>
      <c r="F15" s="141" t="str">
        <f t="shared" si="0"/>
        <v>Sunday</v>
      </c>
      <c r="G15" s="312" t="str">
        <f t="shared" si="1"/>
        <v/>
      </c>
      <c r="H15" s="129" t="s">
        <v>40</v>
      </c>
      <c r="I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5" s="121" t="s">
        <v>22</v>
      </c>
      <c r="K15" s="143" t="s">
        <v>48</v>
      </c>
      <c r="L15" s="132" t="str">
        <f>IF(OR(Table189[[#This Row],[流]]="UAT_GS",Table189[[#This Row],[流]]="UAT_GC",Table189[[#This Row],[流]]="UAT_EP"),"Release_note","0")&amp;IF(OR(Table189[[#This Row],[流]]="UAT3"),"Notice_of","0")</f>
        <v>0Notice_of</v>
      </c>
      <c r="M15" s="124">
        <v>0</v>
      </c>
      <c r="N15" s="312"/>
      <c r="O15" s="312">
        <v>0</v>
      </c>
      <c r="P15" s="312">
        <v>0</v>
      </c>
      <c r="Q15" s="312">
        <v>0</v>
      </c>
      <c r="R15" s="312">
        <v>0</v>
      </c>
      <c r="S15" s="126" t="str">
        <f>IF(OR(Table189[[#This Row],[流]]="FLEET_ENHANCEMENT_GS",Table189[[#This Row],[流]]="UAT3",Table189[[#This Row],[流]]="",Table189[[#This Row],[流]]="0",Table189[[#This Row],[流]]="ICP"),"0","Yes")</f>
        <v>0</v>
      </c>
      <c r="T15" s="144" t="str">
        <f>IF(Table189[[#This Row],[流]]="Fleet_GS","√","")&amp;IF(Table189[[#This Row],[流]]="UAT3","","X")</f>
        <v/>
      </c>
      <c r="U15" s="130"/>
    </row>
    <row r="16" spans="4:21" hidden="1" x14ac:dyDescent="0.25">
      <c r="D16" s="12">
        <v>43199</v>
      </c>
      <c r="E16" s="118" t="s">
        <v>39</v>
      </c>
      <c r="F16" s="312" t="str">
        <f t="shared" si="0"/>
        <v>Monday</v>
      </c>
      <c r="G16" s="312" t="str">
        <f>IF(OR(F16="Thursday",F16="Tuesday"),"UAT","")&amp;IF(OR(F16="Wednesday",F16="Friday"),"Trunk&amp;UAT3","")</f>
        <v/>
      </c>
      <c r="H16" s="120" t="s">
        <v>20</v>
      </c>
      <c r="I1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6" s="312"/>
      <c r="K16" s="122" t="s">
        <v>52</v>
      </c>
      <c r="L16" s="123" t="str">
        <f>IF(OR(Table189[[#This Row],[流]]="UAT_GS",Table189[[#This Row],[流]]="UAT_GC",Table189[[#This Row],[流]]="UAT_EP"),"Release_note","0")&amp;IF(OR(Table189[[#This Row],[流]]="UAT3"),"Notice_of","0")</f>
        <v>00</v>
      </c>
      <c r="M16" s="124" t="s">
        <v>54</v>
      </c>
      <c r="N16" s="141" t="s">
        <v>27</v>
      </c>
      <c r="O16" s="141" t="s">
        <v>27</v>
      </c>
      <c r="P16" s="141" t="s">
        <v>27</v>
      </c>
      <c r="Q16" s="141" t="s">
        <v>27</v>
      </c>
      <c r="R16" s="125" t="s">
        <v>27</v>
      </c>
      <c r="S16" s="126" t="str">
        <f>IF(OR(Table189[[#This Row],[流]]="FLEET_ENHANCEMENT_GS",Table189[[#This Row],[流]]="UAT3",Table189[[#This Row],[流]]="",Table189[[#This Row],[流]]="0",Table189[[#This Row],[流]]="ICP"),"0","Yes")</f>
        <v>Yes</v>
      </c>
      <c r="T16" s="127" t="str">
        <f>IF(Table189[[#This Row],[流]]="Fleet_GS","√","")&amp;IF(Table189[[#This Row],[流]]="UAT3","","X")</f>
        <v>X</v>
      </c>
      <c r="U16" s="130"/>
    </row>
    <row r="17" spans="4:21" hidden="1" x14ac:dyDescent="0.25">
      <c r="D17" s="12">
        <v>43199</v>
      </c>
      <c r="E17" s="118" t="s">
        <v>39</v>
      </c>
      <c r="F17" s="312" t="str">
        <f t="shared" si="0"/>
        <v>Monday</v>
      </c>
      <c r="G17" s="312" t="str">
        <f>IF(OR(F17="Thursday",F17="Tuesday"),"UAT","")&amp;IF(OR(F17="Wednesday",F17="Friday"),"Trunk&amp;UAT3","")</f>
        <v/>
      </c>
      <c r="H17" s="120" t="s">
        <v>34</v>
      </c>
      <c r="I1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7" s="312"/>
      <c r="K17" s="122" t="s">
        <v>52</v>
      </c>
      <c r="L17" s="123" t="str">
        <f>IF(OR(Table189[[#This Row],[流]]="UAT_GS",Table189[[#This Row],[流]]="UAT_GC",Table189[[#This Row],[流]]="UAT_EP"),"Release_note","0")&amp;IF(OR(Table189[[#This Row],[流]]="UAT3"),"Notice_of","0")</f>
        <v>00</v>
      </c>
      <c r="M17" s="124" t="s">
        <v>53</v>
      </c>
      <c r="N17" s="141" t="s">
        <v>27</v>
      </c>
      <c r="O17" s="141" t="s">
        <v>27</v>
      </c>
      <c r="P17" s="141" t="s">
        <v>27</v>
      </c>
      <c r="Q17" s="141" t="s">
        <v>27</v>
      </c>
      <c r="R17" s="125" t="s">
        <v>27</v>
      </c>
      <c r="S17" s="126" t="str">
        <f>IF(OR(Table189[[#This Row],[流]]="FLEET_ENHANCEMENT_GS",Table189[[#This Row],[流]]="UAT3",Table189[[#This Row],[流]]="",Table189[[#This Row],[流]]="0",Table189[[#This Row],[流]]="ICP"),"0","Yes")</f>
        <v>Yes</v>
      </c>
      <c r="T17" s="127" t="str">
        <f>IF(Table189[[#This Row],[流]]="Fleet_GS","√","")&amp;IF(Table189[[#This Row],[流]]="UAT3","","X")</f>
        <v>X</v>
      </c>
      <c r="U17" s="130"/>
    </row>
    <row r="18" spans="4:21" hidden="1" x14ac:dyDescent="0.25">
      <c r="D18" s="12">
        <v>43200</v>
      </c>
      <c r="E18" s="118" t="s">
        <v>39</v>
      </c>
      <c r="F18" s="129" t="str">
        <f t="shared" si="0"/>
        <v>Tuesday</v>
      </c>
      <c r="G18" s="312" t="str">
        <f>IF(OR(F18="Thursday",F18="Tuesday"),"UAT","")&amp;IF(OR(F18="Wednesday",F18="Friday"),"Trunk&amp;UAT3","")</f>
        <v>UAT</v>
      </c>
      <c r="H18" s="145" t="s">
        <v>56</v>
      </c>
      <c r="I1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18" s="121" t="s">
        <v>56</v>
      </c>
      <c r="K18" s="122" t="s">
        <v>57</v>
      </c>
      <c r="L18" s="123" t="str">
        <f>IF(OR(Table189[[#This Row],[流]]="UAT_GS",Table189[[#This Row],[流]]="UAT_GC",Table189[[#This Row],[流]]="UAT_EP"),"Release_note","0")&amp;IF(OR(Table189[[#This Row],[流]]="UAT3"),"Notice_of","0")</f>
        <v>00</v>
      </c>
      <c r="M18" s="124" t="s">
        <v>58</v>
      </c>
      <c r="N18" s="141" t="s">
        <v>27</v>
      </c>
      <c r="O18" s="141">
        <v>0</v>
      </c>
      <c r="P18" s="141">
        <v>0</v>
      </c>
      <c r="Q18" s="141">
        <v>0</v>
      </c>
      <c r="R18" s="312">
        <v>0</v>
      </c>
      <c r="S18" s="126" t="str">
        <f>IF(OR(Table189[[#This Row],[流]]="FLEET_ENHANCEMENT_GS",Table189[[#This Row],[流]]="UAT3",Table189[[#This Row],[流]]="",Table189[[#This Row],[流]]="0",Table189[[#This Row],[流]]="ICP"),"0","Yes")</f>
        <v>0</v>
      </c>
      <c r="T18" s="127" t="str">
        <f>IF(Table189[[#This Row],[流]]="Fleet_GS","√","")&amp;IF(Table189[[#This Row],[流]]="UAT3","","X")</f>
        <v>X</v>
      </c>
      <c r="U18" s="130"/>
    </row>
    <row r="19" spans="4:21" hidden="1" x14ac:dyDescent="0.25">
      <c r="D19" s="12">
        <v>43200</v>
      </c>
      <c r="E19" s="118" t="s">
        <v>39</v>
      </c>
      <c r="F19" s="129" t="str">
        <f t="shared" si="0"/>
        <v>Tuesday</v>
      </c>
      <c r="G19" s="312" t="str">
        <f t="shared" si="1"/>
        <v>UAT</v>
      </c>
      <c r="H19" s="131" t="s">
        <v>36</v>
      </c>
      <c r="I1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9" s="312"/>
      <c r="K19" s="122" t="s">
        <v>55</v>
      </c>
      <c r="L19" s="132" t="str">
        <f>IF(OR(Table189[[#This Row],[流]]="UAT_GS",Table189[[#This Row],[流]]="UAT_GC",Table189[[#This Row],[流]]="UAT_EP"),"Release_note","0")&amp;IF(OR(Table189[[#This Row],[流]]="UAT3"),"Notice_of","0")</f>
        <v>Release_note0</v>
      </c>
      <c r="M19" s="142" t="s">
        <v>60</v>
      </c>
      <c r="N19" s="141" t="s">
        <v>27</v>
      </c>
      <c r="O19" s="141" t="s">
        <v>27</v>
      </c>
      <c r="P19" s="141" t="s">
        <v>27</v>
      </c>
      <c r="Q19" s="141" t="s">
        <v>27</v>
      </c>
      <c r="R19" s="133" t="s">
        <v>27</v>
      </c>
      <c r="S19" s="126" t="str">
        <f>IF(OR(Table189[[#This Row],[流]]="FLEET_ENHANCEMENT_GS",Table189[[#This Row],[流]]="UAT3",Table189[[#This Row],[流]]="",Table189[[#This Row],[流]]="0",Table189[[#This Row],[流]]="ICP"),"0","Yes")</f>
        <v>Yes</v>
      </c>
      <c r="T19" s="127" t="str">
        <f>IF(Table189[[#This Row],[流]]="Fleet_GS","√","")&amp;IF(Table189[[#This Row],[流]]="UAT3","","X")</f>
        <v>X</v>
      </c>
      <c r="U19" s="130"/>
    </row>
    <row r="20" spans="4:21" hidden="1" x14ac:dyDescent="0.25">
      <c r="D20" s="12">
        <v>43200</v>
      </c>
      <c r="E20" s="118" t="s">
        <v>39</v>
      </c>
      <c r="F20" s="129" t="str">
        <f t="shared" si="0"/>
        <v>Tuesday</v>
      </c>
      <c r="G20" s="312" t="str">
        <f t="shared" si="1"/>
        <v>UAT</v>
      </c>
      <c r="H20" s="131" t="s">
        <v>37</v>
      </c>
      <c r="I2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0" s="312"/>
      <c r="K20" s="122" t="s">
        <v>55</v>
      </c>
      <c r="L20" s="132" t="str">
        <f>IF(OR(Table189[[#This Row],[流]]="UAT_GS",Table189[[#This Row],[流]]="UAT_GC",Table189[[#This Row],[流]]="UAT_EP"),"Release_note","0")&amp;IF(OR(Table189[[#This Row],[流]]="UAT3"),"Notice_of","0")</f>
        <v>Release_note0</v>
      </c>
      <c r="M20" s="142" t="s">
        <v>59</v>
      </c>
      <c r="N20" s="141" t="s">
        <v>27</v>
      </c>
      <c r="O20" s="141" t="s">
        <v>27</v>
      </c>
      <c r="P20" s="141" t="s">
        <v>27</v>
      </c>
      <c r="Q20" s="141" t="s">
        <v>27</v>
      </c>
      <c r="R20" s="133" t="s">
        <v>27</v>
      </c>
      <c r="S20" s="126" t="str">
        <f>IF(OR(Table189[[#This Row],[流]]="FLEET_ENHANCEMENT_GS",Table189[[#This Row],[流]]="UAT3",Table189[[#This Row],[流]]="",Table189[[#This Row],[流]]="0",Table189[[#This Row],[流]]="ICP"),"0","Yes")</f>
        <v>Yes</v>
      </c>
      <c r="T20" s="127" t="str">
        <f>IF(Table189[[#This Row],[流]]="Fleet_GS","√","")&amp;IF(Table189[[#This Row],[流]]="UAT3","","X")</f>
        <v>X</v>
      </c>
      <c r="U20" s="130"/>
    </row>
    <row r="21" spans="4:21" hidden="1" x14ac:dyDescent="0.25">
      <c r="D21" s="12">
        <v>43201</v>
      </c>
      <c r="E21" s="118" t="s">
        <v>39</v>
      </c>
      <c r="F21" s="312" t="str">
        <f t="shared" si="0"/>
        <v>Wednesday</v>
      </c>
      <c r="G21" s="312" t="str">
        <f>IF(OR(F21="Thursday",F21="Tuesday"),"UAT","")&amp;IF(OR(F21="Wednesday",F21="Friday"),"Trunk&amp;UAT3","")</f>
        <v>Trunk&amp;UAT3</v>
      </c>
      <c r="H21" s="131" t="s">
        <v>32</v>
      </c>
      <c r="I2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1" s="121" t="s">
        <v>22</v>
      </c>
      <c r="K21" s="122" t="s">
        <v>55</v>
      </c>
      <c r="L21" s="132" t="str">
        <f>IF(OR(Table189[[#This Row],[流]]="UAT_GS",Table189[[#This Row],[流]]="UAT_GC",Table189[[#This Row],[流]]="UAT_EP"),"Release_note","0")&amp;IF(OR(Table189[[#This Row],[流]]="UAT3"),"Notice_of","0")</f>
        <v>Release_note0</v>
      </c>
      <c r="M21" s="142" t="s">
        <v>62</v>
      </c>
      <c r="N21" s="141" t="s">
        <v>27</v>
      </c>
      <c r="O21" s="141" t="s">
        <v>27</v>
      </c>
      <c r="P21" s="141" t="s">
        <v>44</v>
      </c>
      <c r="Q21" s="312"/>
      <c r="R21" s="133" t="s">
        <v>27</v>
      </c>
      <c r="S21" s="126" t="str">
        <f>IF(OR(Table189[[#This Row],[流]]="FLEET_ENHANCEMENT_GS",Table189[[#This Row],[流]]="UAT3",Table189[[#This Row],[流]]="",Table189[[#This Row],[流]]="0",Table189[[#This Row],[流]]="ICP"),"0","Yes")</f>
        <v>Yes</v>
      </c>
      <c r="T21" s="127" t="str">
        <f>IF(Table189[[#This Row],[流]]="Fleet_GS","√","")&amp;IF(Table189[[#This Row],[流]]="UAT3","","X")</f>
        <v>X</v>
      </c>
      <c r="U21" s="130"/>
    </row>
    <row r="22" spans="4:21" hidden="1" x14ac:dyDescent="0.25">
      <c r="D22" s="12">
        <v>43201</v>
      </c>
      <c r="E22" s="118" t="s">
        <v>39</v>
      </c>
      <c r="F22" s="312" t="str">
        <f t="shared" si="0"/>
        <v>Wednesday</v>
      </c>
      <c r="G22" s="312" t="str">
        <f t="shared" si="1"/>
        <v>Trunk&amp;UAT3</v>
      </c>
      <c r="H22" s="129" t="s">
        <v>40</v>
      </c>
      <c r="I2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2" s="120" t="s">
        <v>61</v>
      </c>
      <c r="K22" s="122" t="s">
        <v>55</v>
      </c>
      <c r="L22" s="132" t="str">
        <f>IF(OR(Table189[[#This Row],[流]]="UAT_GS",Table189[[#This Row],[流]]="UAT_GC",Table189[[#This Row],[流]]="UAT_EP"),"Release_note","0")&amp;IF(OR(Table189[[#This Row],[流]]="UAT3"),"Notice_of","0")</f>
        <v>0Notice_of</v>
      </c>
      <c r="M22" s="124">
        <v>0</v>
      </c>
      <c r="N22" s="141" t="s">
        <v>27</v>
      </c>
      <c r="O22" s="312">
        <v>0</v>
      </c>
      <c r="P22" s="312">
        <v>0</v>
      </c>
      <c r="Q22" s="312">
        <v>0</v>
      </c>
      <c r="R22" s="312">
        <v>0</v>
      </c>
      <c r="S22" s="126" t="str">
        <f>IF(OR(Table189[[#This Row],[流]]="FLEET_ENHANCEMENT_GS",Table189[[#This Row],[流]]="UAT3",Table189[[#This Row],[流]]="",Table189[[#This Row],[流]]="0",Table189[[#This Row],[流]]="ICP"),"0","Yes")</f>
        <v>0</v>
      </c>
      <c r="T22" s="127" t="str">
        <f>IF(Table189[[#This Row],[流]]="Fleet_GS","√","")&amp;IF(Table189[[#This Row],[流]]="UAT3","","X")</f>
        <v/>
      </c>
      <c r="U22" s="130"/>
    </row>
    <row r="23" spans="4:21" hidden="1" x14ac:dyDescent="0.25">
      <c r="D23" s="12">
        <v>43202</v>
      </c>
      <c r="E23" s="118" t="s">
        <v>39</v>
      </c>
      <c r="F23" s="129" t="str">
        <f t="shared" si="0"/>
        <v>Thursday</v>
      </c>
      <c r="G23" s="312" t="str">
        <f>IF(OR(F23="Thursday",F23="Tuesday"),"UAT","")&amp;IF(OR(F23="Wednesday",F23="Friday"),"Trunk&amp;UAT3","")</f>
        <v>UAT</v>
      </c>
      <c r="H23" s="131" t="s">
        <v>32</v>
      </c>
      <c r="I2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 s="312"/>
      <c r="K23" s="146" t="s">
        <v>63</v>
      </c>
      <c r="L23" s="132" t="str">
        <f>IF(OR(Table189[[#This Row],[流]]="UAT_GS",Table189[[#This Row],[流]]="UAT_GC",Table189[[#This Row],[流]]="UAT_EP"),"Release_note","0")&amp;IF(OR(Table189[[#This Row],[流]]="UAT3"),"Notice_of","0")</f>
        <v>Release_note0</v>
      </c>
      <c r="M23" s="142" t="s">
        <v>120</v>
      </c>
      <c r="N23" s="141" t="s">
        <v>27</v>
      </c>
      <c r="O23" s="312">
        <v>0</v>
      </c>
      <c r="P23" s="141" t="s">
        <v>27</v>
      </c>
      <c r="Q23" s="141" t="s">
        <v>27</v>
      </c>
      <c r="R23" s="133" t="s">
        <v>27</v>
      </c>
      <c r="S23" s="126" t="str">
        <f>IF(OR(Table189[[#This Row],[流]]="FLEET_ENHANCEMENT_GS",Table189[[#This Row],[流]]="UAT3",Table189[[#This Row],[流]]="",Table189[[#This Row],[流]]="0",Table189[[#This Row],[流]]="ICP"),"0","Yes")</f>
        <v>Yes</v>
      </c>
      <c r="T23" s="147" t="s">
        <v>123</v>
      </c>
      <c r="U23" s="130"/>
    </row>
    <row r="24" spans="4:21" hidden="1" x14ac:dyDescent="0.25">
      <c r="D24" s="12">
        <v>43202</v>
      </c>
      <c r="E24" s="118" t="s">
        <v>39</v>
      </c>
      <c r="F24" s="129" t="str">
        <f t="shared" si="0"/>
        <v>Thursday</v>
      </c>
      <c r="G24" s="312" t="str">
        <f t="shared" si="1"/>
        <v>UAT</v>
      </c>
      <c r="H24" s="131" t="s">
        <v>36</v>
      </c>
      <c r="I2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4" s="312"/>
      <c r="K24" s="146" t="s">
        <v>121</v>
      </c>
      <c r="L24" s="132" t="str">
        <f>IF(OR(Table189[[#This Row],[流]]="UAT_GS",Table189[[#This Row],[流]]="UAT_GC",Table189[[#This Row],[流]]="UAT_EP"),"Release_note","0")&amp;IF(OR(Table189[[#This Row],[流]]="UAT3"),"Notice_of","0")</f>
        <v>Release_note0</v>
      </c>
      <c r="M24" s="142" t="s">
        <v>122</v>
      </c>
      <c r="N24" s="141" t="s">
        <v>27</v>
      </c>
      <c r="O24" s="141" t="s">
        <v>27</v>
      </c>
      <c r="P24" s="141" t="s">
        <v>27</v>
      </c>
      <c r="Q24" s="141" t="s">
        <v>27</v>
      </c>
      <c r="R24" s="133" t="s">
        <v>27</v>
      </c>
      <c r="S24" s="126" t="str">
        <f>IF(OR(Table189[[#This Row],[流]]="FLEET_ENHANCEMENT_GS",Table189[[#This Row],[流]]="UAT3",Table189[[#This Row],[流]]="",Table189[[#This Row],[流]]="0",Table189[[#This Row],[流]]="ICP"),"0","Yes")</f>
        <v>Yes</v>
      </c>
      <c r="T24" s="127" t="str">
        <f>IF(Table189[[#This Row],[流]]="Fleet_GS","√","")&amp;IF(Table189[[#This Row],[流]]="UAT3","","X")</f>
        <v>X</v>
      </c>
      <c r="U24" s="130"/>
    </row>
    <row r="25" spans="4:21" hidden="1" x14ac:dyDescent="0.25">
      <c r="D25" s="12">
        <v>43202</v>
      </c>
      <c r="E25" s="118" t="s">
        <v>39</v>
      </c>
      <c r="F25" s="129" t="str">
        <f t="shared" si="0"/>
        <v>Thursday</v>
      </c>
      <c r="G25" s="312" t="str">
        <f t="shared" si="1"/>
        <v>UAT</v>
      </c>
      <c r="H25" s="131" t="s">
        <v>37</v>
      </c>
      <c r="I2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5" s="312"/>
      <c r="K25" s="146" t="s">
        <v>65</v>
      </c>
      <c r="L25" s="132" t="str">
        <f>IF(OR(Table189[[#This Row],[流]]="UAT_GS",Table189[[#This Row],[流]]="UAT_GC",Table189[[#This Row],[流]]="UAT_EP"),"Release_note","0")&amp;IF(OR(Table189[[#This Row],[流]]="UAT3"),"Notice_of","0")</f>
        <v>Release_note0</v>
      </c>
      <c r="M25" s="142" t="s">
        <v>118</v>
      </c>
      <c r="N25" s="141" t="s">
        <v>27</v>
      </c>
      <c r="O25" s="141" t="s">
        <v>27</v>
      </c>
      <c r="P25" s="141" t="s">
        <v>27</v>
      </c>
      <c r="Q25" s="141" t="s">
        <v>27</v>
      </c>
      <c r="R25" s="133" t="s">
        <v>27</v>
      </c>
      <c r="S25" s="126" t="str">
        <f>IF(OR(Table189[[#This Row],[流]]="FLEET_ENHANCEMENT_GS",Table189[[#This Row],[流]]="UAT3",Table189[[#This Row],[流]]="",Table189[[#This Row],[流]]="0",Table189[[#This Row],[流]]="ICP"),"0","Yes")</f>
        <v>Yes</v>
      </c>
      <c r="T25" s="127" t="str">
        <f>IF(Table189[[#This Row],[流]]="Fleet_GS","√","")&amp;IF(Table189[[#This Row],[流]]="UAT3","","X")</f>
        <v>X</v>
      </c>
      <c r="U25" s="130"/>
    </row>
    <row r="26" spans="4:21" hidden="1" x14ac:dyDescent="0.25">
      <c r="D26" s="12">
        <v>43203</v>
      </c>
      <c r="E26" s="118" t="s">
        <v>39</v>
      </c>
      <c r="F26" s="312" t="str">
        <f t="shared" si="0"/>
        <v>Friday</v>
      </c>
      <c r="G26" s="312" t="str">
        <f t="shared" si="1"/>
        <v>Trunk&amp;UAT3</v>
      </c>
      <c r="H26" s="129" t="s">
        <v>40</v>
      </c>
      <c r="I2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6" s="312"/>
      <c r="K26" s="122" t="s">
        <v>63</v>
      </c>
      <c r="L26" s="132" t="str">
        <f>IF(OR(Table189[[#This Row],[流]]="UAT_GS",Table189[[#This Row],[流]]="UAT_GC",Table189[[#This Row],[流]]="UAT_EP"),"Release_note","0")&amp;IF(OR(Table189[[#This Row],[流]]="UAT3"),"Notice_of","0")</f>
        <v>0Notice_of</v>
      </c>
      <c r="M26" s="124">
        <v>0</v>
      </c>
      <c r="N26" s="141">
        <v>0</v>
      </c>
      <c r="O26" s="312">
        <v>0</v>
      </c>
      <c r="P26" s="312">
        <v>0</v>
      </c>
      <c r="Q26" s="312">
        <v>0</v>
      </c>
      <c r="R26" s="312">
        <v>0</v>
      </c>
      <c r="S26" s="126" t="str">
        <f>IF(OR(Table189[[#This Row],[流]]="FLEET_ENHANCEMENT_GS",Table189[[#This Row],[流]]="UAT3",Table189[[#This Row],[流]]="",Table189[[#This Row],[流]]="0",Table189[[#This Row],[流]]="ICP"),"0","Yes")</f>
        <v>0</v>
      </c>
      <c r="T26" s="147" t="s">
        <v>125</v>
      </c>
      <c r="U26" s="130"/>
    </row>
    <row r="27" spans="4:21" hidden="1" x14ac:dyDescent="0.25">
      <c r="D27" s="33">
        <v>43204</v>
      </c>
      <c r="E27" s="135">
        <v>0</v>
      </c>
      <c r="F27" s="135" t="str">
        <f t="shared" si="0"/>
        <v>Saturday</v>
      </c>
      <c r="G27" s="135" t="str">
        <f t="shared" si="1"/>
        <v/>
      </c>
      <c r="H27" s="135" t="str">
        <f>IF(Table189[[#This Row],[Sch_Flag]]= 0,"0","")</f>
        <v>0</v>
      </c>
      <c r="I2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7" s="135"/>
      <c r="K27" s="135"/>
      <c r="L27" s="135" t="str">
        <f>IF(OR(Table189[[#This Row],[流]]="UAT_GS",Table189[[#This Row],[流]]="UAT_GC",Table189[[#This Row],[流]]="UAT_EP"),"Release_note","0")&amp;IF(OR(Table189[[#This Row],[流]]="UAT3"),"Notice_of","0")</f>
        <v>00</v>
      </c>
      <c r="M27" s="137"/>
      <c r="N27" s="135"/>
      <c r="O27" s="135">
        <v>0</v>
      </c>
      <c r="P27" s="135">
        <v>0</v>
      </c>
      <c r="Q27" s="135">
        <v>0</v>
      </c>
      <c r="R27" s="135">
        <v>0</v>
      </c>
      <c r="S27" s="126" t="str">
        <f>IF(OR(Table189[[#This Row],[流]]="FLEET_ENHANCEMENT_GS",Table189[[#This Row],[流]]="UAT3",Table189[[#This Row],[流]]="",Table189[[#This Row],[流]]="0",Table189[[#This Row],[流]]="ICP"),"0","Yes")</f>
        <v>0</v>
      </c>
      <c r="T27" s="137" t="str">
        <f>IF(Table189[[#This Row],[流]]="Fleet_GS","√","")&amp;IF(Table189[[#This Row],[流]]="UAT3","","X")</f>
        <v>X</v>
      </c>
      <c r="U27" s="130"/>
    </row>
    <row r="28" spans="4:21" hidden="1" x14ac:dyDescent="0.25">
      <c r="D28" s="33">
        <v>43205</v>
      </c>
      <c r="E28" s="135">
        <v>0</v>
      </c>
      <c r="F28" s="135" t="str">
        <f t="shared" si="0"/>
        <v>Sunday</v>
      </c>
      <c r="G28" s="135" t="str">
        <f t="shared" si="1"/>
        <v/>
      </c>
      <c r="H28" s="135" t="str">
        <f>IF(Table189[[#This Row],[Sch_Flag]]= 0,"0","")</f>
        <v>0</v>
      </c>
      <c r="I2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8" s="135"/>
      <c r="K28" s="135"/>
      <c r="L28" s="135" t="str">
        <f>IF(OR(Table189[[#This Row],[流]]="UAT_GS",Table189[[#This Row],[流]]="UAT_GC",Table189[[#This Row],[流]]="UAT_EP"),"Release_note","0")&amp;IF(OR(Table189[[#This Row],[流]]="UAT3"),"Notice_of","0")</f>
        <v>00</v>
      </c>
      <c r="M28" s="137"/>
      <c r="N28" s="135"/>
      <c r="O28" s="135">
        <v>0</v>
      </c>
      <c r="P28" s="135">
        <v>0</v>
      </c>
      <c r="Q28" s="135">
        <v>0</v>
      </c>
      <c r="R28" s="135">
        <v>0</v>
      </c>
      <c r="S28" s="126" t="str">
        <f>IF(OR(Table189[[#This Row],[流]]="FLEET_ENHANCEMENT_GS",Table189[[#This Row],[流]]="UAT3",Table189[[#This Row],[流]]="",Table189[[#This Row],[流]]="0",Table189[[#This Row],[流]]="ICP"),"0","Yes")</f>
        <v>0</v>
      </c>
      <c r="T28" s="137" t="str">
        <f>IF(Table189[[#This Row],[流]]="Fleet_GS","√","")&amp;IF(Table189[[#This Row],[流]]="UAT3","","X")</f>
        <v>X</v>
      </c>
      <c r="U28" s="130"/>
    </row>
    <row r="29" spans="4:21" hidden="1" x14ac:dyDescent="0.25">
      <c r="D29" s="33">
        <v>43206</v>
      </c>
      <c r="E29" s="135">
        <v>0</v>
      </c>
      <c r="F29" s="135" t="str">
        <f t="shared" si="0"/>
        <v>Monday</v>
      </c>
      <c r="G29" s="135" t="str">
        <f t="shared" si="1"/>
        <v/>
      </c>
      <c r="H29" s="135" t="str">
        <f>IF(Table189[[#This Row],[Sch_Flag]]= 0,"0","")</f>
        <v>0</v>
      </c>
      <c r="I2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29" s="135"/>
      <c r="K29" s="135"/>
      <c r="L29" s="135" t="str">
        <f>IF(OR(Table189[[#This Row],[流]]="UAT_GS",Table189[[#This Row],[流]]="UAT_GC",Table189[[#This Row],[流]]="UAT_EP"),"Release_note","0")&amp;IF(OR(Table189[[#This Row],[流]]="UAT3"),"Notice_of","0")</f>
        <v>00</v>
      </c>
      <c r="M29" s="137"/>
      <c r="N29" s="135"/>
      <c r="O29" s="135"/>
      <c r="P29" s="135"/>
      <c r="Q29" s="135"/>
      <c r="R29" s="135"/>
      <c r="S29" s="126" t="str">
        <f>IF(OR(Table189[[#This Row],[流]]="FLEET_ENHANCEMENT_GS",Table189[[#This Row],[流]]="UAT3",Table189[[#This Row],[流]]="",Table189[[#This Row],[流]]="0",Table189[[#This Row],[流]]="ICP"),"0","Yes")</f>
        <v>0</v>
      </c>
      <c r="T29" s="137" t="str">
        <f>IF(Table189[[#This Row],[流]]="Fleet_GS","√","")&amp;IF(Table189[[#This Row],[流]]="UAT3","","X")</f>
        <v>X</v>
      </c>
      <c r="U29" s="130"/>
    </row>
    <row r="30" spans="4:21" hidden="1" x14ac:dyDescent="0.25">
      <c r="D30" s="12">
        <v>43207</v>
      </c>
      <c r="E30" s="118" t="s">
        <v>39</v>
      </c>
      <c r="F30" s="129" t="str">
        <f t="shared" si="0"/>
        <v>Tuesday</v>
      </c>
      <c r="G30" s="312" t="str">
        <f t="shared" si="1"/>
        <v>UAT</v>
      </c>
      <c r="H30" s="131" t="s">
        <v>32</v>
      </c>
      <c r="I3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30" s="312"/>
      <c r="K30" s="146" t="s">
        <v>127</v>
      </c>
      <c r="L30" s="132" t="str">
        <f>IF(OR(Table189[[#This Row],[流]]="UAT_GS",Table189[[#This Row],[流]]="UAT_GC",Table189[[#This Row],[流]]="UAT_EP"),"Release_note","0")&amp;IF(OR(Table189[[#This Row],[流]]="UAT3"),"Notice_of","0")</f>
        <v>Release_note0</v>
      </c>
      <c r="M30" s="142" t="s">
        <v>146</v>
      </c>
      <c r="N30" s="141" t="s">
        <v>27</v>
      </c>
      <c r="O30" s="141" t="s">
        <v>27</v>
      </c>
      <c r="P30" s="141" t="s">
        <v>44</v>
      </c>
      <c r="Q30" s="141" t="s">
        <v>27</v>
      </c>
      <c r="R30" s="133" t="s">
        <v>27</v>
      </c>
      <c r="S30" s="126" t="str">
        <f>IF(OR(Table189[[#This Row],[流]]="FLEET_ENHANCEMENT_GS",Table189[[#This Row],[流]]="UAT3",Table189[[#This Row],[流]]="",Table189[[#This Row],[流]]="0",Table189[[#This Row],[流]]="ICP"),"0","Yes")</f>
        <v>Yes</v>
      </c>
      <c r="T30" s="127" t="str">
        <f>IF(Table189[[#This Row],[流]]="Fleet_GS","√","")&amp;IF(Table189[[#This Row],[流]]="UAT3","","X")</f>
        <v>X</v>
      </c>
      <c r="U30" s="130"/>
    </row>
    <row r="31" spans="4:21" hidden="1" x14ac:dyDescent="0.25">
      <c r="D31" s="12">
        <v>43207</v>
      </c>
      <c r="E31" s="118" t="s">
        <v>39</v>
      </c>
      <c r="F31" s="129" t="str">
        <f t="shared" si="0"/>
        <v>Tuesday</v>
      </c>
      <c r="G31" s="312" t="str">
        <f t="shared" si="1"/>
        <v>UAT</v>
      </c>
      <c r="H31" s="131" t="s">
        <v>36</v>
      </c>
      <c r="I3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31" s="312"/>
      <c r="K31" s="146" t="s">
        <v>131</v>
      </c>
      <c r="L31" s="132" t="str">
        <f>IF(OR(Table189[[#This Row],[流]]="UAT_GS",Table189[[#This Row],[流]]="UAT_GC",Table189[[#This Row],[流]]="UAT_EP"),"Release_note","0")&amp;IF(OR(Table189[[#This Row],[流]]="UAT3"),"Notice_of","0")</f>
        <v>Release_note0</v>
      </c>
      <c r="M31" s="142" t="s">
        <v>133</v>
      </c>
      <c r="N31" s="141" t="s">
        <v>27</v>
      </c>
      <c r="O31" s="141" t="s">
        <v>27</v>
      </c>
      <c r="P31" s="141" t="s">
        <v>27</v>
      </c>
      <c r="Q31" s="141" t="s">
        <v>27</v>
      </c>
      <c r="R31" s="133" t="s">
        <v>27</v>
      </c>
      <c r="S31" s="126" t="str">
        <f>IF(OR(Table189[[#This Row],[流]]="FLEET_ENHANCEMENT_GS",Table189[[#This Row],[流]]="UAT3",Table189[[#This Row],[流]]="",Table189[[#This Row],[流]]="0",Table189[[#This Row],[流]]="ICP"),"0","Yes")</f>
        <v>Yes</v>
      </c>
      <c r="T31" s="127" t="str">
        <f>IF(Table189[[#This Row],[流]]="Fleet_GS","√","")&amp;IF(Table189[[#This Row],[流]]="UAT3","","X")</f>
        <v>X</v>
      </c>
      <c r="U31" s="130"/>
    </row>
    <row r="32" spans="4:21" hidden="1" x14ac:dyDescent="0.25">
      <c r="D32" s="12">
        <v>43207</v>
      </c>
      <c r="E32" s="118" t="s">
        <v>39</v>
      </c>
      <c r="F32" s="129" t="str">
        <f t="shared" si="0"/>
        <v>Tuesday</v>
      </c>
      <c r="G32" s="312" t="str">
        <f t="shared" si="1"/>
        <v>UAT</v>
      </c>
      <c r="H32" s="131" t="s">
        <v>37</v>
      </c>
      <c r="I3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32" s="312"/>
      <c r="K32" s="146" t="s">
        <v>126</v>
      </c>
      <c r="L32" s="132" t="str">
        <f>IF(OR(Table189[[#This Row],[流]]="UAT_GS",Table189[[#This Row],[流]]="UAT_GC",Table189[[#This Row],[流]]="UAT_EP"),"Release_note","0")&amp;IF(OR(Table189[[#This Row],[流]]="UAT3"),"Notice_of","0")</f>
        <v>Release_note0</v>
      </c>
      <c r="M32" s="142" t="s">
        <v>130</v>
      </c>
      <c r="N32" s="141" t="s">
        <v>27</v>
      </c>
      <c r="O32" s="141" t="s">
        <v>27</v>
      </c>
      <c r="P32" s="141" t="s">
        <v>27</v>
      </c>
      <c r="Q32" s="141" t="s">
        <v>27</v>
      </c>
      <c r="R32" s="133" t="s">
        <v>27</v>
      </c>
      <c r="S32" s="126" t="str">
        <f>IF(OR(Table189[[#This Row],[流]]="FLEET_ENHANCEMENT_GS",Table189[[#This Row],[流]]="UAT3",Table189[[#This Row],[流]]="",Table189[[#This Row],[流]]="0",Table189[[#This Row],[流]]="ICP"),"0","Yes")</f>
        <v>Yes</v>
      </c>
      <c r="T32" s="127" t="str">
        <f>IF(Table189[[#This Row],[流]]="Fleet_GS","√","")&amp;IF(Table189[[#This Row],[流]]="UAT3","","X")</f>
        <v>X</v>
      </c>
      <c r="U32" s="130"/>
    </row>
    <row r="33" spans="4:48" hidden="1" x14ac:dyDescent="0.25">
      <c r="D33" s="12">
        <v>43207</v>
      </c>
      <c r="E33" s="118" t="s">
        <v>39</v>
      </c>
      <c r="F33" s="129" t="str">
        <f t="shared" si="0"/>
        <v>Tuesday</v>
      </c>
      <c r="G33" s="312" t="str">
        <f t="shared" si="1"/>
        <v>UAT</v>
      </c>
      <c r="H33" s="120" t="s">
        <v>20</v>
      </c>
      <c r="I3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33" s="312"/>
      <c r="K33" s="122" t="s">
        <v>64</v>
      </c>
      <c r="L33" s="123" t="str">
        <f>IF(OR(Table189[[#This Row],[流]]="UAT_GS",Table189[[#This Row],[流]]="UAT_GC",Table189[[#This Row],[流]]="UAT_EP"),"Release_note","0")&amp;IF(OR(Table189[[#This Row],[流]]="UAT3"),"Notice_of","0")</f>
        <v>00</v>
      </c>
      <c r="M33" s="124" t="s">
        <v>132</v>
      </c>
      <c r="N33" s="141" t="s">
        <v>27</v>
      </c>
      <c r="O33" s="141" t="s">
        <v>27</v>
      </c>
      <c r="P33" s="141" t="s">
        <v>27</v>
      </c>
      <c r="Q33" s="141" t="s">
        <v>27</v>
      </c>
      <c r="R33" s="125" t="s">
        <v>27</v>
      </c>
      <c r="S33" s="126" t="str">
        <f>IF(OR(Table189[[#This Row],[流]]="FLEET_ENHANCEMENT_GS",Table189[[#This Row],[流]]="UAT3",Table189[[#This Row],[流]]="",Table189[[#This Row],[流]]="0",Table189[[#This Row],[流]]="ICP"),"0","Yes")</f>
        <v>Yes</v>
      </c>
      <c r="T33" s="127" t="str">
        <f>IF(Table189[[#This Row],[流]]="Fleet_GS","√","")&amp;IF(Table189[[#This Row],[流]]="UAT3","","X")</f>
        <v>X</v>
      </c>
      <c r="U33" s="130"/>
    </row>
    <row r="34" spans="4:48" hidden="1" x14ac:dyDescent="0.25">
      <c r="D34" s="12">
        <v>43207</v>
      </c>
      <c r="E34" s="118" t="s">
        <v>39</v>
      </c>
      <c r="F34" s="129" t="str">
        <f t="shared" si="0"/>
        <v>Tuesday</v>
      </c>
      <c r="G34" s="312" t="str">
        <f t="shared" si="1"/>
        <v>UAT</v>
      </c>
      <c r="H34" s="148" t="s">
        <v>56</v>
      </c>
      <c r="I3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34" s="312"/>
      <c r="K34" s="122" t="s">
        <v>128</v>
      </c>
      <c r="L34" s="123" t="str">
        <f>IF(OR(Table189[[#This Row],[流]]="UAT_GS",Table189[[#This Row],[流]]="UAT_GC",Table189[[#This Row],[流]]="UAT_EP"),"Release_note","0")&amp;IF(OR(Table189[[#This Row],[流]]="UAT3"),"Notice_of","0")</f>
        <v>00</v>
      </c>
      <c r="M34" s="149" t="s">
        <v>129</v>
      </c>
      <c r="N34" s="141" t="s">
        <v>27</v>
      </c>
      <c r="O34" s="141" t="s">
        <v>27</v>
      </c>
      <c r="P34" s="312">
        <v>0</v>
      </c>
      <c r="Q34" s="312">
        <v>0</v>
      </c>
      <c r="R34" s="312">
        <v>0</v>
      </c>
      <c r="S34" s="126" t="str">
        <f>IF(OR(Table189[[#This Row],[流]]="FLEET_ENHANCEMENT_GS",Table189[[#This Row],[流]]="UAT3",Table189[[#This Row],[流]]="",Table189[[#This Row],[流]]="0",Table189[[#This Row],[流]]="ICP"),"0","Yes")</f>
        <v>0</v>
      </c>
      <c r="T34" s="127" t="str">
        <f>IF(Table189[[#This Row],[流]]="Fleet_GS","√","")&amp;IF(Table189[[#This Row],[流]]="UAT3","","X")</f>
        <v>X</v>
      </c>
      <c r="U34" s="130"/>
    </row>
    <row r="35" spans="4:48" hidden="1" x14ac:dyDescent="0.25">
      <c r="D35" s="12">
        <v>43208</v>
      </c>
      <c r="E35" s="118" t="s">
        <v>39</v>
      </c>
      <c r="F35" s="312" t="str">
        <f t="shared" si="0"/>
        <v>Wednesday</v>
      </c>
      <c r="G35" s="312" t="str">
        <f t="shared" si="1"/>
        <v>Trunk&amp;UAT3</v>
      </c>
      <c r="H35" s="129" t="s">
        <v>40</v>
      </c>
      <c r="I3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35" s="312"/>
      <c r="K35" s="122" t="s">
        <v>147</v>
      </c>
      <c r="L35" s="132" t="str">
        <f>IF(OR(Table189[[#This Row],[流]]="UAT_GS",Table189[[#This Row],[流]]="UAT_GC",Table189[[#This Row],[流]]="UAT_EP"),"Release_note","0")&amp;IF(OR(Table189[[#This Row],[流]]="UAT3"),"Notice_of","0")</f>
        <v>0Notice_of</v>
      </c>
      <c r="M35" s="124">
        <v>0</v>
      </c>
      <c r="N35" s="141">
        <v>0</v>
      </c>
      <c r="O35" s="312">
        <v>0</v>
      </c>
      <c r="P35" s="312">
        <v>0</v>
      </c>
      <c r="Q35" s="312">
        <v>0</v>
      </c>
      <c r="R35" s="312">
        <v>0</v>
      </c>
      <c r="S35" s="126" t="str">
        <f>IF(OR(Table189[[#This Row],[流]]="FLEET_ENHANCEMENT_GS",Table189[[#This Row],[流]]="UAT3",Table189[[#This Row],[流]]="",Table189[[#This Row],[流]]="0",Table189[[#This Row],[流]]="ICP"),"0","Yes")</f>
        <v>0</v>
      </c>
      <c r="T35" s="150" t="s">
        <v>152</v>
      </c>
      <c r="U35" s="130"/>
    </row>
    <row r="36" spans="4:48" hidden="1" x14ac:dyDescent="0.25">
      <c r="D36" s="12">
        <v>43208</v>
      </c>
      <c r="E36" s="118" t="s">
        <v>39</v>
      </c>
      <c r="F36" s="312" t="str">
        <f t="shared" si="0"/>
        <v>Wednesday</v>
      </c>
      <c r="G36" s="312" t="str">
        <f>IF(OR(F36="Thursday",F36="Tuesday"),"UAT","")&amp;IF(OR(F36="Wednesday",F36="Friday"),"Trunk&amp;UAT3","")</f>
        <v>Trunk&amp;UAT3</v>
      </c>
      <c r="H36" s="120" t="s">
        <v>20</v>
      </c>
      <c r="I3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36" s="312"/>
      <c r="K36" s="122" t="s">
        <v>148</v>
      </c>
      <c r="L36" s="123" t="str">
        <f>IF(OR(Table189[[#This Row],[流]]="UAT_GS",Table189[[#This Row],[流]]="UAT_GC",Table189[[#This Row],[流]]="UAT_EP"),"Release_note","0")&amp;IF(OR(Table189[[#This Row],[流]]="UAT3"),"Notice_of","0")</f>
        <v>00</v>
      </c>
      <c r="M36" s="151" t="s">
        <v>151</v>
      </c>
      <c r="N36" s="141" t="s">
        <v>27</v>
      </c>
      <c r="O36" s="141" t="s">
        <v>27</v>
      </c>
      <c r="P36" s="141" t="s">
        <v>27</v>
      </c>
      <c r="Q36" s="141" t="s">
        <v>27</v>
      </c>
      <c r="R36" s="125" t="s">
        <v>27</v>
      </c>
      <c r="S36" s="152" t="str">
        <f>IF(OR(Table189[[#This Row],[流]]="FLEET_ENHANCEMENT_GS",Table189[[#This Row],[流]]="UAT3",Table189[[#This Row],[流]]="",Table189[[#This Row],[流]]="0",Table189[[#This Row],[流]]="ICP"),"0","Yes")</f>
        <v>Yes</v>
      </c>
      <c r="T36" s="144" t="str">
        <f>IF(Table189[[#This Row],[流]]="Fleet_GS","√","")&amp;IF(Table189[[#This Row],[流]]="UAT3","","X")</f>
        <v>X</v>
      </c>
      <c r="U36" s="130"/>
    </row>
    <row r="37" spans="4:48" ht="15.75" hidden="1" customHeight="1" x14ac:dyDescent="0.25">
      <c r="D37" s="12">
        <v>43208</v>
      </c>
      <c r="E37" s="118" t="s">
        <v>39</v>
      </c>
      <c r="F37" s="312" t="str">
        <f t="shared" si="0"/>
        <v>Wednesday</v>
      </c>
      <c r="G37" s="312" t="str">
        <f>IF(OR(F37="Thursday",F37="Tuesday"),"UAT","")&amp;IF(OR(F37="Wednesday",F37="Friday"),"Trunk&amp;UAT3","")</f>
        <v>Trunk&amp;UAT3</v>
      </c>
      <c r="H37" s="120" t="s">
        <v>34</v>
      </c>
      <c r="I3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37" s="312"/>
      <c r="K37" s="122" t="s">
        <v>149</v>
      </c>
      <c r="L37" s="123" t="str">
        <f>IF(OR(Table189[[#This Row],[流]]="UAT_GS",Table189[[#This Row],[流]]="UAT_GC",Table189[[#This Row],[流]]="UAT_EP"),"Release_note","0")&amp;IF(OR(Table189[[#This Row],[流]]="UAT3"),"Notice_of","0")</f>
        <v>00</v>
      </c>
      <c r="M37" s="124" t="s">
        <v>150</v>
      </c>
      <c r="N37" s="141" t="s">
        <v>27</v>
      </c>
      <c r="O37" s="141" t="s">
        <v>27</v>
      </c>
      <c r="P37" s="141" t="s">
        <v>27</v>
      </c>
      <c r="Q37" s="141" t="s">
        <v>27</v>
      </c>
      <c r="R37" s="125" t="s">
        <v>27</v>
      </c>
      <c r="S37" s="152" t="str">
        <f>IF(OR(Table189[[#This Row],[流]]="FLEET_ENHANCEMENT_GS",Table189[[#This Row],[流]]="UAT3",Table189[[#This Row],[流]]="",Table189[[#This Row],[流]]="0",Table189[[#This Row],[流]]="ICP"),"0","Yes")</f>
        <v>Yes</v>
      </c>
      <c r="T37" s="144" t="str">
        <f>IF(Table189[[#This Row],[流]]="Fleet_GS","√","")&amp;IF(Table189[[#This Row],[流]]="UAT3","","X")</f>
        <v>X</v>
      </c>
      <c r="U37" s="130"/>
    </row>
    <row r="38" spans="4:48" s="60" customFormat="1" hidden="1" x14ac:dyDescent="0.25">
      <c r="D38" s="58">
        <v>43209</v>
      </c>
      <c r="E38" s="153">
        <v>0</v>
      </c>
      <c r="F38" s="154" t="str">
        <f t="shared" si="0"/>
        <v>Thursday</v>
      </c>
      <c r="G38" s="135" t="str">
        <f t="shared" si="1"/>
        <v>UAT</v>
      </c>
      <c r="H38" s="135">
        <v>0</v>
      </c>
      <c r="I3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38" s="154"/>
      <c r="K38" s="136">
        <v>0</v>
      </c>
      <c r="L38" s="155" t="str">
        <f>IF(OR(Table189[[#This Row],[流]]="UAT_GS",Table189[[#This Row],[流]]="UAT_GC",Table189[[#This Row],[流]]="UAT_EP"),"Release_note","0")&amp;IF(OR(Table189[[#This Row],[流]]="UAT3"),"Notice_of","0")</f>
        <v>00</v>
      </c>
      <c r="M38" s="156">
        <v>0</v>
      </c>
      <c r="N38" s="154">
        <v>0</v>
      </c>
      <c r="O38" s="154">
        <v>0</v>
      </c>
      <c r="P38" s="154">
        <v>0</v>
      </c>
      <c r="Q38" s="154">
        <v>0</v>
      </c>
      <c r="R38" s="154">
        <v>0</v>
      </c>
      <c r="S38" s="138" t="str">
        <f>IF(OR(Table189[[#This Row],[流]]="FLEET_ENHANCEMENT_GS",Table189[[#This Row],[流]]="UAT3",Table189[[#This Row],[流]]="",Table189[[#This Row],[流]]="0",Table189[[#This Row],[流]]="ICP"),"0","Yes")</f>
        <v>Yes</v>
      </c>
      <c r="T38" s="139" t="str">
        <f>IF(Table189[[#This Row],[流]]="Fleet_GS","√","")&amp;IF(Table189[[#This Row],[流]]="UAT3","","X")</f>
        <v>X</v>
      </c>
      <c r="U38" s="157" t="str">
        <f>IF(OR(Table189[[#This Row],[环境]]="FLEET_ENHANCEMENT_GS",Table189[[#This Row],[环境]]="UAT3",Table189[[#This Row],[环境]]="",Table189[[#This Row],[环境]]="0",Table189[[#This Row],[环境]]="ICP"),"0","Yes")</f>
        <v>0</v>
      </c>
    </row>
    <row r="39" spans="4:48" s="60" customFormat="1" hidden="1" x14ac:dyDescent="0.25">
      <c r="D39" s="58">
        <v>43209</v>
      </c>
      <c r="E39" s="153">
        <v>0</v>
      </c>
      <c r="F39" s="154" t="str">
        <f t="shared" si="0"/>
        <v>Thursday</v>
      </c>
      <c r="G39" s="135" t="str">
        <f t="shared" si="1"/>
        <v>UAT</v>
      </c>
      <c r="H39" s="135">
        <v>0</v>
      </c>
      <c r="I3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39" s="154"/>
      <c r="K39" s="158">
        <v>0</v>
      </c>
      <c r="L39" s="155" t="str">
        <f>IF(OR(Table189[[#This Row],[流]]="UAT_GS",Table189[[#This Row],[流]]="UAT_GC",Table189[[#This Row],[流]]="UAT_EP"),"Release_note","0")&amp;IF(OR(Table189[[#This Row],[流]]="UAT3"),"Notice_of","0")</f>
        <v>00</v>
      </c>
      <c r="M39" s="156">
        <v>0</v>
      </c>
      <c r="N39" s="154"/>
      <c r="O39" s="154">
        <v>0</v>
      </c>
      <c r="P39" s="154">
        <v>0</v>
      </c>
      <c r="Q39" s="154">
        <v>0</v>
      </c>
      <c r="R39" s="154">
        <v>0</v>
      </c>
      <c r="S39" s="138" t="str">
        <f>IF(OR(Table189[[#This Row],[流]]="FLEET_ENHANCEMENT_GS",Table189[[#This Row],[流]]="UAT3",Table189[[#This Row],[流]]="",Table189[[#This Row],[流]]="0",Table189[[#This Row],[流]]="ICP"),"0","Yes")</f>
        <v>Yes</v>
      </c>
      <c r="T39" s="139" t="str">
        <f>IF(Table189[[#This Row],[流]]="Fleet_GS","√","")&amp;IF(Table189[[#This Row],[流]]="UAT3","","X")</f>
        <v>X</v>
      </c>
      <c r="U39" s="157" t="str">
        <f>IF(OR(Table189[[#This Row],[环境]]="FLEET_ENHANCEMENT_GS",Table189[[#This Row],[环境]]="UAT3",Table189[[#This Row],[环境]]="",Table189[[#This Row],[环境]]="0",Table189[[#This Row],[环境]]="ICP"),"0","Yes")</f>
        <v>0</v>
      </c>
    </row>
    <row r="40" spans="4:48" hidden="1" x14ac:dyDescent="0.25">
      <c r="D40" s="99">
        <v>43210</v>
      </c>
      <c r="E40" s="118" t="s">
        <v>39</v>
      </c>
      <c r="F40" s="159" t="str">
        <f t="shared" si="0"/>
        <v>Friday</v>
      </c>
      <c r="G40" s="312" t="str">
        <f t="shared" si="1"/>
        <v>Trunk&amp;UAT3</v>
      </c>
      <c r="H40" s="131" t="s">
        <v>32</v>
      </c>
      <c r="I4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0" s="160"/>
      <c r="K40" s="146" t="s">
        <v>154</v>
      </c>
      <c r="L40" s="132" t="str">
        <f>IF(OR(Table189[[#This Row],[流]]="UAT_GS",Table189[[#This Row],[流]]="UAT_GC",Table189[[#This Row],[流]]="UAT_EP"),"Release_note","0")&amp;IF(OR(Table189[[#This Row],[流]]="UAT3"),"Notice_of","0")</f>
        <v>Release_note0</v>
      </c>
      <c r="M40" s="161" t="s">
        <v>157</v>
      </c>
      <c r="N40" s="141" t="s">
        <v>27</v>
      </c>
      <c r="O40" s="141" t="s">
        <v>27</v>
      </c>
      <c r="P40" s="160" t="s">
        <v>44</v>
      </c>
      <c r="Q40" s="141" t="s">
        <v>27</v>
      </c>
      <c r="R40" s="133" t="s">
        <v>27</v>
      </c>
      <c r="S40" s="126" t="str">
        <f>IF(OR(Table189[[#This Row],[流]]="FLEET_ENHANCEMENT_GS",Table189[[#This Row],[流]]="UAT3",Table189[[#This Row],[流]]="",Table189[[#This Row],[流]]="0",Table189[[#This Row],[流]]="ICP"),"0","Yes")</f>
        <v>Yes</v>
      </c>
      <c r="T40" s="127" t="str">
        <f>IF(Table189[[#This Row],[流]]="Fleet_GS","√","")&amp;IF(Table189[[#This Row],[流]]="UAT3","","X")</f>
        <v>X</v>
      </c>
      <c r="U40" s="130"/>
    </row>
    <row r="41" spans="4:48" hidden="1" x14ac:dyDescent="0.25">
      <c r="D41" s="99">
        <v>43210</v>
      </c>
      <c r="E41" s="118" t="s">
        <v>39</v>
      </c>
      <c r="F41" s="141" t="str">
        <f t="shared" si="0"/>
        <v>Friday</v>
      </c>
      <c r="G41" s="312" t="str">
        <f>IF(OR(F41="Thursday",F41="Tuesday"),"UAT","")&amp;IF(OR(F41="Wednesday",F41="Friday"),"Trunk&amp;UAT3","")</f>
        <v>Trunk&amp;UAT3</v>
      </c>
      <c r="H41" s="131" t="s">
        <v>32</v>
      </c>
      <c r="I4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1" s="312"/>
      <c r="K41" s="146" t="s">
        <v>159</v>
      </c>
      <c r="L41" s="132" t="str">
        <f>IF(OR(Table189[[#This Row],[流]]="UAT_GS",Table189[[#This Row],[流]]="UAT_GC",Table189[[#This Row],[流]]="UAT_EP"),"Release_note","0")&amp;IF(OR(Table189[[#This Row],[流]]="UAT3"),"Notice_of","0")</f>
        <v>Release_note0</v>
      </c>
      <c r="M41" s="124" t="s">
        <v>161</v>
      </c>
      <c r="N41" s="141" t="s">
        <v>27</v>
      </c>
      <c r="O41" s="141" t="s">
        <v>27</v>
      </c>
      <c r="P41" s="141" t="s">
        <v>27</v>
      </c>
      <c r="Q41" s="141" t="s">
        <v>27</v>
      </c>
      <c r="R41" s="133"/>
      <c r="S41" s="152" t="str">
        <f>IF(OR(Table189[[#This Row],[流]]="FLEET_ENHANCEMENT_GS",Table189[[#This Row],[流]]="UAT3",Table189[[#This Row],[流]]="",Table189[[#This Row],[流]]="0",Table189[[#This Row],[流]]="ICP"),"0","Yes")</f>
        <v>Yes</v>
      </c>
      <c r="T41" s="127" t="str">
        <f>IF(Table189[[#This Row],[流]]="Fleet_GS","√","")&amp;IF(Table189[[#This Row],[流]]="UAT3","","X")</f>
        <v>X</v>
      </c>
      <c r="U41" s="130"/>
    </row>
    <row r="42" spans="4:48" hidden="1" x14ac:dyDescent="0.25">
      <c r="D42" s="99">
        <v>43210</v>
      </c>
      <c r="E42" s="118" t="s">
        <v>39</v>
      </c>
      <c r="F42" s="141" t="str">
        <f t="shared" si="0"/>
        <v>Friday</v>
      </c>
      <c r="G42" s="312" t="str">
        <f>IF(OR(F42="Thursday",F42="Tuesday"),"UAT","")&amp;IF(OR(F42="Wednesday",F42="Friday"),"Trunk&amp;UAT3","")</f>
        <v>Trunk&amp;UAT3</v>
      </c>
      <c r="H42" s="131" t="s">
        <v>32</v>
      </c>
      <c r="I4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42" s="312"/>
      <c r="K42" s="146" t="s">
        <v>160</v>
      </c>
      <c r="L42" s="132" t="str">
        <f>IF(OR(Table189[[#This Row],[流]]="UAT_GS",Table189[[#This Row],[流]]="UAT_GC",Table189[[#This Row],[流]]="UAT_EP"),"Release_note","0")&amp;IF(OR(Table189[[#This Row],[流]]="UAT3"),"Notice_of","0")</f>
        <v>Release_note0</v>
      </c>
      <c r="M42" s="124" t="s">
        <v>162</v>
      </c>
      <c r="N42" s="141" t="s">
        <v>27</v>
      </c>
      <c r="O42" s="141" t="s">
        <v>27</v>
      </c>
      <c r="P42" s="141" t="s">
        <v>27</v>
      </c>
      <c r="Q42" s="141" t="s">
        <v>27</v>
      </c>
      <c r="R42" s="133"/>
      <c r="S42" s="152" t="str">
        <f>IF(OR(Table189[[#This Row],[流]]="FLEET_ENHANCEMENT_GS",Table189[[#This Row],[流]]="UAT3",Table189[[#This Row],[流]]="",Table189[[#This Row],[流]]="0",Table189[[#This Row],[流]]="ICP"),"0","Yes")</f>
        <v>Yes</v>
      </c>
      <c r="T42" s="127" t="str">
        <f>IF(Table189[[#This Row],[流]]="Fleet_GS","√","")&amp;IF(Table189[[#This Row],[流]]="UAT3","","X")</f>
        <v>X</v>
      </c>
      <c r="U42" s="130"/>
    </row>
    <row r="43" spans="4:48" hidden="1" x14ac:dyDescent="0.25">
      <c r="D43" s="99">
        <v>43210</v>
      </c>
      <c r="E43" s="118" t="s">
        <v>39</v>
      </c>
      <c r="F43" s="141" t="str">
        <f t="shared" si="0"/>
        <v>Friday</v>
      </c>
      <c r="G43" s="312" t="str">
        <f>IF(OR(F43="Thursday",F43="Tuesday"),"UAT","")&amp;IF(OR(F43="Wednesday",F43="Friday"),"Trunk&amp;UAT3","")</f>
        <v>Trunk&amp;UAT3</v>
      </c>
      <c r="H43" s="131" t="s">
        <v>36</v>
      </c>
      <c r="I4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43" s="312"/>
      <c r="K43" s="146" t="s">
        <v>155</v>
      </c>
      <c r="L43" s="132" t="str">
        <f>IF(OR(Table189[[#This Row],[流]]="UAT_GS",Table189[[#This Row],[流]]="UAT_GC",Table189[[#This Row],[流]]="UAT_EP"),"Release_note","0")&amp;IF(OR(Table189[[#This Row],[流]]="UAT3"),"Notice_of","0")</f>
        <v>Release_note0</v>
      </c>
      <c r="M43" s="161" t="s">
        <v>156</v>
      </c>
      <c r="N43" s="141" t="s">
        <v>27</v>
      </c>
      <c r="O43" s="141" t="s">
        <v>27</v>
      </c>
      <c r="P43" s="312" t="s">
        <v>27</v>
      </c>
      <c r="Q43" s="312" t="s">
        <v>27</v>
      </c>
      <c r="R43" s="133" t="s">
        <v>27</v>
      </c>
      <c r="S43" s="152" t="str">
        <f>IF(OR(Table189[[#This Row],[流]]="FLEET_ENHANCEMENT_GS",Table189[[#This Row],[流]]="UAT3",Table189[[#This Row],[流]]="",Table189[[#This Row],[流]]="0",Table189[[#This Row],[流]]="ICP"),"0","Yes")</f>
        <v>Yes</v>
      </c>
      <c r="T43" s="127" t="str">
        <f>IF(Table189[[#This Row],[流]]="Fleet_GS","√","")&amp;IF(Table189[[#This Row],[流]]="UAT3","","X")</f>
        <v>X</v>
      </c>
      <c r="U43" s="130"/>
    </row>
    <row r="44" spans="4:48" hidden="1" x14ac:dyDescent="0.25">
      <c r="D44" s="99">
        <v>43210</v>
      </c>
      <c r="E44" s="118" t="s">
        <v>39</v>
      </c>
      <c r="F44" s="141" t="str">
        <f t="shared" si="0"/>
        <v>Friday</v>
      </c>
      <c r="G44" s="312" t="str">
        <f>IF(OR(F44="Thursday",F44="Tuesday"),"UAT","")&amp;IF(OR(F44="Wednesday",F44="Friday"),"Trunk&amp;UAT3","")</f>
        <v>Trunk&amp;UAT3</v>
      </c>
      <c r="H44" s="131" t="s">
        <v>37</v>
      </c>
      <c r="I4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44" s="312"/>
      <c r="K44" s="146" t="s">
        <v>153</v>
      </c>
      <c r="L44" s="132" t="str">
        <f>IF(OR(Table189[[#This Row],[流]]="UAT_GS",Table189[[#This Row],[流]]="UAT_GC",Table189[[#This Row],[流]]="UAT_EP"),"Release_note","0")&amp;IF(OR(Table189[[#This Row],[流]]="UAT3"),"Notice_of","0")</f>
        <v>Release_note0</v>
      </c>
      <c r="M44" s="124" t="s">
        <v>158</v>
      </c>
      <c r="N44" s="141" t="s">
        <v>27</v>
      </c>
      <c r="O44" s="141" t="s">
        <v>27</v>
      </c>
      <c r="P44" s="141" t="s">
        <v>27</v>
      </c>
      <c r="Q44" s="141" t="s">
        <v>27</v>
      </c>
      <c r="R44" s="133" t="s">
        <v>27</v>
      </c>
      <c r="S44" s="152" t="str">
        <f>IF(OR(Table189[[#This Row],[流]]="FLEET_ENHANCEMENT_GS",Table189[[#This Row],[流]]="UAT3",Table189[[#This Row],[流]]="",Table189[[#This Row],[流]]="0",Table189[[#This Row],[流]]="ICP"),"0","Yes")</f>
        <v>Yes</v>
      </c>
      <c r="T44" s="127" t="str">
        <f>IF(Table189[[#This Row],[流]]="Fleet_GS","√","")&amp;IF(Table189[[#This Row],[流]]="UAT3","","X")</f>
        <v>X</v>
      </c>
      <c r="U44" s="13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c r="AV44" s="60"/>
    </row>
    <row r="45" spans="4:48" s="85" customFormat="1" hidden="1" x14ac:dyDescent="0.25">
      <c r="D45" s="99">
        <v>43210</v>
      </c>
      <c r="E45" s="118" t="s">
        <v>39</v>
      </c>
      <c r="F45" s="160" t="str">
        <f t="shared" si="0"/>
        <v>Friday</v>
      </c>
      <c r="G45" s="312" t="str">
        <f t="shared" si="1"/>
        <v>Trunk&amp;UAT3</v>
      </c>
      <c r="H45" s="129" t="s">
        <v>40</v>
      </c>
      <c r="I4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45" s="312"/>
      <c r="K45" s="146" t="s">
        <v>154</v>
      </c>
      <c r="L45" s="132" t="str">
        <f>IF(OR(Table189[[#This Row],[流]]="UAT_GS",Table189[[#This Row],[流]]="UAT_GC",Table189[[#This Row],[流]]="UAT_EP"),"Release_note","0")&amp;IF(OR(Table189[[#This Row],[流]]="UAT3"),"Notice_of","0")</f>
        <v>0Notice_of</v>
      </c>
      <c r="M45" s="151">
        <v>0</v>
      </c>
      <c r="N45" s="141">
        <v>0</v>
      </c>
      <c r="O45" s="141">
        <v>0</v>
      </c>
      <c r="P45" s="141">
        <v>0</v>
      </c>
      <c r="Q45" s="141">
        <v>0</v>
      </c>
      <c r="R45" s="141">
        <v>0</v>
      </c>
      <c r="S45" s="126" t="str">
        <f>IF(OR(Table189[[#This Row],[流]]="FLEET_ENHANCEMENT_GS",Table189[[#This Row],[流]]="UAT3",Table189[[#This Row],[流]]="",Table189[[#This Row],[流]]="0",Table189[[#This Row],[流]]="ICP"),"0","Yes")</f>
        <v>0</v>
      </c>
      <c r="T45" s="127" t="str">
        <f>IF(Table189[[#This Row],[流]]="Fleet_GS","√","")&amp;IF(Table189[[#This Row],[流]]="UAT3","","X")</f>
        <v/>
      </c>
      <c r="U45" s="162"/>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c r="AV45" s="60"/>
    </row>
    <row r="46" spans="4:48" s="60" customFormat="1" hidden="1" x14ac:dyDescent="0.25">
      <c r="D46" s="58">
        <v>43211</v>
      </c>
      <c r="E46" s="135">
        <v>0</v>
      </c>
      <c r="F46" s="135" t="str">
        <f t="shared" si="0"/>
        <v>Saturday</v>
      </c>
      <c r="G46" s="135" t="str">
        <f t="shared" si="1"/>
        <v/>
      </c>
      <c r="H46" s="135" t="str">
        <f>IF(Table189[[#This Row],[Sch_Flag]]= 0,"0","")</f>
        <v>0</v>
      </c>
      <c r="I4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46" s="135"/>
      <c r="K46" s="136"/>
      <c r="L46" s="155" t="str">
        <f>IF(OR(Table189[[#This Row],[流]]="UAT_GS",Table189[[#This Row],[流]]="UAT_GC",Table189[[#This Row],[流]]="UAT_EP"),"Release_note","0")&amp;IF(OR(Table189[[#This Row],[流]]="UAT3"),"Notice_of","0")</f>
        <v>00</v>
      </c>
      <c r="M46" s="137"/>
      <c r="N46" s="135"/>
      <c r="O46" s="135"/>
      <c r="P46" s="135"/>
      <c r="Q46" s="135"/>
      <c r="R46" s="135"/>
      <c r="S46" s="138" t="str">
        <f>IF(OR(Table189[[#This Row],[流]]="FLEET_ENHANCEMENT_GS",Table189[[#This Row],[流]]="UAT3",Table189[[#This Row],[流]]="",Table189[[#This Row],[流]]="0",Table189[[#This Row],[流]]="ICP"),"0","Yes")</f>
        <v>0</v>
      </c>
      <c r="T46" s="139" t="str">
        <f>IF(Table189[[#This Row],[流]]="Fleet_GS","√","")&amp;IF(Table189[[#This Row],[流]]="UAT3","","X")</f>
        <v>X</v>
      </c>
      <c r="U46" s="157" t="str">
        <f>IF(OR(Table189[[#This Row],[环境]]="FLEET_ENHANCEMENT_GS",Table189[[#This Row],[环境]]="UAT3",Table189[[#This Row],[环境]]="",Table189[[#This Row],[环境]]="0",Table189[[#This Row],[环境]]="ICP"),"0","Yes")</f>
        <v>0</v>
      </c>
    </row>
    <row r="47" spans="4:48" s="60" customFormat="1" hidden="1" x14ac:dyDescent="0.25">
      <c r="D47" s="58">
        <v>43212</v>
      </c>
      <c r="E47" s="135">
        <v>0</v>
      </c>
      <c r="F47" s="135" t="str">
        <f t="shared" si="0"/>
        <v>Sunday</v>
      </c>
      <c r="G47" s="135" t="str">
        <f t="shared" si="1"/>
        <v/>
      </c>
      <c r="H47" s="135" t="str">
        <f>IF(Table189[[#This Row],[Sch_Flag]]= 0,"0","")</f>
        <v>0</v>
      </c>
      <c r="I4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47" s="135"/>
      <c r="K47" s="136"/>
      <c r="L47" s="155" t="str">
        <f>IF(OR(Table189[[#This Row],[流]]="UAT_GS",Table189[[#This Row],[流]]="UAT_GC",Table189[[#This Row],[流]]="UAT_EP"),"Release_note","0")&amp;IF(OR(Table189[[#This Row],[流]]="UAT3"),"Notice_of","0")</f>
        <v>00</v>
      </c>
      <c r="M47" s="137"/>
      <c r="N47" s="135"/>
      <c r="O47" s="135"/>
      <c r="P47" s="135"/>
      <c r="Q47" s="135"/>
      <c r="R47" s="135"/>
      <c r="S47" s="138" t="str">
        <f>IF(OR(Table189[[#This Row],[流]]="FLEET_ENHANCEMENT_GS",Table189[[#This Row],[流]]="UAT3",Table189[[#This Row],[流]]="",Table189[[#This Row],[流]]="0",Table189[[#This Row],[流]]="ICP"),"0","Yes")</f>
        <v>0</v>
      </c>
      <c r="T47" s="139" t="str">
        <f>IF(Table189[[#This Row],[流]]="Fleet_GS","√","")&amp;IF(Table189[[#This Row],[流]]="UAT3","","X")</f>
        <v>X</v>
      </c>
      <c r="U47" s="157" t="str">
        <f>IF(OR(Table189[[#This Row],[环境]]="FLEET_ENHANCEMENT_GS",Table189[[#This Row],[环境]]="UAT3",Table189[[#This Row],[环境]]="",Table189[[#This Row],[环境]]="0",Table189[[#This Row],[环境]]="ICP"),"0","Yes")</f>
        <v>0</v>
      </c>
    </row>
    <row r="48" spans="4:48" hidden="1" x14ac:dyDescent="0.25">
      <c r="D48" s="99">
        <v>43213</v>
      </c>
      <c r="E48" s="118" t="s">
        <v>39</v>
      </c>
      <c r="F48" s="160" t="str">
        <f t="shared" si="0"/>
        <v>Monday</v>
      </c>
      <c r="G48" s="312" t="str">
        <f t="shared" si="1"/>
        <v/>
      </c>
      <c r="H48" s="120" t="s">
        <v>34</v>
      </c>
      <c r="I4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48" s="312"/>
      <c r="K48" s="122" t="s">
        <v>164</v>
      </c>
      <c r="L48" s="123" t="str">
        <f>IF(OR(Table189[[#This Row],[流]]="UAT_GS",Table189[[#This Row],[流]]="UAT_GC",Table189[[#This Row],[流]]="UAT_EP"),"Release_note","0")&amp;IF(OR(Table189[[#This Row],[流]]="UAT3"),"Notice_of","0")</f>
        <v>00</v>
      </c>
      <c r="M48" s="124" t="s">
        <v>163</v>
      </c>
      <c r="N48" s="141" t="s">
        <v>27</v>
      </c>
      <c r="O48" s="141" t="s">
        <v>27</v>
      </c>
      <c r="P48" s="141" t="s">
        <v>27</v>
      </c>
      <c r="Q48" s="141" t="s">
        <v>27</v>
      </c>
      <c r="R48" s="125" t="s">
        <v>27</v>
      </c>
      <c r="S48" s="126" t="str">
        <f>IF(OR(Table189[[#This Row],[流]]="FLEET_ENHANCEMENT_GS",Table189[[#This Row],[流]]="UAT3",Table189[[#This Row],[流]]="",Table189[[#This Row],[流]]="0",Table189[[#This Row],[流]]="ICP"),"0","Yes")</f>
        <v>Yes</v>
      </c>
      <c r="T48" s="127" t="str">
        <f>IF(Table189[[#This Row],[流]]="Fleet_GS","√","")&amp;IF(Table189[[#This Row],[流]]="UAT3","","X")</f>
        <v>X</v>
      </c>
      <c r="U48" s="130"/>
    </row>
    <row r="49" spans="4:21" hidden="1" x14ac:dyDescent="0.25">
      <c r="D49" s="99">
        <v>43213</v>
      </c>
      <c r="E49" s="118" t="s">
        <v>39</v>
      </c>
      <c r="F49" s="163" t="str">
        <f t="shared" si="0"/>
        <v>Monday</v>
      </c>
      <c r="G49" s="312" t="str">
        <f>IF(OR(F49="Thursday",F49="Tuesday"),"UAT","")&amp;IF(OR(F49="Wednesday",F49="Friday"),"Trunk&amp;UAT3","")</f>
        <v/>
      </c>
      <c r="H49" s="120" t="s">
        <v>20</v>
      </c>
      <c r="I4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49" s="312"/>
      <c r="K49" s="122" t="s">
        <v>165</v>
      </c>
      <c r="L49" s="123" t="str">
        <f>IF(OR(Table189[[#This Row],[流]]="UAT_GS",Table189[[#This Row],[流]]="UAT_GC",Table189[[#This Row],[流]]="UAT_EP"),"Release_note","0")&amp;IF(OR(Table189[[#This Row],[流]]="UAT3"),"Notice_of","0")</f>
        <v>00</v>
      </c>
      <c r="M49" s="124" t="s">
        <v>166</v>
      </c>
      <c r="N49" s="141" t="s">
        <v>27</v>
      </c>
      <c r="O49" s="141" t="s">
        <v>27</v>
      </c>
      <c r="P49" s="141" t="s">
        <v>27</v>
      </c>
      <c r="Q49" s="141" t="s">
        <v>27</v>
      </c>
      <c r="R49" s="125" t="s">
        <v>27</v>
      </c>
      <c r="S49" s="152" t="str">
        <f>IF(OR(Table189[[#This Row],[流]]="FLEET_ENHANCEMENT_GS",Table189[[#This Row],[流]]="UAT3",Table189[[#This Row],[流]]="",Table189[[#This Row],[流]]="0",Table189[[#This Row],[流]]="ICP"),"0","Yes")</f>
        <v>Yes</v>
      </c>
      <c r="T49" s="127" t="str">
        <f>IF(Table189[[#This Row],[流]]="Fleet_GS","√","")&amp;IF(Table189[[#This Row],[流]]="UAT3","","X")</f>
        <v>X</v>
      </c>
      <c r="U49" s="130"/>
    </row>
    <row r="50" spans="4:21" hidden="1" x14ac:dyDescent="0.25">
      <c r="D50" s="58">
        <v>43214</v>
      </c>
      <c r="E50" s="135">
        <v>0</v>
      </c>
      <c r="F50" s="154" t="str">
        <f t="shared" si="0"/>
        <v>Tuesday</v>
      </c>
      <c r="G50" s="164" t="str">
        <f t="shared" si="1"/>
        <v>UAT</v>
      </c>
      <c r="H50" s="135" t="str">
        <f>IF(Table189[[#This Row],[Sch_Flag]]= 0,"0","")</f>
        <v>0</v>
      </c>
      <c r="I5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50" s="165" t="s">
        <v>124</v>
      </c>
      <c r="K50" s="136">
        <v>0</v>
      </c>
      <c r="L50" s="155" t="str">
        <f>IF(OR(Table189[[#This Row],[流]]="UAT_GS",Table189[[#This Row],[流]]="UAT_GC",Table189[[#This Row],[流]]="UAT_EP"),"Release_note","0")&amp;IF(OR(Table189[[#This Row],[流]]="UAT3"),"Notice_of","0")</f>
        <v>00</v>
      </c>
      <c r="M50" s="137">
        <v>0</v>
      </c>
      <c r="N50" s="135">
        <v>0</v>
      </c>
      <c r="O50" s="135">
        <v>0</v>
      </c>
      <c r="P50" s="135">
        <v>0</v>
      </c>
      <c r="Q50" s="135">
        <v>0</v>
      </c>
      <c r="R50" s="135">
        <v>0</v>
      </c>
      <c r="S50" s="138" t="str">
        <f>IF(OR(Table189[[#This Row],[流]]="FLEET_ENHANCEMENT_GS",Table189[[#This Row],[流]]="UAT3",Table189[[#This Row],[流]]="",Table189[[#This Row],[流]]="0",Table189[[#This Row],[流]]="ICP"),"0","Yes")</f>
        <v>0</v>
      </c>
      <c r="T50" s="139" t="str">
        <f>IF(Table189[[#This Row],[流]]="Fleet_GS","√","")&amp;IF(Table189[[#This Row],[流]]="UAT3","","X")</f>
        <v>X</v>
      </c>
      <c r="U50" s="157" t="str">
        <f>IF(OR(Table189[[#This Row],[环境]]="FLEET_ENHANCEMENT_GS",Table189[[#This Row],[环境]]="UAT3",Table189[[#This Row],[环境]]="",Table189[[#This Row],[环境]]="0",Table189[[#This Row],[环境]]="ICP"),"0","Yes")</f>
        <v>0</v>
      </c>
    </row>
    <row r="51" spans="4:21" hidden="1" x14ac:dyDescent="0.25">
      <c r="D51" s="58">
        <v>43215</v>
      </c>
      <c r="E51" s="135">
        <v>0</v>
      </c>
      <c r="F51" s="154" t="str">
        <f t="shared" si="0"/>
        <v>Wednesday</v>
      </c>
      <c r="G51" s="135" t="str">
        <f t="shared" si="1"/>
        <v>Trunk&amp;UAT3</v>
      </c>
      <c r="H51" s="135" t="str">
        <f>IF(Table189[[#This Row],[Sch_Flag]]= 0,"0","")</f>
        <v>0</v>
      </c>
      <c r="I5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51" s="135"/>
      <c r="K51" s="136">
        <v>0</v>
      </c>
      <c r="L51" s="155" t="str">
        <f>IF(OR(Table189[[#This Row],[流]]="UAT_GS",Table189[[#This Row],[流]]="UAT_GC",Table189[[#This Row],[流]]="UAT_EP"),"Release_note","0")&amp;IF(OR(Table189[[#This Row],[流]]="UAT3"),"Notice_of","0")</f>
        <v>00</v>
      </c>
      <c r="M51" s="137">
        <v>0</v>
      </c>
      <c r="N51" s="135">
        <v>0</v>
      </c>
      <c r="O51" s="135">
        <v>0</v>
      </c>
      <c r="P51" s="135">
        <v>0</v>
      </c>
      <c r="Q51" s="135">
        <v>0</v>
      </c>
      <c r="R51" s="135">
        <v>0</v>
      </c>
      <c r="S51" s="138" t="str">
        <f>IF(OR(Table189[[#This Row],[流]]="FLEET_ENHANCEMENT_GS",Table189[[#This Row],[流]]="UAT3",Table189[[#This Row],[流]]="",Table189[[#This Row],[流]]="0",Table189[[#This Row],[流]]="ICP"),"0","Yes")</f>
        <v>0</v>
      </c>
      <c r="T51" s="139" t="str">
        <f>IF(Table189[[#This Row],[流]]="Fleet_GS","√","")&amp;IF(Table189[[#This Row],[流]]="UAT3","","X")</f>
        <v>X</v>
      </c>
      <c r="U51" s="157" t="str">
        <f>IF(OR(Table189[[#This Row],[环境]]="FLEET_ENHANCEMENT_GS",Table189[[#This Row],[环境]]="UAT3",Table189[[#This Row],[环境]]="",Table189[[#This Row],[环境]]="0",Table189[[#This Row],[环境]]="ICP"),"0","Yes")</f>
        <v>0</v>
      </c>
    </row>
    <row r="52" spans="4:21" hidden="1" x14ac:dyDescent="0.25">
      <c r="D52" s="99">
        <v>43216</v>
      </c>
      <c r="E52" s="166">
        <v>0</v>
      </c>
      <c r="F52" s="312" t="str">
        <f t="shared" si="0"/>
        <v>Thursday</v>
      </c>
      <c r="G52" s="312" t="str">
        <f>IF(OR(F52="Thursday",F52="Tuesday"),"UAT","")&amp;IF(OR(F52="Wednesday",F52="Friday"),"Trunk&amp;UAT3","")</f>
        <v>UAT</v>
      </c>
      <c r="H52" s="312"/>
      <c r="I5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52" s="166" t="s">
        <v>170</v>
      </c>
      <c r="K52" s="122">
        <v>0</v>
      </c>
      <c r="L52" s="123" t="str">
        <f>IF(OR(Table189[[#This Row],[流]]="UAT_GS",Table189[[#This Row],[流]]="UAT_GC",Table189[[#This Row],[流]]="UAT_EP"),"Release_note","0")&amp;IF(OR(Table189[[#This Row],[流]]="UAT3"),"Notice_of","0")</f>
        <v>00</v>
      </c>
      <c r="M52" s="124">
        <v>0</v>
      </c>
      <c r="N52" s="312">
        <v>0</v>
      </c>
      <c r="O52" s="312">
        <v>0</v>
      </c>
      <c r="P52" s="312">
        <v>0</v>
      </c>
      <c r="Q52" s="312">
        <v>0</v>
      </c>
      <c r="R52" s="312">
        <v>0</v>
      </c>
      <c r="S52" s="152" t="str">
        <f>IF(OR(Table189[[#This Row],[流]]="FLEET_ENHANCEMENT_GS",Table189[[#This Row],[流]]="UAT3",Table189[[#This Row],[流]]="",Table189[[#This Row],[流]]="0",Table189[[#This Row],[流]]="ICP"),"0","Yes")</f>
        <v>0</v>
      </c>
      <c r="T52" s="127" t="str">
        <f>IF(Table189[[#This Row],[流]]="Fleet_GS","√","")&amp;IF(Table189[[#This Row],[流]]="UAT3","","X")</f>
        <v>X</v>
      </c>
      <c r="U52" s="130"/>
    </row>
    <row r="53" spans="4:21" hidden="1" x14ac:dyDescent="0.25">
      <c r="D53" s="99">
        <v>43216</v>
      </c>
      <c r="E53" s="118" t="s">
        <v>39</v>
      </c>
      <c r="F53" s="167" t="str">
        <f t="shared" si="0"/>
        <v>Thursday</v>
      </c>
      <c r="G53" s="312" t="str">
        <f t="shared" si="1"/>
        <v>UAT</v>
      </c>
      <c r="H53" s="145" t="s">
        <v>167</v>
      </c>
      <c r="I5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53" s="168" t="s">
        <v>134</v>
      </c>
      <c r="K53" s="122" t="s">
        <v>168</v>
      </c>
      <c r="L53" s="123" t="str">
        <f>IF(OR(Table189[[#This Row],[流]]="UAT_GS",Table189[[#This Row],[流]]="UAT_GC",Table189[[#This Row],[流]]="UAT_EP"),"Release_note","0")&amp;IF(OR(Table189[[#This Row],[流]]="UAT3"),"Notice_of","0")</f>
        <v>00</v>
      </c>
      <c r="M53" s="309" t="s">
        <v>169</v>
      </c>
      <c r="N53" s="141" t="s">
        <v>27</v>
      </c>
      <c r="O53" s="141" t="s">
        <v>27</v>
      </c>
      <c r="P53" s="141" t="s">
        <v>27</v>
      </c>
      <c r="Q53" s="141" t="s">
        <v>27</v>
      </c>
      <c r="R53" s="312">
        <v>0</v>
      </c>
      <c r="S53" s="126" t="str">
        <f>IF(OR(Table189[[#This Row],[流]]="FLEET_ENHANCEMENT_GS",Table189[[#This Row],[流]]="UAT3",Table189[[#This Row],[流]]="",Table189[[#This Row],[流]]="0",Table189[[#This Row],[流]]="ICP"),"0","Yes")</f>
        <v>Yes</v>
      </c>
      <c r="T53" s="127" t="str">
        <f>IF(Table189[[#This Row],[流]]="Fleet_GS","√","")&amp;IF(Table189[[#This Row],[流]]="UAT3","","X")</f>
        <v>X</v>
      </c>
      <c r="U53" s="130"/>
    </row>
    <row r="54" spans="4:21" hidden="1" x14ac:dyDescent="0.25">
      <c r="D54" s="86">
        <v>43217</v>
      </c>
      <c r="E54" s="118" t="s">
        <v>39</v>
      </c>
      <c r="F54" s="141" t="str">
        <f>TEXT(D54,"dddd")</f>
        <v>Friday</v>
      </c>
      <c r="G54" s="312" t="str">
        <f>IF(OR(F54="Thursday",F54="Tuesday"),"UAT","")&amp;IF(OR(F54="Wednesday",F54="Friday"),"Trunk&amp;UAT3","")</f>
        <v>Trunk&amp;UAT3</v>
      </c>
      <c r="H54" s="170" t="s">
        <v>20</v>
      </c>
      <c r="I5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4" s="171"/>
      <c r="K54" s="146" t="s">
        <v>171</v>
      </c>
      <c r="L54" s="123" t="str">
        <f>IF(OR(Table189[[#This Row],[流]]="UAT_GS",Table189[[#This Row],[流]]="UAT_GC",Table189[[#This Row],[流]]="UAT_EP"),"Release_note","0")&amp;IF(OR(Table189[[#This Row],[流]]="UAT3"),"Notice_of","0")</f>
        <v>00</v>
      </c>
      <c r="M54" s="124" t="s">
        <v>174</v>
      </c>
      <c r="N54" s="141" t="s">
        <v>27</v>
      </c>
      <c r="O54" s="141" t="s">
        <v>27</v>
      </c>
      <c r="P54" s="141" t="s">
        <v>27</v>
      </c>
      <c r="Q54" s="141" t="s">
        <v>27</v>
      </c>
      <c r="R54" s="125" t="s">
        <v>27</v>
      </c>
      <c r="S54" s="152" t="str">
        <f>IF(OR(Table189[[#This Row],[流]]="FLEET_ENHANCEMENT_GS",Table189[[#This Row],[流]]="UAT3",Table189[[#This Row],[流]]="",Table189[[#This Row],[流]]="0",Table189[[#This Row],[流]]="ICP"),"0","Yes")</f>
        <v>Yes</v>
      </c>
      <c r="T54" s="127" t="str">
        <f>IF(Table189[[#This Row],[流]]="Fleet_GS","√","")&amp;IF(Table189[[#This Row],[流]]="UAT3","","X")</f>
        <v>X</v>
      </c>
      <c r="U54" s="130"/>
    </row>
    <row r="55" spans="4:21" hidden="1" x14ac:dyDescent="0.25">
      <c r="D55" s="86">
        <v>43217</v>
      </c>
      <c r="E55" s="118" t="s">
        <v>39</v>
      </c>
      <c r="F55" s="141" t="str">
        <f>TEXT(D55,"dddd")</f>
        <v>Friday</v>
      </c>
      <c r="G55" s="312" t="str">
        <f>IF(OR(F55="Thursday",F55="Tuesday"),"UAT","")&amp;IF(OR(F55="Wednesday",F55="Friday"),"Trunk&amp;UAT3","")</f>
        <v>Trunk&amp;UAT3</v>
      </c>
      <c r="H55" s="170" t="s">
        <v>20</v>
      </c>
      <c r="I5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55" s="171"/>
      <c r="K55" s="146" t="s">
        <v>177</v>
      </c>
      <c r="L55" s="123" t="str">
        <f>IF(OR(Table189[[#This Row],[流]]="UAT_GS",Table189[[#This Row],[流]]="UAT_GC",Table189[[#This Row],[流]]="UAT_EP"),"Release_note","0")&amp;IF(OR(Table189[[#This Row],[流]]="UAT3"),"Notice_of","0")</f>
        <v>00</v>
      </c>
      <c r="M55" s="124" t="s">
        <v>178</v>
      </c>
      <c r="N55" s="141" t="s">
        <v>27</v>
      </c>
      <c r="O55" s="141" t="s">
        <v>27</v>
      </c>
      <c r="P55" s="141" t="s">
        <v>27</v>
      </c>
      <c r="Q55" s="141" t="s">
        <v>27</v>
      </c>
      <c r="R55" s="125" t="s">
        <v>27</v>
      </c>
      <c r="S55" s="152" t="str">
        <f>IF(OR(Table189[[#This Row],[流]]="FLEET_ENHANCEMENT_GS",Table189[[#This Row],[流]]="UAT3",Table189[[#This Row],[流]]="",Table189[[#This Row],[流]]="0",Table189[[#This Row],[流]]="ICP"),"0","Yes")</f>
        <v>Yes</v>
      </c>
      <c r="T55" s="127" t="str">
        <f>IF(Table189[[#This Row],[流]]="Fleet_GS","√","")&amp;IF(Table189[[#This Row],[流]]="UAT3","","X")</f>
        <v>X</v>
      </c>
      <c r="U55" s="130"/>
    </row>
    <row r="56" spans="4:21" hidden="1" x14ac:dyDescent="0.25">
      <c r="D56" s="99">
        <v>43217</v>
      </c>
      <c r="E56" s="118" t="s">
        <v>39</v>
      </c>
      <c r="F56" s="160" t="str">
        <f t="shared" si="0"/>
        <v>Friday</v>
      </c>
      <c r="G56" s="312" t="str">
        <f t="shared" si="1"/>
        <v>Trunk&amp;UAT3</v>
      </c>
      <c r="H56" s="170" t="s">
        <v>34</v>
      </c>
      <c r="I5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56" s="312"/>
      <c r="K56" s="146" t="s">
        <v>172</v>
      </c>
      <c r="L56" s="123" t="str">
        <f>IF(OR(Table189[[#This Row],[流]]="UAT_GS",Table189[[#This Row],[流]]="UAT_GC",Table189[[#This Row],[流]]="UAT_EP"),"Release_note","0")&amp;IF(OR(Table189[[#This Row],[流]]="UAT3"),"Notice_of","0")</f>
        <v>00</v>
      </c>
      <c r="M56" s="124" t="s">
        <v>173</v>
      </c>
      <c r="N56" s="141" t="s">
        <v>27</v>
      </c>
      <c r="O56" s="141" t="s">
        <v>27</v>
      </c>
      <c r="P56" s="141" t="s">
        <v>27</v>
      </c>
      <c r="Q56" s="141" t="s">
        <v>27</v>
      </c>
      <c r="R56" s="125" t="s">
        <v>27</v>
      </c>
      <c r="S56" s="126" t="str">
        <f>IF(OR(Table189[[#This Row],[流]]="FLEET_ENHANCEMENT_GS",Table189[[#This Row],[流]]="UAT3",Table189[[#This Row],[流]]="",Table189[[#This Row],[流]]="0",Table189[[#This Row],[流]]="ICP"),"0","Yes")</f>
        <v>Yes</v>
      </c>
      <c r="T56" s="127" t="str">
        <f>IF(Table189[[#This Row],[流]]="Fleet_GS","√","")&amp;IF(Table189[[#This Row],[流]]="UAT3","","X")</f>
        <v>X</v>
      </c>
      <c r="U56" s="130"/>
    </row>
    <row r="57" spans="4:21" hidden="1" x14ac:dyDescent="0.25">
      <c r="D57" s="99">
        <v>43217</v>
      </c>
      <c r="E57" s="118" t="s">
        <v>39</v>
      </c>
      <c r="F57" s="312" t="str">
        <f>TEXT(D57,"dddd")</f>
        <v>Friday</v>
      </c>
      <c r="G57" s="312" t="str">
        <f>IF(OR(F57="Thursday",F57="Tuesday"),"UAT","")&amp;IF(OR(F57="Wednesday",F57="Friday"),"Trunk&amp;UAT3","")</f>
        <v>Trunk&amp;UAT3</v>
      </c>
      <c r="H57" s="170" t="s">
        <v>35</v>
      </c>
      <c r="I5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57" s="312"/>
      <c r="K57" s="172" t="s">
        <v>176</v>
      </c>
      <c r="L57" s="123" t="str">
        <f>IF(OR(Table189[[#This Row],[流]]="UAT_GS",Table189[[#This Row],[流]]="UAT_GC",Table189[[#This Row],[流]]="UAT_EP"),"Release_note","0")&amp;IF(OR(Table189[[#This Row],[流]]="UAT3"),"Notice_of","0")</f>
        <v>00</v>
      </c>
      <c r="M57" s="124" t="s">
        <v>175</v>
      </c>
      <c r="N57" s="141" t="s">
        <v>27</v>
      </c>
      <c r="O57" s="141" t="s">
        <v>27</v>
      </c>
      <c r="P57" s="141" t="s">
        <v>27</v>
      </c>
      <c r="Q57" s="141" t="s">
        <v>27</v>
      </c>
      <c r="R57" s="125" t="s">
        <v>27</v>
      </c>
      <c r="S57" s="152" t="str">
        <f>IF(OR(Table189[[#This Row],[流]]="FLEET_ENHANCEMENT_GS",Table189[[#This Row],[流]]="UAT3",Table189[[#This Row],[流]]="",Table189[[#This Row],[流]]="0",Table189[[#This Row],[流]]="ICP"),"0","Yes")</f>
        <v>Yes</v>
      </c>
      <c r="T57" s="127" t="str">
        <f>IF(Table189[[#This Row],[流]]="Fleet_GS","√","")&amp;IF(Table189[[#This Row],[流]]="UAT3","","X")</f>
        <v>X</v>
      </c>
      <c r="U57" s="130"/>
    </row>
    <row r="58" spans="4:21" hidden="1" x14ac:dyDescent="0.25">
      <c r="D58" s="99">
        <v>43217</v>
      </c>
      <c r="E58" s="118" t="s">
        <v>39</v>
      </c>
      <c r="F58" s="312" t="str">
        <f>TEXT(D58,"dddd")</f>
        <v>Friday</v>
      </c>
      <c r="G58" s="312" t="str">
        <f>IF(OR(F58="Thursday",F58="Tuesday"),"UAT","")&amp;IF(OR(F58="Wednesday",F58="Friday"),"Trunk&amp;UAT3","")</f>
        <v>Trunk&amp;UAT3</v>
      </c>
      <c r="H58" s="120" t="s">
        <v>179</v>
      </c>
      <c r="I58" s="129" t="s">
        <v>310</v>
      </c>
      <c r="J58" s="147" t="s">
        <v>180</v>
      </c>
      <c r="K58" s="173" t="s">
        <v>312</v>
      </c>
      <c r="L58" s="174" t="s">
        <v>181</v>
      </c>
      <c r="M58" s="309" t="s">
        <v>182</v>
      </c>
      <c r="N58" s="141" t="s">
        <v>27</v>
      </c>
      <c r="O58" s="141" t="s">
        <v>27</v>
      </c>
      <c r="P58" s="141" t="s">
        <v>27</v>
      </c>
      <c r="Q58" s="141">
        <v>0</v>
      </c>
      <c r="R58" s="312">
        <v>0</v>
      </c>
      <c r="S58" s="152" t="str">
        <f>IF(OR(Table189[[#This Row],[流]]="FLEET_ENHANCEMENT_GS",Table189[[#This Row],[流]]="UAT3",Table189[[#This Row],[流]]="",Table189[[#This Row],[流]]="0",Table189[[#This Row],[流]]="ICP"),"0","Yes")</f>
        <v>Yes</v>
      </c>
      <c r="T58" s="127" t="str">
        <f>IF(Table189[[#This Row],[流]]="Fleet_GS","√","")&amp;IF(Table189[[#This Row],[流]]="UAT3","","X")</f>
        <v>X</v>
      </c>
      <c r="U58" s="130"/>
    </row>
    <row r="59" spans="4:21" hidden="1" x14ac:dyDescent="0.25">
      <c r="D59" s="99">
        <v>43218</v>
      </c>
      <c r="E59" s="118" t="s">
        <v>39</v>
      </c>
      <c r="F59" s="312" t="str">
        <f>TEXT(D59,"dddd")</f>
        <v>Saturday</v>
      </c>
      <c r="G59" s="312" t="str">
        <f>IF(OR(F59="Thursday",F59="Tuesday"),"UAT","")&amp;IF(OR(F59="Wednesday",F59="Friday"),"Trunk&amp;UAT3","")</f>
        <v/>
      </c>
      <c r="H59" s="120" t="s">
        <v>183</v>
      </c>
      <c r="I5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59" s="129" t="s">
        <v>186</v>
      </c>
      <c r="K59" s="122" t="s">
        <v>184</v>
      </c>
      <c r="L59" s="175" t="str">
        <f>IF(OR(Table189[[#This Row],[流]]="UAT_GS",Table189[[#This Row],[流]]="UAT_GC",Table189[[#This Row],[流]]="UAT_EP"),"Release_note","0")&amp;IF(OR(Table189[[#This Row],[流]]="UAT3"),"Notice_of","0")</f>
        <v>00</v>
      </c>
      <c r="M59" s="124" t="s">
        <v>185</v>
      </c>
      <c r="N59" s="141" t="s">
        <v>27</v>
      </c>
      <c r="O59" s="141" t="s">
        <v>27</v>
      </c>
      <c r="P59" s="141" t="s">
        <v>27</v>
      </c>
      <c r="Q59" s="141" t="s">
        <v>27</v>
      </c>
      <c r="R59" s="160">
        <v>0</v>
      </c>
      <c r="S59" s="152" t="str">
        <f>IF(OR(Table189[[#This Row],[流]]="FLEET_ENHANCEMENT_GS",Table189[[#This Row],[流]]="UAT3",Table189[[#This Row],[流]]="",Table189[[#This Row],[流]]="0",Table189[[#This Row],[流]]="ICP"),"0","Yes")</f>
        <v>Yes</v>
      </c>
      <c r="T59" s="127" t="str">
        <f>IF(Table189[[#This Row],[流]]="Fleet_GS","√","")&amp;IF(Table189[[#This Row],[流]]="UAT3","","X")</f>
        <v>X</v>
      </c>
      <c r="U59" s="130"/>
    </row>
    <row r="60" spans="4:21" hidden="1" x14ac:dyDescent="0.25">
      <c r="D60" s="58">
        <v>43218</v>
      </c>
      <c r="E60" s="135">
        <v>0</v>
      </c>
      <c r="F60" s="135" t="str">
        <f t="shared" si="0"/>
        <v>Saturday</v>
      </c>
      <c r="G60" s="135" t="str">
        <f t="shared" si="1"/>
        <v/>
      </c>
      <c r="H60" s="135" t="str">
        <f>IF(Table189[[#This Row],[Sch_Flag]]= 0,"0","")</f>
        <v>0</v>
      </c>
      <c r="I6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0" s="135"/>
      <c r="K60" s="136"/>
      <c r="L60" s="155" t="str">
        <f>IF(OR(Table189[[#This Row],[流]]="UAT_GS",Table189[[#This Row],[流]]="UAT_GC",Table189[[#This Row],[流]]="UAT_EP"),"Release_note","0")&amp;IF(OR(Table189[[#This Row],[流]]="UAT3"),"Notice_of","0")</f>
        <v>00</v>
      </c>
      <c r="M60" s="137"/>
      <c r="N60" s="135"/>
      <c r="O60" s="135"/>
      <c r="P60" s="135"/>
      <c r="Q60" s="135"/>
      <c r="R60" s="135"/>
      <c r="S60" s="138" t="str">
        <f>IF(OR(Table189[[#This Row],[流]]="FLEET_ENHANCEMENT_GS",Table189[[#This Row],[流]]="UAT3",Table189[[#This Row],[流]]="",Table189[[#This Row],[流]]="0",Table189[[#This Row],[流]]="ICP"),"0","Yes")</f>
        <v>0</v>
      </c>
      <c r="T60" s="139" t="str">
        <f>IF(Table189[[#This Row],[流]]="Fleet_GS","√","")&amp;IF(Table189[[#This Row],[流]]="UAT3","","X")</f>
        <v>X</v>
      </c>
      <c r="U60" s="157" t="str">
        <f>IF(OR(Table189[[#This Row],[环境]]="FLEET_ENHANCEMENT_GS",Table189[[#This Row],[环境]]="UAT3",Table189[[#This Row],[环境]]="",Table189[[#This Row],[环境]]="0",Table189[[#This Row],[环境]]="ICP"),"0","Yes")</f>
        <v>0</v>
      </c>
    </row>
    <row r="61" spans="4:21" hidden="1" x14ac:dyDescent="0.25">
      <c r="D61" s="58">
        <v>43219</v>
      </c>
      <c r="E61" s="135">
        <v>0</v>
      </c>
      <c r="F61" s="135" t="str">
        <f t="shared" si="0"/>
        <v>Sunday</v>
      </c>
      <c r="G61" s="135" t="str">
        <f t="shared" si="1"/>
        <v/>
      </c>
      <c r="H61" s="135" t="str">
        <f>IF(Table189[[#This Row],[Sch_Flag]]= 0,"0","")</f>
        <v>0</v>
      </c>
      <c r="I6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1" s="154"/>
      <c r="K61" s="158"/>
      <c r="L61" s="155" t="str">
        <f>IF(OR(Table189[[#This Row],[流]]="UAT_GS",Table189[[#This Row],[流]]="UAT_GC",Table189[[#This Row],[流]]="UAT_EP"),"Release_note","0")&amp;IF(OR(Table189[[#This Row],[流]]="UAT3"),"Notice_of","0")</f>
        <v>00</v>
      </c>
      <c r="M61" s="156"/>
      <c r="N61" s="154"/>
      <c r="O61" s="154"/>
      <c r="P61" s="154"/>
      <c r="Q61" s="154"/>
      <c r="R61" s="154"/>
      <c r="S61" s="138" t="str">
        <f>IF(OR(Table189[[#This Row],[流]]="FLEET_ENHANCEMENT_GS",Table189[[#This Row],[流]]="UAT3",Table189[[#This Row],[流]]="",Table189[[#This Row],[流]]="0",Table189[[#This Row],[流]]="ICP"),"0","Yes")</f>
        <v>0</v>
      </c>
      <c r="T61" s="139" t="str">
        <f>IF(Table189[[#This Row],[流]]="Fleet_GS","√","")&amp;IF(Table189[[#This Row],[流]]="UAT3","","X")</f>
        <v>X</v>
      </c>
      <c r="U61" s="157" t="str">
        <f>IF(OR(Table189[[#This Row],[环境]]="FLEET_ENHANCEMENT_GS",Table189[[#This Row],[环境]]="UAT3",Table189[[#This Row],[环境]]="",Table189[[#This Row],[环境]]="0",Table189[[#This Row],[环境]]="ICP"),"0","Yes")</f>
        <v>0</v>
      </c>
    </row>
    <row r="62" spans="4:21" hidden="1" x14ac:dyDescent="0.25">
      <c r="D62" s="58">
        <v>43220</v>
      </c>
      <c r="E62" s="153">
        <v>0</v>
      </c>
      <c r="F62" s="135" t="str">
        <f t="shared" si="0"/>
        <v>Monday</v>
      </c>
      <c r="G62" s="135" t="str">
        <f t="shared" si="1"/>
        <v/>
      </c>
      <c r="H62" s="135" t="str">
        <f>IF(Table189[[#This Row],[Sch_Flag]]= 0,"0","")</f>
        <v>0</v>
      </c>
      <c r="I6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2" s="135" t="s">
        <v>583</v>
      </c>
      <c r="K62" s="136"/>
      <c r="L62" s="155" t="str">
        <f>IF(OR(Table189[[#This Row],[流]]="UAT_GS",Table189[[#This Row],[流]]="UAT_GC",Table189[[#This Row],[流]]="UAT_EP"),"Release_note","0")&amp;IF(OR(Table189[[#This Row],[流]]="UAT3"),"Notice_of","0")</f>
        <v>00</v>
      </c>
      <c r="M62" s="137"/>
      <c r="N62" s="135"/>
      <c r="O62" s="135"/>
      <c r="P62" s="135"/>
      <c r="Q62" s="135"/>
      <c r="R62" s="135"/>
      <c r="S62" s="138" t="str">
        <f>IF(OR(Table189[[#This Row],[流]]="FLEET_ENHANCEMENT_GS",Table189[[#This Row],[流]]="UAT3",Table189[[#This Row],[流]]="",Table189[[#This Row],[流]]="0",Table189[[#This Row],[流]]="ICP"),"0","Yes")</f>
        <v>0</v>
      </c>
      <c r="T62" s="139" t="str">
        <f>IF(Table189[[#This Row],[流]]="Fleet_GS","√","")&amp;IF(Table189[[#This Row],[流]]="UAT3","","X")</f>
        <v>X</v>
      </c>
      <c r="U62" s="157" t="str">
        <f>IF(OR(Table189[[#This Row],[环境]]="FLEET_ENHANCEMENT_GS",Table189[[#This Row],[环境]]="UAT3",Table189[[#This Row],[环境]]="",Table189[[#This Row],[环境]]="0",Table189[[#This Row],[环境]]="ICP"),"0","Yes")</f>
        <v>0</v>
      </c>
    </row>
    <row r="63" spans="4:21" hidden="1" x14ac:dyDescent="0.25">
      <c r="D63" s="13"/>
      <c r="E63" s="177">
        <v>0</v>
      </c>
      <c r="F63" s="178"/>
      <c r="G63" s="178"/>
      <c r="H63" s="178"/>
      <c r="I63" s="178"/>
      <c r="J63" s="178"/>
      <c r="K63" s="176"/>
      <c r="L63" s="176"/>
      <c r="M63" s="179"/>
      <c r="N63" s="178"/>
      <c r="O63" s="178"/>
      <c r="P63" s="178"/>
      <c r="Q63" s="178"/>
      <c r="R63" s="178"/>
      <c r="S63" s="176"/>
      <c r="T63" s="180"/>
      <c r="U63" s="180"/>
    </row>
    <row r="64" spans="4:21" hidden="1" x14ac:dyDescent="0.25">
      <c r="D64" s="58">
        <v>43221</v>
      </c>
      <c r="E64" s="153">
        <v>0</v>
      </c>
      <c r="F64" s="129" t="str">
        <f t="shared" ref="F64:F75" si="2">TEXT(D64,"dddd")</f>
        <v>Tuesday</v>
      </c>
      <c r="G64" s="135" t="str">
        <f t="shared" si="1"/>
        <v>UAT</v>
      </c>
      <c r="H64" s="135" t="str">
        <f>IF(Table189[[#This Row],[Sch_Flag]]= 0,"0","")</f>
        <v>0</v>
      </c>
      <c r="I6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0</v>
      </c>
      <c r="J64" s="135"/>
      <c r="K64" s="136"/>
      <c r="L64" s="155" t="str">
        <f>IF(OR(Table189[[#This Row],[流]]="UAT_GS",Table189[[#This Row],[流]]="UAT_GC",Table189[[#This Row],[流]]="UAT_EP"),"Release_note","0")&amp;IF(OR(Table189[[#This Row],[流]]="UAT3"),"Notice_of","0")</f>
        <v>00</v>
      </c>
      <c r="M64" s="137"/>
      <c r="N64" s="135"/>
      <c r="O64" s="135"/>
      <c r="P64" s="135"/>
      <c r="Q64" s="135"/>
      <c r="R64" s="135"/>
      <c r="S64" s="138" t="str">
        <f>IF(OR(Table189[[#This Row],[流]]="FLEET_ENHANCEMENT_GS",Table189[[#This Row],[流]]="UAT3",Table189[[#This Row],[流]]="",Table189[[#This Row],[流]]="0",Table189[[#This Row],[流]]="ICP"),"0","Yes")</f>
        <v>0</v>
      </c>
      <c r="T64" s="139" t="str">
        <f>IF(Table189[[#This Row],[流]]="Fleet_GS","√","")&amp;IF(Table189[[#This Row],[流]]="UAT3","","X")</f>
        <v>X</v>
      </c>
      <c r="U64" s="157" t="str">
        <f>IF(OR(Table189[[#This Row],[环境]]="FLEET_ENHANCEMENT_GS",Table189[[#This Row],[环境]]="UAT3",Table189[[#This Row],[环境]]="",Table189[[#This Row],[环境]]="0",Table189[[#This Row],[环境]]="ICP"),"0","Yes")</f>
        <v>0</v>
      </c>
    </row>
    <row r="65" spans="4:21" hidden="1" x14ac:dyDescent="0.25">
      <c r="D65" s="99">
        <v>43222</v>
      </c>
      <c r="E65" s="118" t="s">
        <v>39</v>
      </c>
      <c r="F65" s="312" t="str">
        <f t="shared" si="2"/>
        <v>Wednesday</v>
      </c>
      <c r="G65" s="312" t="str">
        <f t="shared" si="1"/>
        <v>Trunk&amp;UAT3</v>
      </c>
      <c r="H65" s="131" t="s">
        <v>32</v>
      </c>
      <c r="I6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65" s="168" t="s">
        <v>570</v>
      </c>
      <c r="K65" s="181" t="s">
        <v>187</v>
      </c>
      <c r="L65" s="132" t="str">
        <f>IF(OR(Table189[[#This Row],[流]]="UAT_GS",Table189[[#This Row],[流]]="UAT_GC",Table189[[#This Row],[流]]="UAT_EP"),"Release_note","0")&amp;IF(OR(Table189[[#This Row],[流]]="UAT3"),"Notice_of","0")</f>
        <v>Release_note0</v>
      </c>
      <c r="M65" s="309" t="s">
        <v>189</v>
      </c>
      <c r="N65" s="141" t="s">
        <v>27</v>
      </c>
      <c r="O65" s="141" t="s">
        <v>27</v>
      </c>
      <c r="P65" s="141" t="s">
        <v>44</v>
      </c>
      <c r="Q65" s="141" t="s">
        <v>27</v>
      </c>
      <c r="R65" s="133" t="s">
        <v>27</v>
      </c>
      <c r="S65" s="126" t="str">
        <f>IF(OR(Table189[[#This Row],[流]]="FLEET_ENHANCEMENT_GS",Table189[[#This Row],[流]]="UAT3",Table189[[#This Row],[流]]="",Table189[[#This Row],[流]]="0",Table189[[#This Row],[流]]="ICP"),"0","Yes")</f>
        <v>Yes</v>
      </c>
      <c r="T65" s="127" t="str">
        <f>IF(Table189[[#This Row],[流]]="Fleet_GS","√","")&amp;IF(Table189[[#This Row],[流]]="UAT3","","X")</f>
        <v>X</v>
      </c>
      <c r="U65" s="130"/>
    </row>
    <row r="66" spans="4:21" hidden="1" x14ac:dyDescent="0.25">
      <c r="D66" s="99">
        <v>43222</v>
      </c>
      <c r="E66" s="118" t="s">
        <v>39</v>
      </c>
      <c r="F66" s="312" t="str">
        <f>TEXT(D66,"dddd")</f>
        <v>Wednesday</v>
      </c>
      <c r="G66" s="312" t="str">
        <f>IF(OR(F66="Thursday",F66="Tuesday"),"UAT","")&amp;IF(OR(F66="Wednesday",F66="Friday"),"Trunk&amp;UAT3","")</f>
        <v>Trunk&amp;UAT3</v>
      </c>
      <c r="H66" s="131" t="s">
        <v>37</v>
      </c>
      <c r="I6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66" s="312"/>
      <c r="K66" s="181" t="s">
        <v>188</v>
      </c>
      <c r="L66" s="132" t="str">
        <f>IF(OR(Table189[[#This Row],[流]]="UAT_GS",Table189[[#This Row],[流]]="UAT_GC",Table189[[#This Row],[流]]="UAT_EP"),"Release_note","0")&amp;IF(OR(Table189[[#This Row],[流]]="UAT3"),"Notice_of","0")</f>
        <v>Release_note0</v>
      </c>
      <c r="M66" s="124" t="s">
        <v>190</v>
      </c>
      <c r="N66" s="141" t="s">
        <v>27</v>
      </c>
      <c r="O66" s="141" t="s">
        <v>27</v>
      </c>
      <c r="P66" s="141" t="s">
        <v>27</v>
      </c>
      <c r="Q66" s="141" t="s">
        <v>27</v>
      </c>
      <c r="R66" s="133" t="s">
        <v>27</v>
      </c>
      <c r="S66" s="152" t="str">
        <f>IF(OR(Table189[[#This Row],[流]]="FLEET_ENHANCEMENT_GS",Table189[[#This Row],[流]]="UAT3",Table189[[#This Row],[流]]="",Table189[[#This Row],[流]]="0",Table189[[#This Row],[流]]="ICP"),"0","Yes")</f>
        <v>Yes</v>
      </c>
      <c r="T66" s="127" t="str">
        <f>IF(Table189[[#This Row],[流]]="Fleet_GS","√","")&amp;IF(Table189[[#This Row],[流]]="UAT3","","X")</f>
        <v>X</v>
      </c>
      <c r="U66" s="130"/>
    </row>
    <row r="67" spans="4:21" hidden="1" x14ac:dyDescent="0.25">
      <c r="D67" s="99">
        <v>43222</v>
      </c>
      <c r="E67" s="118" t="s">
        <v>39</v>
      </c>
      <c r="F67" s="312" t="str">
        <f>TEXT(D67,"dddd")</f>
        <v>Wednesday</v>
      </c>
      <c r="G67" s="312" t="str">
        <f>IF(OR(F67="Thursday",F67="Tuesday"),"UAT","")&amp;IF(OR(F67="Wednesday",F67="Friday"),"Trunk&amp;UAT3","")</f>
        <v>Trunk&amp;UAT3</v>
      </c>
      <c r="H67" s="131" t="s">
        <v>36</v>
      </c>
      <c r="I6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67" s="312"/>
      <c r="K67" s="181" t="s">
        <v>192</v>
      </c>
      <c r="L67" s="132" t="str">
        <f>IF(OR(Table189[[#This Row],[流]]="UAT_GS",Table189[[#This Row],[流]]="UAT_GC",Table189[[#This Row],[流]]="UAT_EP"),"Release_note","0")&amp;IF(OR(Table189[[#This Row],[流]]="UAT3"),"Notice_of","0")</f>
        <v>Release_note0</v>
      </c>
      <c r="M67" s="124" t="s">
        <v>191</v>
      </c>
      <c r="N67" s="141" t="s">
        <v>27</v>
      </c>
      <c r="O67" s="141" t="s">
        <v>27</v>
      </c>
      <c r="P67" s="141" t="s">
        <v>27</v>
      </c>
      <c r="Q67" s="141" t="s">
        <v>27</v>
      </c>
      <c r="R67" s="133" t="s">
        <v>27</v>
      </c>
      <c r="S67" s="152" t="str">
        <f>IF(OR(Table189[[#This Row],[流]]="FLEET_ENHANCEMENT_GS",Table189[[#This Row],[流]]="UAT3",Table189[[#This Row],[流]]="",Table189[[#This Row],[流]]="0",Table189[[#This Row],[流]]="ICP"),"0","Yes")</f>
        <v>Yes</v>
      </c>
      <c r="T67" s="127" t="str">
        <f>IF(Table189[[#This Row],[流]]="Fleet_GS","√","")&amp;IF(Table189[[#This Row],[流]]="UAT3","","X")</f>
        <v>X</v>
      </c>
      <c r="U67" s="130"/>
    </row>
    <row r="68" spans="4:21" hidden="1" x14ac:dyDescent="0.25">
      <c r="D68" s="99">
        <v>43222</v>
      </c>
      <c r="E68" s="118" t="s">
        <v>39</v>
      </c>
      <c r="F68" s="312" t="str">
        <f>TEXT(D68,"dddd")</f>
        <v>Wednesday</v>
      </c>
      <c r="G68" s="312" t="str">
        <f>IF(OR(F68="Thursday",F68="Tuesday"),"UAT","")&amp;IF(OR(F68="Wednesday",F68="Friday"),"Trunk&amp;UAT3","")</f>
        <v>Trunk&amp;UAT3</v>
      </c>
      <c r="H68" s="131" t="s">
        <v>193</v>
      </c>
      <c r="I6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172.25.15.209</v>
      </c>
      <c r="J68" s="312"/>
      <c r="K68" s="122" t="s">
        <v>196</v>
      </c>
      <c r="L68" s="182" t="str">
        <f>IF(OR(Table189[[#This Row],[流]]="UAT_GS",Table189[[#This Row],[流]]="UAT_GC",Table189[[#This Row],[流]]="UAT_EP"),"Release_note","0")&amp;IF(OR(Table189[[#This Row],[流]]="UAT3"),"Notice_of","0")</f>
        <v>00</v>
      </c>
      <c r="M68" s="309" t="s">
        <v>194</v>
      </c>
      <c r="N68" s="141" t="s">
        <v>27</v>
      </c>
      <c r="O68" s="141" t="s">
        <v>27</v>
      </c>
      <c r="P68" s="141" t="s">
        <v>27</v>
      </c>
      <c r="Q68" s="141" t="s">
        <v>27</v>
      </c>
      <c r="R68" s="141">
        <v>0</v>
      </c>
      <c r="S68" s="152" t="str">
        <f>IF(OR(Table189[[#This Row],[流]]="FLEET_ENHANCEMENT_GS",Table189[[#This Row],[流]]="UAT3",Table189[[#This Row],[流]]="",Table189[[#This Row],[流]]="0",Table189[[#This Row],[流]]="ICP"),"0","Yes")</f>
        <v>Yes</v>
      </c>
      <c r="T68" s="127" t="str">
        <f>IF(Table189[[#This Row],[流]]="Fleet_GS","√","")&amp;IF(Table189[[#This Row],[流]]="UAT3","","X")</f>
        <v>X</v>
      </c>
      <c r="U68" s="130"/>
    </row>
    <row r="69" spans="4:21" hidden="1" x14ac:dyDescent="0.25">
      <c r="D69" s="99">
        <v>43222</v>
      </c>
      <c r="E69" s="118" t="s">
        <v>39</v>
      </c>
      <c r="F69" s="312" t="str">
        <f>TEXT(D69,"dddd")</f>
        <v>Wednesday</v>
      </c>
      <c r="G69" s="312" t="str">
        <f>IF(OR(F69="Thursday",F69="Tuesday"),"UAT","")&amp;IF(OR(F69="Wednesday",F69="Friday"),"Trunk&amp;UAT3","")</f>
        <v>Trunk&amp;UAT3</v>
      </c>
      <c r="H69" s="129" t="s">
        <v>40</v>
      </c>
      <c r="I6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69" s="312"/>
      <c r="K69" s="173" t="s">
        <v>197</v>
      </c>
      <c r="L69" s="132" t="str">
        <f>IF(OR(Table189[[#This Row],[流]]="UAT_GS",Table189[[#This Row],[流]]="UAT_GC",Table189[[#This Row],[流]]="UAT_EP"),"Release_note","0")&amp;IF(OR(Table189[[#This Row],[流]]="UAT3"),"Notice_of","0")</f>
        <v>0Notice_of</v>
      </c>
      <c r="M69" s="124">
        <v>0</v>
      </c>
      <c r="N69" s="141">
        <v>0</v>
      </c>
      <c r="O69" s="141">
        <v>0</v>
      </c>
      <c r="P69" s="141">
        <v>0</v>
      </c>
      <c r="Q69" s="141">
        <v>0</v>
      </c>
      <c r="R69" s="141">
        <v>0</v>
      </c>
      <c r="S69" s="152" t="str">
        <f>IF(OR(Table189[[#This Row],[流]]="FLEET_ENHANCEMENT_GS",Table189[[#This Row],[流]]="UAT3",Table189[[#This Row],[流]]="",Table189[[#This Row],[流]]="0",Table189[[#This Row],[流]]="ICP"),"0","Yes")</f>
        <v>0</v>
      </c>
      <c r="T69" s="150" t="s">
        <v>198</v>
      </c>
      <c r="U69" s="130"/>
    </row>
    <row r="70" spans="4:21" hidden="1" x14ac:dyDescent="0.25">
      <c r="D70" s="99">
        <v>43223</v>
      </c>
      <c r="E70" s="118" t="s">
        <v>39</v>
      </c>
      <c r="F70" s="129" t="str">
        <f t="shared" si="2"/>
        <v>Thursday</v>
      </c>
      <c r="G70" s="312" t="str">
        <f t="shared" si="1"/>
        <v>UAT</v>
      </c>
      <c r="H70" s="131" t="s">
        <v>32</v>
      </c>
      <c r="I7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70" s="312"/>
      <c r="K70" s="181" t="s">
        <v>199</v>
      </c>
      <c r="L70" s="132" t="str">
        <f>IF(OR(Table189[[#This Row],[流]]="UAT_GS",Table189[[#This Row],[流]]="UAT_GC",Table189[[#This Row],[流]]="UAT_EP"),"Release_note","0")&amp;IF(OR(Table189[[#This Row],[流]]="UAT3"),"Notice_of","0")</f>
        <v>Release_note0</v>
      </c>
      <c r="M70" s="124" t="s">
        <v>213</v>
      </c>
      <c r="N70" s="141" t="s">
        <v>27</v>
      </c>
      <c r="O70" s="141" t="s">
        <v>27</v>
      </c>
      <c r="P70" s="129" t="s">
        <v>27</v>
      </c>
      <c r="Q70" s="141" t="s">
        <v>27</v>
      </c>
      <c r="R70" s="133" t="s">
        <v>27</v>
      </c>
      <c r="S70" s="126" t="str">
        <f>IF(OR(Table189[[#This Row],[流]]="FLEET_ENHANCEMENT_GS",Table189[[#This Row],[流]]="UAT3",Table189[[#This Row],[流]]="",Table189[[#This Row],[流]]="0",Table189[[#This Row],[流]]="ICP"),"0","Yes")</f>
        <v>Yes</v>
      </c>
      <c r="T70" s="127" t="str">
        <f>IF(Table189[[#This Row],[流]]="Fleet_GS","√","")&amp;IF(Table189[[#This Row],[流]]="UAT3","","X")</f>
        <v>X</v>
      </c>
      <c r="U70" s="130"/>
    </row>
    <row r="71" spans="4:21" hidden="1" x14ac:dyDescent="0.25">
      <c r="D71" s="99">
        <v>43223</v>
      </c>
      <c r="E71" s="118" t="s">
        <v>39</v>
      </c>
      <c r="F71" s="129" t="str">
        <f>TEXT(D71,"dddd")</f>
        <v>Thursday</v>
      </c>
      <c r="G71" s="312" t="str">
        <f>IF(OR(F71="Thursday",F71="Tuesday"),"UAT","")&amp;IF(OR(F71="Wednesday",F71="Friday"),"Trunk&amp;UAT3","")</f>
        <v>UAT</v>
      </c>
      <c r="H71" s="131" t="s">
        <v>36</v>
      </c>
      <c r="I7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71" s="312"/>
      <c r="K71" s="181" t="s">
        <v>204</v>
      </c>
      <c r="L71" s="132" t="str">
        <f>IF(OR(Table189[[#This Row],[流]]="UAT_GS",Table189[[#This Row],[流]]="UAT_GC",Table189[[#This Row],[流]]="UAT_EP"),"Release_note","0")&amp;IF(OR(Table189[[#This Row],[流]]="UAT3"),"Notice_of","0")</f>
        <v>Release_note0</v>
      </c>
      <c r="M71" s="309" t="s">
        <v>214</v>
      </c>
      <c r="N71" s="141" t="s">
        <v>27</v>
      </c>
      <c r="O71" s="141" t="s">
        <v>27</v>
      </c>
      <c r="P71" s="141" t="s">
        <v>27</v>
      </c>
      <c r="Q71" s="141" t="s">
        <v>27</v>
      </c>
      <c r="R71" s="133" t="s">
        <v>27</v>
      </c>
      <c r="S71" s="152" t="str">
        <f>IF(OR(Table189[[#This Row],[流]]="FLEET_ENHANCEMENT_GS",Table189[[#This Row],[流]]="UAT3",Table189[[#This Row],[流]]="",Table189[[#This Row],[流]]="0",Table189[[#This Row],[流]]="ICP"),"0","Yes")</f>
        <v>Yes</v>
      </c>
      <c r="T71" s="127" t="str">
        <f>IF(Table189[[#This Row],[流]]="Fleet_GS","√","")&amp;IF(Table189[[#This Row],[流]]="UAT3","","X")</f>
        <v>X</v>
      </c>
      <c r="U71" s="130"/>
    </row>
    <row r="72" spans="4:21" hidden="1" x14ac:dyDescent="0.25">
      <c r="D72" s="99">
        <v>43223</v>
      </c>
      <c r="E72" s="118" t="s">
        <v>39</v>
      </c>
      <c r="F72" s="129" t="str">
        <f>TEXT(D72,"dddd")</f>
        <v>Thursday</v>
      </c>
      <c r="G72" s="312" t="str">
        <f>IF(OR(F72="Thursday",F72="Tuesday"),"UAT","")&amp;IF(OR(F72="Wednesday",F72="Friday"),"Trunk&amp;UAT3","")</f>
        <v>UAT</v>
      </c>
      <c r="H72" s="145" t="s">
        <v>167</v>
      </c>
      <c r="I7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72" s="312"/>
      <c r="K72" s="122" t="s">
        <v>168</v>
      </c>
      <c r="L72" s="123" t="str">
        <f>IF(OR(Table189[[#This Row],[流]]="UAT_GS",Table189[[#This Row],[流]]="UAT_GC",Table189[[#This Row],[流]]="UAT_EP"),"Release_note","0")&amp;IF(OR(Table189[[#This Row],[流]]="UAT3"),"Notice_of","0")</f>
        <v>00</v>
      </c>
      <c r="M72" s="124" t="s">
        <v>169</v>
      </c>
      <c r="N72" s="141" t="s">
        <v>27</v>
      </c>
      <c r="O72" s="141" t="s">
        <v>27</v>
      </c>
      <c r="P72" s="141" t="s">
        <v>27</v>
      </c>
      <c r="Q72" s="129" t="s">
        <v>217</v>
      </c>
      <c r="R72" s="312">
        <v>0</v>
      </c>
      <c r="S72" s="152" t="str">
        <f>IF(OR(Table189[[#This Row],[流]]="FLEET_ENHANCEMENT_GS",Table189[[#This Row],[流]]="UAT3",Table189[[#This Row],[流]]="",Table189[[#This Row],[流]]="0",Table189[[#This Row],[流]]="ICP"),"0","Yes")</f>
        <v>Yes</v>
      </c>
      <c r="T72" s="127" t="str">
        <f>IF(Table189[[#This Row],[流]]="Fleet_GS","√","")&amp;IF(Table189[[#This Row],[流]]="UAT3","","X")</f>
        <v>X</v>
      </c>
      <c r="U72" s="130"/>
    </row>
    <row r="73" spans="4:21" hidden="1" x14ac:dyDescent="0.25">
      <c r="D73" s="99">
        <v>43223</v>
      </c>
      <c r="E73" s="118" t="s">
        <v>39</v>
      </c>
      <c r="F73" s="129" t="str">
        <f>TEXT(D73,"dddd")</f>
        <v>Thursday</v>
      </c>
      <c r="G73" s="312" t="str">
        <f>IF(OR(F73="Thursday",F73="Tuesday"),"UAT","")&amp;IF(OR(F73="Wednesday",F73="Friday"),"Trunk&amp;UAT3","")</f>
        <v>UAT</v>
      </c>
      <c r="H73" s="145" t="s">
        <v>200</v>
      </c>
      <c r="I7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73" s="312"/>
      <c r="K73" s="122" t="s">
        <v>201</v>
      </c>
      <c r="L73" s="123" t="str">
        <f>IF(OR(Table189[[#This Row],[流]]="UAT_GS",Table189[[#This Row],[流]]="UAT_GC",Table189[[#This Row],[流]]="UAT_EP"),"Release_note","0")&amp;IF(OR(Table189[[#This Row],[流]]="UAT3"),"Notice_of","0")</f>
        <v>00</v>
      </c>
      <c r="M73" s="309" t="s">
        <v>203</v>
      </c>
      <c r="N73" s="141" t="s">
        <v>27</v>
      </c>
      <c r="O73" s="141" t="s">
        <v>27</v>
      </c>
      <c r="P73" s="141" t="s">
        <v>27</v>
      </c>
      <c r="Q73" s="141" t="s">
        <v>27</v>
      </c>
      <c r="R73" s="312">
        <v>0</v>
      </c>
      <c r="S73" s="152" t="str">
        <f>IF(OR(Table189[[#This Row],[流]]="FLEET_ENHANCEMENT_GS",Table189[[#This Row],[流]]="UAT3",Table189[[#This Row],[流]]="",Table189[[#This Row],[流]]="0",Table189[[#This Row],[流]]="ICP"),"0","Yes")</f>
        <v>Yes</v>
      </c>
      <c r="T73" s="127" t="str">
        <f>IF(Table189[[#This Row],[流]]="Fleet_GS","√","")&amp;IF(Table189[[#This Row],[流]]="UAT3","","X")</f>
        <v>X</v>
      </c>
      <c r="U73" s="130"/>
    </row>
    <row r="74" spans="4:21" hidden="1" x14ac:dyDescent="0.25">
      <c r="D74" s="99">
        <v>43224</v>
      </c>
      <c r="E74" s="118" t="s">
        <v>39</v>
      </c>
      <c r="F74" s="141" t="str">
        <f>TEXT(D74,"dddd")</f>
        <v>Friday</v>
      </c>
      <c r="G74" s="312" t="str">
        <f>IF(OR(F74="Thursday",F74="Tuesday"),"UAT","")&amp;IF(OR(F74="Wednesday",F74="Friday"),"Trunk&amp;UAT3","")</f>
        <v>Trunk&amp;UAT3</v>
      </c>
      <c r="H74" s="120" t="s">
        <v>215</v>
      </c>
      <c r="I7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74" s="183" t="s">
        <v>170</v>
      </c>
      <c r="K74" s="122"/>
      <c r="L74" s="123" t="str">
        <f>IF(OR(Table189[[#This Row],[流]]="UAT_GS",Table189[[#This Row],[流]]="UAT_GC",Table189[[#This Row],[流]]="UAT_EP"),"Release_note","0")&amp;IF(OR(Table189[[#This Row],[流]]="UAT3"),"Notice_of","0")</f>
        <v>00</v>
      </c>
      <c r="M74" s="124">
        <v>0</v>
      </c>
      <c r="N74" s="141">
        <v>0</v>
      </c>
      <c r="O74" s="141">
        <v>0</v>
      </c>
      <c r="P74" s="141">
        <v>0</v>
      </c>
      <c r="Q74" s="141">
        <v>0</v>
      </c>
      <c r="R74" s="312">
        <v>0</v>
      </c>
      <c r="S74" s="152" t="str">
        <f>IF(OR(Table189[[#This Row],[流]]="FLEET_ENHANCEMENT_GS",Table189[[#This Row],[流]]="UAT3",Table189[[#This Row],[流]]="",Table189[[#This Row],[流]]="0",Table189[[#This Row],[流]]="ICP"),"0","Yes")</f>
        <v>Yes</v>
      </c>
      <c r="T74" s="127" t="str">
        <f>IF(Table189[[#This Row],[流]]="Fleet_GS","√","")&amp;IF(Table189[[#This Row],[流]]="UAT3","","X")</f>
        <v>X</v>
      </c>
      <c r="U74" s="130"/>
    </row>
    <row r="75" spans="4:21" hidden="1" x14ac:dyDescent="0.25">
      <c r="D75" s="99">
        <v>43224</v>
      </c>
      <c r="E75" s="118" t="s">
        <v>39</v>
      </c>
      <c r="F75" s="160" t="str">
        <f t="shared" si="2"/>
        <v>Friday</v>
      </c>
      <c r="G75" s="312" t="str">
        <f t="shared" si="1"/>
        <v>Trunk&amp;UAT3</v>
      </c>
      <c r="H75" s="129" t="s">
        <v>40</v>
      </c>
      <c r="I7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75" s="160"/>
      <c r="K75" s="173" t="s">
        <v>216</v>
      </c>
      <c r="L75" s="132" t="str">
        <f>IF(OR(Table189[[#This Row],[流]]="UAT_GS",Table189[[#This Row],[流]]="UAT_GC",Table189[[#This Row],[流]]="UAT_EP"),"Release_note","0")&amp;IF(OR(Table189[[#This Row],[流]]="UAT3"),"Notice_of","0")</f>
        <v>0Notice_of</v>
      </c>
      <c r="M75" s="160">
        <v>0</v>
      </c>
      <c r="N75" s="160">
        <v>0</v>
      </c>
      <c r="O75" s="160">
        <v>0</v>
      </c>
      <c r="P75" s="160">
        <v>0</v>
      </c>
      <c r="Q75" s="160">
        <v>0</v>
      </c>
      <c r="R75" s="160">
        <v>0</v>
      </c>
      <c r="S75" s="126" t="str">
        <f>IF(OR(Table189[[#This Row],[流]]="FLEET_ENHANCEMENT_GS",Table189[[#This Row],[流]]="UAT3",Table189[[#This Row],[流]]="",Table189[[#This Row],[流]]="0",Table189[[#This Row],[流]]="ICP"),"0","Yes")</f>
        <v>0</v>
      </c>
      <c r="T75" s="161">
        <v>0</v>
      </c>
      <c r="U75" s="130"/>
    </row>
    <row r="76" spans="4:21" hidden="1" x14ac:dyDescent="0.25">
      <c r="D76" s="99">
        <v>43224</v>
      </c>
      <c r="E76" s="118" t="s">
        <v>39</v>
      </c>
      <c r="F76" s="312" t="str">
        <f>TEXT(D76,"dddd")</f>
        <v>Friday</v>
      </c>
      <c r="G76" s="312" t="str">
        <f>IF(OR(F76="Thursday",F76="Tuesday"),"UAT","")&amp;IF(OR(F76="Wednesday",F76="Friday"),"Trunk&amp;UAT3","")</f>
        <v>Trunk&amp;UAT3</v>
      </c>
      <c r="H76" s="145" t="s">
        <v>200</v>
      </c>
      <c r="I7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76" s="312"/>
      <c r="K76" s="122" t="s">
        <v>201</v>
      </c>
      <c r="L76" s="123" t="str">
        <f>IF(OR(Table189[[#This Row],[流]]="UAT_GS",Table189[[#This Row],[流]]="UAT_GC",Table189[[#This Row],[流]]="UAT_EP"),"Release_note","0")&amp;IF(OR(Table189[[#This Row],[流]]="UAT3"),"Notice_of","0")</f>
        <v>00</v>
      </c>
      <c r="M76" s="122" t="s">
        <v>203</v>
      </c>
      <c r="N76" s="141" t="s">
        <v>27</v>
      </c>
      <c r="O76" s="141" t="s">
        <v>27</v>
      </c>
      <c r="P76" s="141" t="s">
        <v>27</v>
      </c>
      <c r="Q76" s="141" t="s">
        <v>27</v>
      </c>
      <c r="R76" s="312">
        <v>0</v>
      </c>
      <c r="S76" s="152" t="str">
        <f>IF(OR(Table189[[#This Row],[流]]="FLEET_ENHANCEMENT_GS",Table189[[#This Row],[流]]="UAT3",Table189[[#This Row],[流]]="",Table189[[#This Row],[流]]="0",Table189[[#This Row],[流]]="ICP"),"0","Yes")</f>
        <v>Yes</v>
      </c>
      <c r="T76" s="127" t="str">
        <f>IF(Table189[[#This Row],[流]]="Fleet_GS","√","")&amp;IF(Table189[[#This Row],[流]]="UAT3","","X")</f>
        <v>X</v>
      </c>
      <c r="U76" s="130"/>
    </row>
    <row r="77" spans="4:21" hidden="1" x14ac:dyDescent="0.25">
      <c r="D77" s="99">
        <v>43224</v>
      </c>
      <c r="E77" s="118" t="s">
        <v>39</v>
      </c>
      <c r="F77" s="312" t="str">
        <f>TEXT(D77,"dddd")</f>
        <v>Friday</v>
      </c>
      <c r="G77" s="312" t="str">
        <f>IF(OR(F77="Thursday",F77="Tuesday"),"UAT","")&amp;IF(OR(F77="Wednesday",F77="Friday"),"Trunk&amp;UAT3","")</f>
        <v>Trunk&amp;UAT3</v>
      </c>
      <c r="H77" s="145" t="s">
        <v>167</v>
      </c>
      <c r="I7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77" s="312"/>
      <c r="K77" s="122" t="s">
        <v>168</v>
      </c>
      <c r="L77" s="123" t="str">
        <f>IF(OR(Table189[[#This Row],[流]]="UAT_GS",Table189[[#This Row],[流]]="UAT_GC",Table189[[#This Row],[流]]="UAT_EP"),"Release_note","0")&amp;IF(OR(Table189[[#This Row],[流]]="UAT3"),"Notice_of","0")</f>
        <v>00</v>
      </c>
      <c r="M77" s="122" t="s">
        <v>169</v>
      </c>
      <c r="N77" s="141" t="s">
        <v>27</v>
      </c>
      <c r="O77" s="141" t="s">
        <v>27</v>
      </c>
      <c r="P77" s="141" t="s">
        <v>27</v>
      </c>
      <c r="Q77" s="141" t="s">
        <v>27</v>
      </c>
      <c r="R77" s="312">
        <v>0</v>
      </c>
      <c r="S77" s="152" t="str">
        <f>IF(OR(Table189[[#This Row],[流]]="FLEET_ENHANCEMENT_GS",Table189[[#This Row],[流]]="UAT3",Table189[[#This Row],[流]]="",Table189[[#This Row],[流]]="0",Table189[[#This Row],[流]]="ICP"),"0","Yes")</f>
        <v>Yes</v>
      </c>
      <c r="T77" s="127" t="str">
        <f>IF(Table189[[#This Row],[流]]="Fleet_GS","√","")&amp;IF(Table189[[#This Row],[流]]="UAT3","","X")</f>
        <v>X</v>
      </c>
      <c r="U77" s="130"/>
    </row>
    <row r="78" spans="4:21" hidden="1" x14ac:dyDescent="0.25">
      <c r="D78" s="99">
        <v>43224</v>
      </c>
      <c r="E78" s="118" t="s">
        <v>39</v>
      </c>
      <c r="F78" s="312" t="str">
        <f t="shared" ref="F78:F131" si="3">TEXT(D78,"dddd")</f>
        <v>Friday</v>
      </c>
      <c r="G78" s="312" t="str">
        <f t="shared" ref="G78:G131" si="4">IF(OR(F78="Thursday",F78="Tuesday"),"UAT","")&amp;IF(OR(F78="Wednesday",F78="Friday"),"Trunk&amp;UAT3","")</f>
        <v>Trunk&amp;UAT3</v>
      </c>
      <c r="H78" s="148" t="s">
        <v>56</v>
      </c>
      <c r="I7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78" s="312"/>
      <c r="K78" s="122" t="s">
        <v>218</v>
      </c>
      <c r="L78" s="123" t="str">
        <f>IF(OR(Table189[[#This Row],[流]]="UAT_GS",Table189[[#This Row],[流]]="UAT_GC",Table189[[#This Row],[流]]="UAT_EP"),"Release_note","0")&amp;IF(OR(Table189[[#This Row],[流]]="UAT3"),"Notice_of","0")</f>
        <v>00</v>
      </c>
      <c r="M78" s="309" t="s">
        <v>219</v>
      </c>
      <c r="N78" s="141" t="s">
        <v>27</v>
      </c>
      <c r="O78" s="312">
        <v>0</v>
      </c>
      <c r="P78" s="312">
        <v>0</v>
      </c>
      <c r="Q78" s="312">
        <v>0</v>
      </c>
      <c r="R78" s="312">
        <v>0</v>
      </c>
      <c r="S78" s="122" t="str">
        <f>IF(OR(Table189[[#This Row],[流]]="FLEET_ENHANCEMENT_GS",Table189[[#This Row],[流]]="UAT3",Table189[[#This Row],[流]]="",Table189[[#This Row],[流]]="0",Table189[[#This Row],[流]]="ICP"),"0","Yes")</f>
        <v>0</v>
      </c>
      <c r="T78" s="127" t="str">
        <f>IF(Table189[[#This Row],[流]]="Fleet_GS","√","")&amp;IF(Table189[[#This Row],[流]]="UAT3","","X")</f>
        <v>X</v>
      </c>
      <c r="U78" s="130"/>
    </row>
    <row r="79" spans="4:21" hidden="1" x14ac:dyDescent="0.25">
      <c r="D79" s="58">
        <v>43225</v>
      </c>
      <c r="E79" s="153">
        <v>0</v>
      </c>
      <c r="F79" s="135" t="str">
        <f>TEXT(D79,"dddd")</f>
        <v>Saturday</v>
      </c>
      <c r="G79" s="135" t="str">
        <f>IF(OR(F79="Thursday",F79="Tuesday"),"UAT","")&amp;IF(OR(F79="Wednesday",F79="Friday"),"Trunk&amp;UAT3","")</f>
        <v/>
      </c>
      <c r="H79" s="135"/>
      <c r="I7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79" s="135"/>
      <c r="K79" s="136"/>
      <c r="L79" s="155" t="str">
        <f>IF(OR(Table189[[#This Row],[流]]="UAT_GS",Table189[[#This Row],[流]]="UAT_GC",Table189[[#This Row],[流]]="UAT_EP"),"Release_note","0")&amp;IF(OR(Table189[[#This Row],[流]]="UAT3"),"Notice_of","0")</f>
        <v>00</v>
      </c>
      <c r="M79" s="137"/>
      <c r="N79" s="135"/>
      <c r="O79" s="135"/>
      <c r="P79" s="135"/>
      <c r="Q79" s="135"/>
      <c r="R79" s="135"/>
      <c r="S79" s="136" t="str">
        <f>IF(OR(Table189[[#This Row],[流]]="FLEET_ENHANCEMENT_GS",Table189[[#This Row],[流]]="UAT3",Table189[[#This Row],[流]]="",Table189[[#This Row],[流]]="0",Table189[[#This Row],[流]]="ICP"),"0","Yes")</f>
        <v>0</v>
      </c>
      <c r="T79" s="139" t="str">
        <f>IF(Table189[[#This Row],[流]]="Fleet_GS","√","")&amp;IF(Table189[[#This Row],[流]]="UAT3","","X")</f>
        <v>X</v>
      </c>
      <c r="U79" s="140"/>
    </row>
    <row r="80" spans="4:21" hidden="1" x14ac:dyDescent="0.25">
      <c r="D80" s="58">
        <v>43226</v>
      </c>
      <c r="E80" s="184">
        <v>0</v>
      </c>
      <c r="F80" s="135" t="str">
        <f t="shared" si="3"/>
        <v>Sunday</v>
      </c>
      <c r="G80" s="135" t="str">
        <f t="shared" si="4"/>
        <v/>
      </c>
      <c r="H80" s="135"/>
      <c r="I8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80" s="135"/>
      <c r="K80" s="136"/>
      <c r="L80" s="155" t="str">
        <f>IF(OR(Table189[[#This Row],[流]]="UAT_GS",Table189[[#This Row],[流]]="UAT_GC",Table189[[#This Row],[流]]="UAT_EP"),"Release_note","0")&amp;IF(OR(Table189[[#This Row],[流]]="UAT3"),"Notice_of","0")</f>
        <v>00</v>
      </c>
      <c r="M80" s="137"/>
      <c r="N80" s="135" t="s">
        <v>212</v>
      </c>
      <c r="O80" s="135"/>
      <c r="P80" s="135"/>
      <c r="Q80" s="135"/>
      <c r="R80" s="135"/>
      <c r="S80" s="136" t="str">
        <f>IF(OR(Table189[[#This Row],[流]]="FLEET_ENHANCEMENT_GS",Table189[[#This Row],[流]]="UAT3",Table189[[#This Row],[流]]="",Table189[[#This Row],[流]]="0",Table189[[#This Row],[流]]="ICP"),"0","Yes")</f>
        <v>0</v>
      </c>
      <c r="T80" s="139" t="str">
        <f>IF(Table189[[#This Row],[流]]="Fleet_GS","√","")&amp;IF(Table189[[#This Row],[流]]="UAT3","","X")</f>
        <v>X</v>
      </c>
      <c r="U80" s="140"/>
    </row>
    <row r="81" spans="4:21" hidden="1" x14ac:dyDescent="0.25">
      <c r="D81" s="99">
        <v>43227</v>
      </c>
      <c r="E81" s="118" t="s">
        <v>39</v>
      </c>
      <c r="F81" s="312" t="str">
        <f t="shared" si="3"/>
        <v>Monday</v>
      </c>
      <c r="G81" s="312" t="str">
        <f t="shared" si="4"/>
        <v/>
      </c>
      <c r="H81" s="145" t="s">
        <v>56</v>
      </c>
      <c r="I8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81" s="168" t="s">
        <v>584</v>
      </c>
      <c r="K81" s="122" t="s">
        <v>218</v>
      </c>
      <c r="L81" s="123" t="str">
        <f>IF(OR(Table189[[#This Row],[流]]="UAT_GS",Table189[[#This Row],[流]]="UAT_GC",Table189[[#This Row],[流]]="UAT_EP"),"Release_note","0")&amp;IF(OR(Table189[[#This Row],[流]]="UAT3"),"Notice_of","0")</f>
        <v>00</v>
      </c>
      <c r="M81" s="309" t="s">
        <v>219</v>
      </c>
      <c r="N81" s="141" t="s">
        <v>27</v>
      </c>
      <c r="O81" s="129" t="s">
        <v>223</v>
      </c>
      <c r="P81" s="312">
        <v>0</v>
      </c>
      <c r="Q81" s="312">
        <v>0</v>
      </c>
      <c r="R81" s="312">
        <v>0</v>
      </c>
      <c r="S81" s="122" t="str">
        <f>IF(OR(Table189[[#This Row],[流]]="FLEET_ENHANCEMENT_GS",Table189[[#This Row],[流]]="UAT3",Table189[[#This Row],[流]]="",Table189[[#This Row],[流]]="0",Table189[[#This Row],[流]]="ICP"),"0","Yes")</f>
        <v>0</v>
      </c>
      <c r="T81" s="127" t="str">
        <f>IF(Table189[[#This Row],[流]]="Fleet_GS","√","")&amp;IF(Table189[[#This Row],[流]]="UAT3","","X")</f>
        <v>X</v>
      </c>
      <c r="U81" s="130">
        <v>0.43124999999999997</v>
      </c>
    </row>
    <row r="82" spans="4:21" hidden="1" x14ac:dyDescent="0.25">
      <c r="D82" s="99">
        <v>43227</v>
      </c>
      <c r="E82" s="118" t="s">
        <v>39</v>
      </c>
      <c r="F82" s="312" t="str">
        <f t="shared" si="3"/>
        <v>Monday</v>
      </c>
      <c r="G82" s="312" t="str">
        <f t="shared" si="4"/>
        <v/>
      </c>
      <c r="H82" s="145" t="s">
        <v>200</v>
      </c>
      <c r="I8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82" s="312"/>
      <c r="K82" s="122" t="s">
        <v>201</v>
      </c>
      <c r="L82" s="123" t="str">
        <f>IF(OR(Table189[[#This Row],[流]]="UAT_GS",Table189[[#This Row],[流]]="UAT_GC",Table189[[#This Row],[流]]="UAT_EP"),"Release_note","0")&amp;IF(OR(Table189[[#This Row],[流]]="UAT3"),"Notice_of","0")</f>
        <v>00</v>
      </c>
      <c r="M82" s="122" t="s">
        <v>203</v>
      </c>
      <c r="N82" s="141" t="s">
        <v>27</v>
      </c>
      <c r="O82" s="141" t="s">
        <v>27</v>
      </c>
      <c r="P82" s="141" t="s">
        <v>27</v>
      </c>
      <c r="Q82" s="141" t="s">
        <v>27</v>
      </c>
      <c r="R82" s="312">
        <v>0</v>
      </c>
      <c r="S82" s="122" t="str">
        <f>IF(OR(Table189[[#This Row],[流]]="FLEET_ENHANCEMENT_GS",Table189[[#This Row],[流]]="UAT3",Table189[[#This Row],[流]]="",Table189[[#This Row],[流]]="0",Table189[[#This Row],[流]]="ICP"),"0","Yes")</f>
        <v>Yes</v>
      </c>
      <c r="T82" s="127" t="str">
        <f>IF(Table189[[#This Row],[流]]="Fleet_GS","√","")&amp;IF(Table189[[#This Row],[流]]="UAT3","","X")</f>
        <v>X</v>
      </c>
      <c r="U82" s="130">
        <v>0.44930555555555557</v>
      </c>
    </row>
    <row r="83" spans="4:21" hidden="1" x14ac:dyDescent="0.25">
      <c r="D83" s="99">
        <v>43227</v>
      </c>
      <c r="E83" s="118" t="s">
        <v>39</v>
      </c>
      <c r="F83" s="312" t="str">
        <f t="shared" si="3"/>
        <v>Monday</v>
      </c>
      <c r="G83" s="312" t="str">
        <f t="shared" si="4"/>
        <v/>
      </c>
      <c r="H83" s="145" t="s">
        <v>167</v>
      </c>
      <c r="I8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83" s="312"/>
      <c r="K83" s="122" t="s">
        <v>168</v>
      </c>
      <c r="L83" s="123" t="str">
        <f>IF(OR(Table189[[#This Row],[流]]="UAT_GS",Table189[[#This Row],[流]]="UAT_GC",Table189[[#This Row],[流]]="UAT_EP"),"Release_note","0")&amp;IF(OR(Table189[[#This Row],[流]]="UAT3"),"Notice_of","0")</f>
        <v>00</v>
      </c>
      <c r="M83" s="122" t="s">
        <v>169</v>
      </c>
      <c r="N83" s="141" t="s">
        <v>27</v>
      </c>
      <c r="O83" s="141" t="s">
        <v>27</v>
      </c>
      <c r="P83" s="141" t="s">
        <v>27</v>
      </c>
      <c r="Q83" s="141" t="s">
        <v>27</v>
      </c>
      <c r="R83" s="312">
        <v>0</v>
      </c>
      <c r="S83" s="122" t="str">
        <f>IF(OR(Table189[[#This Row],[流]]="FLEET_ENHANCEMENT_GS",Table189[[#This Row],[流]]="UAT3",Table189[[#This Row],[流]]="",Table189[[#This Row],[流]]="0",Table189[[#This Row],[流]]="ICP"),"0","Yes")</f>
        <v>Yes</v>
      </c>
      <c r="T83" s="127" t="str">
        <f>IF(Table189[[#This Row],[流]]="Fleet_GS","√","")&amp;IF(Table189[[#This Row],[流]]="UAT3","","X")</f>
        <v>X</v>
      </c>
      <c r="U83" s="130" t="s">
        <v>263</v>
      </c>
    </row>
    <row r="84" spans="4:21" hidden="1" x14ac:dyDescent="0.25">
      <c r="D84" s="99">
        <v>43227</v>
      </c>
      <c r="E84" s="118" t="s">
        <v>39</v>
      </c>
      <c r="F84" s="312" t="str">
        <f t="shared" si="3"/>
        <v>Monday</v>
      </c>
      <c r="G84" s="312" t="str">
        <f t="shared" si="4"/>
        <v/>
      </c>
      <c r="H84" s="145" t="s">
        <v>202</v>
      </c>
      <c r="I8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84" s="312"/>
      <c r="K84" s="122" t="s">
        <v>232</v>
      </c>
      <c r="L84" s="123" t="str">
        <f>IF(OR(Table189[[#This Row],[流]]="UAT_GS",Table189[[#This Row],[流]]="UAT_GC",Table189[[#This Row],[流]]="UAT_EP"),"Release_note","0")&amp;IF(OR(Table189[[#This Row],[流]]="UAT3"),"Notice_of","0")</f>
        <v>00</v>
      </c>
      <c r="M84" s="122" t="s">
        <v>230</v>
      </c>
      <c r="N84" s="141" t="s">
        <v>27</v>
      </c>
      <c r="O84" s="141" t="s">
        <v>27</v>
      </c>
      <c r="P84" s="141" t="s">
        <v>27</v>
      </c>
      <c r="Q84" s="141" t="s">
        <v>27</v>
      </c>
      <c r="R84" s="312">
        <v>0</v>
      </c>
      <c r="S84" s="122" t="str">
        <f>IF(OR(Table189[[#This Row],[流]]="FLEET_ENHANCEMENT_GS",Table189[[#This Row],[流]]="UAT3",Table189[[#This Row],[流]]="",Table189[[#This Row],[流]]="0",Table189[[#This Row],[流]]="ICP"),"0","Yes")</f>
        <v>Yes</v>
      </c>
      <c r="T84" s="150" t="s">
        <v>271</v>
      </c>
      <c r="U84" s="130">
        <v>0.74930555555555556</v>
      </c>
    </row>
    <row r="85" spans="4:21" hidden="1" x14ac:dyDescent="0.25">
      <c r="D85" s="99">
        <v>43227</v>
      </c>
      <c r="E85" s="118" t="s">
        <v>39</v>
      </c>
      <c r="F85" s="312" t="str">
        <f t="shared" si="3"/>
        <v>Monday</v>
      </c>
      <c r="G85" s="312" t="str">
        <f t="shared" si="4"/>
        <v/>
      </c>
      <c r="H85" s="148" t="s">
        <v>220</v>
      </c>
      <c r="I8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ME</v>
      </c>
      <c r="J85" s="312"/>
      <c r="K85" s="122" t="s">
        <v>221</v>
      </c>
      <c r="L85" s="123" t="str">
        <f>IF(OR(Table189[[#This Row],[流]]="UAT_GS",Table189[[#This Row],[流]]="UAT_GC",Table189[[#This Row],[流]]="UAT_EP"),"Release_note","0")&amp;IF(OR(Table189[[#This Row],[流]]="UAT3"),"Notice_of","0")</f>
        <v>00</v>
      </c>
      <c r="M85" s="122" t="s">
        <v>222</v>
      </c>
      <c r="N85" s="141" t="s">
        <v>27</v>
      </c>
      <c r="O85" s="129" t="s">
        <v>135</v>
      </c>
      <c r="P85" s="312">
        <v>0</v>
      </c>
      <c r="Q85" s="312">
        <v>0</v>
      </c>
      <c r="R85" s="312">
        <v>0</v>
      </c>
      <c r="S85" s="122" t="str">
        <f>IF(OR(Table189[[#This Row],[流]]="FLEET_ENHANCEMENT_GS",Table189[[#This Row],[流]]="UAT3",Table189[[#This Row],[流]]="",Table189[[#This Row],[流]]="0",Table189[[#This Row],[流]]="ICP"),"0","Yes")</f>
        <v>Yes</v>
      </c>
      <c r="T85" s="127" t="str">
        <f>IF(Table189[[#This Row],[流]]="Fleet_GS","√","")&amp;IF(Table189[[#This Row],[流]]="UAT3","","X")</f>
        <v>X</v>
      </c>
      <c r="U85" s="130"/>
    </row>
    <row r="86" spans="4:21" hidden="1" x14ac:dyDescent="0.25">
      <c r="D86" s="99">
        <v>43227</v>
      </c>
      <c r="E86" s="118" t="s">
        <v>39</v>
      </c>
      <c r="F86" s="312" t="str">
        <f t="shared" si="3"/>
        <v>Monday</v>
      </c>
      <c r="G86" s="312" t="str">
        <f t="shared" si="4"/>
        <v/>
      </c>
      <c r="H86" s="120" t="s">
        <v>224</v>
      </c>
      <c r="I8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86" s="129" t="s">
        <v>223</v>
      </c>
      <c r="K86" s="122" t="s">
        <v>225</v>
      </c>
      <c r="L86" s="123" t="str">
        <f>IF(OR(Table189[[#This Row],[流]]="UAT_GS",Table189[[#This Row],[流]]="UAT_GC",Table189[[#This Row],[流]]="UAT_EP"),"Release_note","0")&amp;IF(OR(Table189[[#This Row],[流]]="UAT3"),"Notice_of","0")</f>
        <v>00</v>
      </c>
      <c r="M86" s="124">
        <v>0</v>
      </c>
      <c r="N86" s="312">
        <v>0</v>
      </c>
      <c r="O86" s="312">
        <v>0</v>
      </c>
      <c r="P86" s="312">
        <v>0</v>
      </c>
      <c r="Q86" s="312">
        <v>0</v>
      </c>
      <c r="R86" s="312">
        <v>0</v>
      </c>
      <c r="S86" s="122" t="str">
        <f>IF(OR(Table189[[#This Row],[流]]="FLEET_ENHANCEMENT_GS",Table189[[#This Row],[流]]="UAT3",Table189[[#This Row],[流]]="",Table189[[#This Row],[流]]="0",Table189[[#This Row],[流]]="ICP"),"0","Yes")</f>
        <v>Yes</v>
      </c>
      <c r="T86" s="150" t="s">
        <v>229</v>
      </c>
      <c r="U86" s="130">
        <v>0.67291666666666661</v>
      </c>
    </row>
    <row r="87" spans="4:21" hidden="1" x14ac:dyDescent="0.25">
      <c r="D87" s="99">
        <v>43227</v>
      </c>
      <c r="E87" s="118" t="s">
        <v>39</v>
      </c>
      <c r="F87" s="312" t="str">
        <f t="shared" si="3"/>
        <v>Monday</v>
      </c>
      <c r="G87" s="312" t="str">
        <f t="shared" si="4"/>
        <v/>
      </c>
      <c r="H87" s="120" t="s">
        <v>224</v>
      </c>
      <c r="I8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87" s="129" t="s">
        <v>231</v>
      </c>
      <c r="K87" s="122" t="s">
        <v>225</v>
      </c>
      <c r="L87" s="123" t="str">
        <f>IF(OR(Table189[[#This Row],[流]]="UAT_GS",Table189[[#This Row],[流]]="UAT_GC",Table189[[#This Row],[流]]="UAT_EP"),"Release_note","0")&amp;IF(OR(Table189[[#This Row],[流]]="UAT3"),"Notice_of","0")</f>
        <v>00</v>
      </c>
      <c r="M87" s="124">
        <v>0</v>
      </c>
      <c r="N87" s="312">
        <v>0</v>
      </c>
      <c r="O87" s="129" t="s">
        <v>264</v>
      </c>
      <c r="P87" s="312">
        <v>0</v>
      </c>
      <c r="Q87" s="312">
        <v>0</v>
      </c>
      <c r="R87" s="312">
        <v>0</v>
      </c>
      <c r="S87" s="122" t="str">
        <f>IF(OR(Table189[[#This Row],[流]]="FLEET_ENHANCEMENT_GS",Table189[[#This Row],[流]]="UAT3",Table189[[#This Row],[流]]="",Table189[[#This Row],[流]]="0",Table189[[#This Row],[流]]="ICP"),"0","Yes")</f>
        <v>Yes</v>
      </c>
      <c r="T87" s="127" t="str">
        <f>IF(Table189[[#This Row],[流]]="Fleet_GS","√","")&amp;IF(Table189[[#This Row],[流]]="UAT3","","X")</f>
        <v>X</v>
      </c>
      <c r="U87" s="130"/>
    </row>
    <row r="88" spans="4:21" hidden="1" x14ac:dyDescent="0.25">
      <c r="D88" s="99">
        <v>43227</v>
      </c>
      <c r="E88" s="118" t="s">
        <v>39</v>
      </c>
      <c r="F88" s="312" t="str">
        <f t="shared" si="3"/>
        <v>Monday</v>
      </c>
      <c r="G88" s="312" t="str">
        <f t="shared" si="4"/>
        <v/>
      </c>
      <c r="H88" s="131" t="s">
        <v>32</v>
      </c>
      <c r="I8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88" s="312"/>
      <c r="K88" s="122" t="s">
        <v>267</v>
      </c>
      <c r="L88" s="174" t="str">
        <f>IF(OR(Table189[[#This Row],[流]]="UAT_GS",Table189[[#This Row],[流]]="UAT_GC",Table189[[#This Row],[流]]="UAT_EP"),"Release_note","0")&amp;IF(OR(Table189[[#This Row],[流]]="UAT3"),"Notice_of","0")</f>
        <v>Release_note0</v>
      </c>
      <c r="M88" s="124" t="s">
        <v>268</v>
      </c>
      <c r="N88" s="141" t="s">
        <v>27</v>
      </c>
      <c r="O88" s="141" t="s">
        <v>27</v>
      </c>
      <c r="P88" s="141" t="s">
        <v>27</v>
      </c>
      <c r="Q88" s="141" t="s">
        <v>27</v>
      </c>
      <c r="R88" s="185" t="s">
        <v>27</v>
      </c>
      <c r="S88" s="186" t="str">
        <f>IF(OR(Table189[[#This Row],[流]]="FLEET_ENHANCEMENT_GS",Table189[[#This Row],[流]]="UAT3",Table189[[#This Row],[流]]="",Table189[[#This Row],[流]]="0",Table189[[#This Row],[流]]="ICP"),"0","Yes")</f>
        <v>Yes</v>
      </c>
      <c r="T88" s="127" t="str">
        <f>IF(Table189[[#This Row],[流]]="Fleet_GS","√","")&amp;IF(Table189[[#This Row],[流]]="UAT3","","X")</f>
        <v>X</v>
      </c>
      <c r="U88" s="130"/>
    </row>
    <row r="89" spans="4:21" hidden="1" x14ac:dyDescent="0.25">
      <c r="D89" s="99">
        <v>43228</v>
      </c>
      <c r="E89" s="118" t="s">
        <v>39</v>
      </c>
      <c r="F89" s="312" t="str">
        <f t="shared" si="3"/>
        <v>Tuesday</v>
      </c>
      <c r="G89" s="312" t="str">
        <f t="shared" si="4"/>
        <v>UAT</v>
      </c>
      <c r="H89" s="131" t="s">
        <v>32</v>
      </c>
      <c r="I8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89" s="312"/>
      <c r="K89" s="122" t="s">
        <v>269</v>
      </c>
      <c r="L89" s="132" t="str">
        <f>IF(OR(Table189[[#This Row],[流]]="UAT_GS",Table189[[#This Row],[流]]="UAT_GC",Table189[[#This Row],[流]]="UAT_EP"),"Release_note","0")&amp;IF(OR(Table189[[#This Row],[流]]="UAT3"),"Notice_of","0")</f>
        <v>Release_note0</v>
      </c>
      <c r="M89" s="122" t="s">
        <v>280</v>
      </c>
      <c r="N89" s="141" t="s">
        <v>27</v>
      </c>
      <c r="O89" s="141" t="s">
        <v>27</v>
      </c>
      <c r="P89" s="141" t="s">
        <v>27</v>
      </c>
      <c r="Q89" s="141" t="s">
        <v>27</v>
      </c>
      <c r="R89" s="133" t="s">
        <v>27</v>
      </c>
      <c r="S89" s="187" t="str">
        <f>IF(OR(Table189[[#This Row],[流]]="FLEET_ENHANCEMENT_GS",Table189[[#This Row],[流]]="UAT3",Table189[[#This Row],[流]]="",Table189[[#This Row],[流]]="0",Table189[[#This Row],[流]]="ICP"),"0","Yes")</f>
        <v>Yes</v>
      </c>
      <c r="T89" s="127" t="str">
        <f>IF(Table189[[#This Row],[流]]="Fleet_GS","√","")&amp;IF(Table189[[#This Row],[流]]="UAT3","","X")</f>
        <v>X</v>
      </c>
      <c r="U89" s="130"/>
    </row>
    <row r="90" spans="4:21" hidden="1" x14ac:dyDescent="0.25">
      <c r="D90" s="99">
        <v>43228</v>
      </c>
      <c r="E90" s="118" t="s">
        <v>39</v>
      </c>
      <c r="F90" s="312" t="str">
        <f t="shared" si="3"/>
        <v>Tuesday</v>
      </c>
      <c r="G90" s="312" t="str">
        <f t="shared" si="4"/>
        <v>UAT</v>
      </c>
      <c r="H90" s="131" t="s">
        <v>36</v>
      </c>
      <c r="I9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90" s="312"/>
      <c r="K90" s="122" t="s">
        <v>270</v>
      </c>
      <c r="L90" s="132" t="str">
        <f>IF(OR(Table189[[#This Row],[流]]="UAT_GS",Table189[[#This Row],[流]]="UAT_GC",Table189[[#This Row],[流]]="UAT_EP"),"Release_note","0")&amp;IF(OR(Table189[[#This Row],[流]]="UAT3"),"Notice_of","0")</f>
        <v>Release_note0</v>
      </c>
      <c r="M90" s="122" t="s">
        <v>281</v>
      </c>
      <c r="N90" s="141" t="s">
        <v>27</v>
      </c>
      <c r="O90" s="141" t="s">
        <v>27</v>
      </c>
      <c r="P90" s="141" t="s">
        <v>27</v>
      </c>
      <c r="Q90" s="141" t="s">
        <v>27</v>
      </c>
      <c r="R90" s="133" t="s">
        <v>27</v>
      </c>
      <c r="S90" s="187" t="str">
        <f>IF(OR(Table189[[#This Row],[流]]="FLEET_ENHANCEMENT_GS",Table189[[#This Row],[流]]="UAT3",Table189[[#This Row],[流]]="",Table189[[#This Row],[流]]="0",Table189[[#This Row],[流]]="ICP"),"0","Yes")</f>
        <v>Yes</v>
      </c>
      <c r="T90" s="127" t="str">
        <f>IF(Table189[[#This Row],[流]]="Fleet_GS","√","")&amp;IF(Table189[[#This Row],[流]]="UAT3","","X")</f>
        <v>X</v>
      </c>
      <c r="U90" s="130">
        <v>0.87708333333333333</v>
      </c>
    </row>
    <row r="91" spans="4:21" hidden="1" x14ac:dyDescent="0.25">
      <c r="D91" s="99">
        <v>43228</v>
      </c>
      <c r="E91" s="118" t="s">
        <v>39</v>
      </c>
      <c r="F91" s="312" t="str">
        <f t="shared" si="3"/>
        <v>Tuesday</v>
      </c>
      <c r="G91" s="312" t="str">
        <f t="shared" si="4"/>
        <v>UAT</v>
      </c>
      <c r="H91" s="145" t="s">
        <v>200</v>
      </c>
      <c r="I9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91" s="312"/>
      <c r="K91" s="122" t="s">
        <v>201</v>
      </c>
      <c r="L91" s="152" t="str">
        <f>IF(OR(Table189[[#This Row],[流]]="UAT_GS",Table189[[#This Row],[流]]="UAT_GC",Table189[[#This Row],[流]]="UAT_EP"),"Release_note","0")&amp;IF(OR(Table189[[#This Row],[流]]="UAT3"),"Notice_of","0")</f>
        <v>00</v>
      </c>
      <c r="M91" s="122" t="s">
        <v>203</v>
      </c>
      <c r="N91" s="141" t="s">
        <v>27</v>
      </c>
      <c r="O91" s="141" t="s">
        <v>27</v>
      </c>
      <c r="P91" s="141" t="s">
        <v>27</v>
      </c>
      <c r="Q91" s="141" t="s">
        <v>27</v>
      </c>
      <c r="R91" s="188">
        <v>0</v>
      </c>
      <c r="S91" s="187" t="str">
        <f>IF(OR(Table189[[#This Row],[流]]="FLEET_ENHANCEMENT_GS",Table189[[#This Row],[流]]="UAT3",Table189[[#This Row],[流]]="",Table189[[#This Row],[流]]="0",Table189[[#This Row],[流]]="ICP"),"0","Yes")</f>
        <v>Yes</v>
      </c>
      <c r="T91" s="127" t="str">
        <f>IF(Table189[[#This Row],[流]]="Fleet_GS","√","")&amp;IF(Table189[[#This Row],[流]]="UAT3","","X")</f>
        <v>X</v>
      </c>
      <c r="U91" s="130">
        <v>0.87291666666666667</v>
      </c>
    </row>
    <row r="92" spans="4:21" hidden="1" x14ac:dyDescent="0.25">
      <c r="D92" s="99">
        <v>43228</v>
      </c>
      <c r="E92" s="118" t="s">
        <v>39</v>
      </c>
      <c r="F92" s="312" t="str">
        <f t="shared" si="3"/>
        <v>Tuesday</v>
      </c>
      <c r="G92" s="312" t="str">
        <f t="shared" si="4"/>
        <v>UAT</v>
      </c>
      <c r="H92" s="148" t="s">
        <v>56</v>
      </c>
      <c r="I9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92" s="312"/>
      <c r="K92" s="122" t="s">
        <v>218</v>
      </c>
      <c r="L92" s="152" t="str">
        <f>IF(OR(Table189[[#This Row],[流]]="UAT_GS",Table189[[#This Row],[流]]="UAT_GC",Table189[[#This Row],[流]]="UAT_EP"),"Release_note","0")&amp;IF(OR(Table189[[#This Row],[流]]="UAT3"),"Notice_of","0")</f>
        <v>00</v>
      </c>
      <c r="M92" s="124" t="s">
        <v>273</v>
      </c>
      <c r="N92" s="141" t="s">
        <v>27</v>
      </c>
      <c r="O92" s="132" t="s">
        <v>223</v>
      </c>
      <c r="P92" s="141">
        <v>0</v>
      </c>
      <c r="Q92" s="312">
        <v>0</v>
      </c>
      <c r="R92" s="188">
        <v>0</v>
      </c>
      <c r="S92" s="187" t="str">
        <f>IF(OR(Table189[[#This Row],[流]]="FLEET_ENHANCEMENT_GS",Table189[[#This Row],[流]]="UAT3",Table189[[#This Row],[流]]="",Table189[[#This Row],[流]]="0",Table189[[#This Row],[流]]="ICP"),"0","Yes")</f>
        <v>0</v>
      </c>
      <c r="T92" s="127" t="str">
        <f>IF(Table189[[#This Row],[流]]="Fleet_GS","√","")&amp;IF(Table189[[#This Row],[流]]="UAT3","","X")</f>
        <v>X</v>
      </c>
      <c r="U92" s="130"/>
    </row>
    <row r="93" spans="4:21" hidden="1" x14ac:dyDescent="0.25">
      <c r="D93" s="99">
        <v>43228</v>
      </c>
      <c r="E93" s="118" t="s">
        <v>39</v>
      </c>
      <c r="F93" s="312" t="str">
        <f t="shared" si="3"/>
        <v>Tuesday</v>
      </c>
      <c r="G93" s="312" t="str">
        <f t="shared" si="4"/>
        <v>UAT</v>
      </c>
      <c r="H93" s="189" t="s">
        <v>319</v>
      </c>
      <c r="I9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93" s="183" t="s">
        <v>170</v>
      </c>
      <c r="K93" s="146" t="s">
        <v>275</v>
      </c>
      <c r="L93" s="152" t="str">
        <f>IF(OR(Table189[[#This Row],[流]]="UAT_GS",Table189[[#This Row],[流]]="UAT_GC",Table189[[#This Row],[流]]="UAT_EP"),"Release_note","0")&amp;IF(OR(Table189[[#This Row],[流]]="UAT3"),"Notice_of","0")</f>
        <v>00</v>
      </c>
      <c r="M93" s="124">
        <v>0</v>
      </c>
      <c r="N93" s="141">
        <v>0</v>
      </c>
      <c r="O93" s="133">
        <v>0</v>
      </c>
      <c r="P93" s="141">
        <v>0</v>
      </c>
      <c r="Q93" s="312">
        <v>0</v>
      </c>
      <c r="R93" s="188">
        <v>0</v>
      </c>
      <c r="S93" s="187" t="str">
        <f>IF(OR(Table189[[#This Row],[流]]="FLEET_ENHANCEMENT_GS",Table189[[#This Row],[流]]="UAT3",Table189[[#This Row],[流]]="",Table189[[#This Row],[流]]="0",Table189[[#This Row],[流]]="ICP"),"0","Yes")</f>
        <v>Yes</v>
      </c>
      <c r="T93" s="127" t="str">
        <f>IF(Table189[[#This Row],[流]]="Fleet_GS","√","")&amp;IF(Table189[[#This Row],[流]]="UAT3","","X")</f>
        <v>X</v>
      </c>
      <c r="U93" s="130"/>
    </row>
    <row r="94" spans="4:21" hidden="1" x14ac:dyDescent="0.25">
      <c r="D94" s="99">
        <v>43228</v>
      </c>
      <c r="E94" s="118" t="s">
        <v>39</v>
      </c>
      <c r="F94" s="312" t="str">
        <f t="shared" si="3"/>
        <v>Tuesday</v>
      </c>
      <c r="G94" s="312" t="str">
        <f t="shared" si="4"/>
        <v>UAT</v>
      </c>
      <c r="H94" s="145" t="s">
        <v>167</v>
      </c>
      <c r="I9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94" s="124" t="s">
        <v>276</v>
      </c>
      <c r="K94" s="122" t="s">
        <v>168</v>
      </c>
      <c r="L94" s="152" t="str">
        <f>IF(OR(Table189[[#This Row],[流]]="UAT_GS",Table189[[#This Row],[流]]="UAT_GC",Table189[[#This Row],[流]]="UAT_EP"),"Release_note","0")&amp;IF(OR(Table189[[#This Row],[流]]="UAT3"),"Notice_of","0")</f>
        <v>00</v>
      </c>
      <c r="M94" s="124" t="s">
        <v>169</v>
      </c>
      <c r="N94" s="141" t="s">
        <v>27</v>
      </c>
      <c r="O94" s="141" t="s">
        <v>27</v>
      </c>
      <c r="P94" s="141" t="s">
        <v>27</v>
      </c>
      <c r="Q94" s="141" t="s">
        <v>27</v>
      </c>
      <c r="R94" s="188">
        <v>0</v>
      </c>
      <c r="S94" s="187" t="str">
        <f>IF(OR(Table189[[#This Row],[流]]="FLEET_ENHANCEMENT_GS",Table189[[#This Row],[流]]="UAT3",Table189[[#This Row],[流]]="",Table189[[#This Row],[流]]="0",Table189[[#This Row],[流]]="ICP"),"0","Yes")</f>
        <v>Yes</v>
      </c>
      <c r="T94" s="127" t="str">
        <f>IF(Table189[[#This Row],[流]]="Fleet_GS","√","")&amp;IF(Table189[[#This Row],[流]]="UAT3","","X")</f>
        <v>X</v>
      </c>
      <c r="U94" s="130">
        <v>0.77986111111111101</v>
      </c>
    </row>
    <row r="95" spans="4:21" hidden="1" x14ac:dyDescent="0.25">
      <c r="D95" s="99">
        <v>43228</v>
      </c>
      <c r="E95" s="118" t="s">
        <v>39</v>
      </c>
      <c r="F95" s="312" t="str">
        <f t="shared" si="3"/>
        <v>Tuesday</v>
      </c>
      <c r="G95" s="312" t="str">
        <f t="shared" si="4"/>
        <v>UAT</v>
      </c>
      <c r="H95" s="145" t="s">
        <v>202</v>
      </c>
      <c r="I9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95" s="312" t="s">
        <v>274</v>
      </c>
      <c r="K95" s="122" t="s">
        <v>232</v>
      </c>
      <c r="L95" s="310" t="str">
        <f>IF(OR(Table189[[#This Row],[流]]="UAT_GS",Table189[[#This Row],[流]]="UAT_GC",Table189[[#This Row],[流]]="UAT_EP"),"Release_note","0")&amp;IF(OR(Table189[[#This Row],[流]]="UAT3"),"Notice_of","0")</f>
        <v>00</v>
      </c>
      <c r="M95" s="122" t="s">
        <v>230</v>
      </c>
      <c r="N95" s="141" t="s">
        <v>27</v>
      </c>
      <c r="O95" s="141" t="s">
        <v>27</v>
      </c>
      <c r="P95" s="141" t="s">
        <v>27</v>
      </c>
      <c r="Q95" s="141" t="s">
        <v>27</v>
      </c>
      <c r="R95" s="312">
        <v>0</v>
      </c>
      <c r="S95" s="122" t="str">
        <f>IF(OR(Table189[[#This Row],[流]]="FLEET_ENHANCEMENT_GS",Table189[[#This Row],[流]]="UAT3",Table189[[#This Row],[流]]="",Table189[[#This Row],[流]]="0",Table189[[#This Row],[流]]="ICP"),"0","Yes")</f>
        <v>Yes</v>
      </c>
      <c r="T95" s="127" t="str">
        <f>IF(Table189[[#This Row],[流]]="Fleet_GS","√","")&amp;IF(Table189[[#This Row],[流]]="UAT3","","X")</f>
        <v>X</v>
      </c>
      <c r="U95" s="130">
        <v>0.77013888888888893</v>
      </c>
    </row>
    <row r="96" spans="4:21" hidden="1" x14ac:dyDescent="0.25">
      <c r="D96" s="99">
        <v>43228</v>
      </c>
      <c r="E96" s="118" t="s">
        <v>39</v>
      </c>
      <c r="F96" s="312" t="str">
        <f>TEXT(D96,"dddd")</f>
        <v>Tuesday</v>
      </c>
      <c r="G96" s="312" t="str">
        <f>IF(OR(F96="Thursday",F96="Tuesday"),"UAT","")&amp;IF(OR(F96="Wednesday",F96="Friday"),"Trunk&amp;UAT3","")</f>
        <v>UAT</v>
      </c>
      <c r="H96" s="145" t="s">
        <v>200</v>
      </c>
      <c r="I9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96" s="312" t="s">
        <v>274</v>
      </c>
      <c r="K96" s="122" t="s">
        <v>201</v>
      </c>
      <c r="L96" s="310" t="str">
        <f>IF(OR(Table189[[#This Row],[流]]="UAT_GS",Table189[[#This Row],[流]]="UAT_GC",Table189[[#This Row],[流]]="UAT_EP"),"Release_note","0")&amp;IF(OR(Table189[[#This Row],[流]]="UAT3"),"Notice_of","0")</f>
        <v>00</v>
      </c>
      <c r="M96" s="309" t="s">
        <v>203</v>
      </c>
      <c r="N96" s="141" t="s">
        <v>27</v>
      </c>
      <c r="O96" s="141" t="s">
        <v>27</v>
      </c>
      <c r="P96" s="141" t="s">
        <v>27</v>
      </c>
      <c r="Q96" s="141" t="s">
        <v>27</v>
      </c>
      <c r="R96" s="312">
        <v>0</v>
      </c>
      <c r="S96" s="122" t="str">
        <f>IF(OR(Table189[[#This Row],[流]]="FLEET_ENHANCEMENT_GS",Table189[[#This Row],[流]]="UAT3",Table189[[#This Row],[流]]="",Table189[[#This Row],[流]]="0",Table189[[#This Row],[流]]="ICP"),"0","Yes")</f>
        <v>Yes</v>
      </c>
      <c r="T96" s="127" t="str">
        <f>IF(Table189[[#This Row],[流]]="Fleet_GS","√","")&amp;IF(Table189[[#This Row],[流]]="UAT3","","X")</f>
        <v>X</v>
      </c>
      <c r="U96" s="130">
        <v>0.7631944444444444</v>
      </c>
    </row>
    <row r="97" spans="4:21" hidden="1" x14ac:dyDescent="0.25">
      <c r="D97" s="99">
        <v>43229</v>
      </c>
      <c r="E97" s="118" t="s">
        <v>39</v>
      </c>
      <c r="F97" s="312" t="str">
        <f>TEXT(D97,"dddd")</f>
        <v>Wednesday</v>
      </c>
      <c r="G97" s="312" t="str">
        <f>IF(OR(F97="Thursday",F97="Tuesday"),"UAT","")&amp;IF(OR(F97="Wednesday",F97="Friday"),"Trunk&amp;UAT3","")</f>
        <v>Trunk&amp;UAT3</v>
      </c>
      <c r="H97" s="120" t="s">
        <v>224</v>
      </c>
      <c r="I9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97" s="129" t="s">
        <v>282</v>
      </c>
      <c r="K97" s="122" t="s">
        <v>225</v>
      </c>
      <c r="L97" s="123" t="str">
        <f>IF(OR(Table189[[#This Row],[流]]="UAT_GS",Table189[[#This Row],[流]]="UAT_GC",Table189[[#This Row],[流]]="UAT_EP"),"Release_note","0")&amp;IF(OR(Table189[[#This Row],[流]]="UAT3"),"Notice_of","0")</f>
        <v>00</v>
      </c>
      <c r="M97" s="124">
        <v>0</v>
      </c>
      <c r="N97" s="312">
        <v>0</v>
      </c>
      <c r="O97" s="129" t="s">
        <v>283</v>
      </c>
      <c r="P97" s="141">
        <v>0</v>
      </c>
      <c r="Q97" s="141">
        <v>0</v>
      </c>
      <c r="R97" s="312">
        <v>0</v>
      </c>
      <c r="S97" s="122" t="str">
        <f>IF(OR(Table189[[#This Row],[流]]="FLEET_ENHANCEMENT_GS",Table189[[#This Row],[流]]="UAT3",Table189[[#This Row],[流]]="",Table189[[#This Row],[流]]="0",Table189[[#This Row],[流]]="ICP"),"0","Yes")</f>
        <v>Yes</v>
      </c>
      <c r="T97" s="150" t="s">
        <v>284</v>
      </c>
      <c r="U97" s="130">
        <v>0.5625</v>
      </c>
    </row>
    <row r="98" spans="4:21" hidden="1" x14ac:dyDescent="0.25">
      <c r="D98" s="99">
        <v>43229</v>
      </c>
      <c r="E98" s="118" t="s">
        <v>39</v>
      </c>
      <c r="F98" s="312" t="str">
        <f>TEXT(D98,"dddd")</f>
        <v>Wednesday</v>
      </c>
      <c r="G98" s="312" t="str">
        <f>IF(OR(F98="Thursday",F98="Tuesday"),"UAT","")&amp;IF(OR(F98="Wednesday",F98="Friday"),"Trunk&amp;UAT3","")</f>
        <v>Trunk&amp;UAT3</v>
      </c>
      <c r="H98" s="191" t="s">
        <v>167</v>
      </c>
      <c r="I9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98" s="129" t="s">
        <v>290</v>
      </c>
      <c r="K98" s="122" t="s">
        <v>168</v>
      </c>
      <c r="L98" s="123" t="str">
        <f>IF(OR(Table189[[#This Row],[流]]="UAT_GS",Table189[[#This Row],[流]]="UAT_GC",Table189[[#This Row],[流]]="UAT_EP"),"Release_note","0")&amp;IF(OR(Table189[[#This Row],[流]]="UAT3"),"Notice_of","0")</f>
        <v>00</v>
      </c>
      <c r="M98" s="192" t="s">
        <v>169</v>
      </c>
      <c r="N98" s="312" t="s">
        <v>217</v>
      </c>
      <c r="O98" s="141" t="s">
        <v>27</v>
      </c>
      <c r="P98" s="141" t="s">
        <v>27</v>
      </c>
      <c r="Q98" s="141" t="s">
        <v>27</v>
      </c>
      <c r="R98" s="312">
        <v>0</v>
      </c>
      <c r="S98" s="127">
        <v>0</v>
      </c>
      <c r="T98" s="144" t="s">
        <v>217</v>
      </c>
      <c r="U98" s="130">
        <v>0.69166666666666676</v>
      </c>
    </row>
    <row r="99" spans="4:21" hidden="1" x14ac:dyDescent="0.25">
      <c r="D99" s="99">
        <v>43229</v>
      </c>
      <c r="E99" s="118" t="s">
        <v>39</v>
      </c>
      <c r="F99" s="312" t="str">
        <f>TEXT(D99,"dddd")</f>
        <v>Wednesday</v>
      </c>
      <c r="G99" s="312" t="str">
        <f>IF(OR(F99="Thursday",F99="Tuesday"),"UAT","")&amp;IF(OR(F99="Wednesday",F99="Friday"),"Trunk&amp;UAT3","")</f>
        <v>Trunk&amp;UAT3</v>
      </c>
      <c r="H99" s="191" t="s">
        <v>202</v>
      </c>
      <c r="I9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99" s="129" t="s">
        <v>285</v>
      </c>
      <c r="K99" s="122" t="s">
        <v>232</v>
      </c>
      <c r="L99" s="123" t="str">
        <f>IF(OR(Table189[[#This Row],[流]]="UAT_GS",Table189[[#This Row],[流]]="UAT_GC",Table189[[#This Row],[流]]="UAT_EP"),"Release_note","0")&amp;IF(OR(Table189[[#This Row],[流]]="UAT3"),"Notice_of","0")</f>
        <v>00</v>
      </c>
      <c r="M99" s="192" t="s">
        <v>230</v>
      </c>
      <c r="N99" s="312" t="s">
        <v>217</v>
      </c>
      <c r="O99" s="141" t="s">
        <v>27</v>
      </c>
      <c r="P99" s="141" t="s">
        <v>27</v>
      </c>
      <c r="Q99" s="141" t="s">
        <v>27</v>
      </c>
      <c r="R99" s="312">
        <v>0</v>
      </c>
      <c r="S99" s="127">
        <v>0</v>
      </c>
      <c r="T99" s="144" t="s">
        <v>217</v>
      </c>
      <c r="U99" s="130">
        <v>0.69652777777777775</v>
      </c>
    </row>
    <row r="100" spans="4:21" hidden="1" x14ac:dyDescent="0.25">
      <c r="D100" s="99">
        <v>43229</v>
      </c>
      <c r="E100" s="118" t="s">
        <v>39</v>
      </c>
      <c r="F100" s="312" t="str">
        <f>TEXT(D100,"dddd")</f>
        <v>Wednesday</v>
      </c>
      <c r="G100" s="312" t="str">
        <f>IF(OR(F100="Thursday",F100="Tuesday"),"UAT","")&amp;IF(OR(F100="Wednesday",F100="Friday"),"Trunk&amp;UAT3","")</f>
        <v>Trunk&amp;UAT3</v>
      </c>
      <c r="H100" s="191" t="s">
        <v>200</v>
      </c>
      <c r="I10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00" s="129" t="s">
        <v>285</v>
      </c>
      <c r="K100" s="122" t="s">
        <v>201</v>
      </c>
      <c r="L100" s="123" t="str">
        <f>IF(OR(Table189[[#This Row],[流]]="UAT_GS",Table189[[#This Row],[流]]="UAT_GC",Table189[[#This Row],[流]]="UAT_EP"),"Release_note","0")&amp;IF(OR(Table189[[#This Row],[流]]="UAT3"),"Notice_of","0")</f>
        <v>00</v>
      </c>
      <c r="M100" s="192" t="s">
        <v>203</v>
      </c>
      <c r="N100" s="312" t="s">
        <v>217</v>
      </c>
      <c r="O100" s="141" t="s">
        <v>27</v>
      </c>
      <c r="P100" s="141" t="s">
        <v>27</v>
      </c>
      <c r="Q100" s="141" t="s">
        <v>27</v>
      </c>
      <c r="R100" s="312">
        <v>0</v>
      </c>
      <c r="S100" s="127">
        <v>0</v>
      </c>
      <c r="T100" s="144" t="s">
        <v>217</v>
      </c>
      <c r="U100" s="130">
        <v>0.70000000000000007</v>
      </c>
    </row>
    <row r="101" spans="4:21" hidden="1" x14ac:dyDescent="0.25">
      <c r="D101" s="99">
        <v>43229</v>
      </c>
      <c r="E101" s="118" t="s">
        <v>39</v>
      </c>
      <c r="F101" s="312" t="str">
        <f t="shared" si="3"/>
        <v>Wednesday</v>
      </c>
      <c r="G101" s="312" t="str">
        <f t="shared" si="4"/>
        <v>Trunk&amp;UAT3</v>
      </c>
      <c r="H101" s="129" t="s">
        <v>40</v>
      </c>
      <c r="I10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01" s="312"/>
      <c r="K101" s="173" t="s">
        <v>291</v>
      </c>
      <c r="L101" s="193" t="str">
        <f>IF(OR(Table189[[#This Row],[流]]="UAT_GS",Table189[[#This Row],[流]]="UAT_GC",Table189[[#This Row],[流]]="UAT_EP"),"Release_note","0")&amp;IF(OR(Table189[[#This Row],[流]]="UAT3"),"Notice_of","0")</f>
        <v>0Notice_of</v>
      </c>
      <c r="M101" s="124">
        <v>0</v>
      </c>
      <c r="N101" s="124">
        <v>0</v>
      </c>
      <c r="O101" s="124">
        <v>0</v>
      </c>
      <c r="P101" s="124">
        <v>0</v>
      </c>
      <c r="Q101" s="124">
        <v>0</v>
      </c>
      <c r="R101" s="124">
        <v>0</v>
      </c>
      <c r="S101" s="122" t="str">
        <f>IF(OR(Table189[[#This Row],[流]]="FLEET_ENHANCEMENT_GS",Table189[[#This Row],[流]]="UAT3",Table189[[#This Row],[流]]="",Table189[[#This Row],[流]]="0",Table189[[#This Row],[流]]="ICP"),"0","Yes")</f>
        <v>0</v>
      </c>
      <c r="T101" s="144" t="s">
        <v>217</v>
      </c>
      <c r="U101" s="130">
        <v>0.8027777777777777</v>
      </c>
    </row>
    <row r="102" spans="4:21" hidden="1" x14ac:dyDescent="0.25">
      <c r="D102" s="99">
        <v>43230</v>
      </c>
      <c r="E102" s="118" t="s">
        <v>39</v>
      </c>
      <c r="F102" s="312" t="str">
        <f>TEXT(D102,"dddd")</f>
        <v>Thursday</v>
      </c>
      <c r="G102" s="312" t="str">
        <f>IF(OR(F102="Thursday",F102="Tuesday"),"UAT","")&amp;IF(OR(F102="Wednesday",F102="Friday"),"Trunk&amp;UAT3","")</f>
        <v>UAT</v>
      </c>
      <c r="H102" s="131" t="s">
        <v>32</v>
      </c>
      <c r="I10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02" s="312"/>
      <c r="K102" s="122" t="s">
        <v>278</v>
      </c>
      <c r="L102" s="132" t="str">
        <f>IF(OR(Table189[[#This Row],[流]]="UAT_GS",Table189[[#This Row],[流]]="UAT_GC",Table189[[#This Row],[流]]="UAT_EP"),"Release_note","0")&amp;IF(OR(Table189[[#This Row],[流]]="UAT3"),"Notice_of","0")</f>
        <v>Release_note0</v>
      </c>
      <c r="M102" s="124" t="s">
        <v>318</v>
      </c>
      <c r="N102" s="141" t="s">
        <v>27</v>
      </c>
      <c r="O102" s="141" t="s">
        <v>27</v>
      </c>
      <c r="P102" s="141" t="s">
        <v>44</v>
      </c>
      <c r="Q102" s="312" t="s">
        <v>27</v>
      </c>
      <c r="R102" s="133" t="s">
        <v>27</v>
      </c>
      <c r="S102" s="122" t="str">
        <f>IF(OR(Table189[[#This Row],[流]]="FLEET_ENHANCEMENT_GS",Table189[[#This Row],[流]]="UAT3",Table189[[#This Row],[流]]="",Table189[[#This Row],[流]]="0",Table189[[#This Row],[流]]="ICP"),"0","Yes")</f>
        <v>Yes</v>
      </c>
      <c r="T102" s="144" t="s">
        <v>217</v>
      </c>
      <c r="U102" s="130"/>
    </row>
    <row r="103" spans="4:21" hidden="1" x14ac:dyDescent="0.25">
      <c r="D103" s="99">
        <v>43230</v>
      </c>
      <c r="E103" s="118" t="s">
        <v>39</v>
      </c>
      <c r="F103" s="312" t="str">
        <f>TEXT(D103,"dddd")</f>
        <v>Thursday</v>
      </c>
      <c r="G103" s="312" t="str">
        <f>IF(OR(F103="Thursday",F103="Tuesday"),"UAT","")&amp;IF(OR(F103="Wednesday",F103="Friday"),"Trunk&amp;UAT3","")</f>
        <v>UAT</v>
      </c>
      <c r="H103" s="131" t="s">
        <v>36</v>
      </c>
      <c r="I10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03" s="142" t="s">
        <v>314</v>
      </c>
      <c r="K103" s="122" t="s">
        <v>279</v>
      </c>
      <c r="L103" s="132" t="str">
        <f>IF(OR(Table189[[#This Row],[流]]="UAT_GS",Table189[[#This Row],[流]]="UAT_GC",Table189[[#This Row],[流]]="UAT_EP"),"Release_note","0")&amp;IF(OR(Table189[[#This Row],[流]]="UAT3"),"Notice_of","0")</f>
        <v>Release_note0</v>
      </c>
      <c r="M103" s="124" t="s">
        <v>313</v>
      </c>
      <c r="N103" s="141" t="s">
        <v>27</v>
      </c>
      <c r="O103" s="141" t="s">
        <v>27</v>
      </c>
      <c r="P103" s="141" t="s">
        <v>27</v>
      </c>
      <c r="Q103" s="141" t="s">
        <v>27</v>
      </c>
      <c r="R103" s="133" t="s">
        <v>27</v>
      </c>
      <c r="S103" s="122" t="str">
        <f>IF(OR(Table189[[#This Row],[流]]="FLEET_ENHANCEMENT_GS",Table189[[#This Row],[流]]="UAT3",Table189[[#This Row],[流]]="",Table189[[#This Row],[流]]="0",Table189[[#This Row],[流]]="ICP"),"0","Yes")</f>
        <v>Yes</v>
      </c>
      <c r="T103" s="144" t="s">
        <v>217</v>
      </c>
      <c r="U103" s="130"/>
    </row>
    <row r="104" spans="4:21" hidden="1" x14ac:dyDescent="0.25">
      <c r="D104" s="99">
        <v>43230</v>
      </c>
      <c r="E104" s="118" t="s">
        <v>39</v>
      </c>
      <c r="F104" s="312" t="str">
        <f t="shared" si="3"/>
        <v>Thursday</v>
      </c>
      <c r="G104" s="312" t="str">
        <f t="shared" si="4"/>
        <v>UAT</v>
      </c>
      <c r="H104" s="148" t="s">
        <v>294</v>
      </c>
      <c r="I10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ME</v>
      </c>
      <c r="J104" s="129" t="s">
        <v>304</v>
      </c>
      <c r="K104" s="122" t="s">
        <v>293</v>
      </c>
      <c r="L104" s="123" t="str">
        <f>IF(OR(Table189[[#This Row],[流]]="UAT_GS",Table189[[#This Row],[流]]="UAT_GC",Table189[[#This Row],[流]]="UAT_EP"),"Release_note","0")&amp;IF(OR(Table189[[#This Row],[流]]="UAT3"),"Notice_of","0")</f>
        <v>00</v>
      </c>
      <c r="M104" s="124" t="s">
        <v>295</v>
      </c>
      <c r="N104" s="141" t="s">
        <v>27</v>
      </c>
      <c r="O104" s="129" t="s">
        <v>135</v>
      </c>
      <c r="P104" s="129" t="s">
        <v>229</v>
      </c>
      <c r="Q104" s="312">
        <v>0</v>
      </c>
      <c r="R104" s="312">
        <v>0</v>
      </c>
      <c r="S104" s="122" t="str">
        <f>IF(OR(Table189[[#This Row],[流]]="FLEET_ENHANCEMENT_GS",Table189[[#This Row],[流]]="UAT3",Table189[[#This Row],[流]]="",Table189[[#This Row],[流]]="0",Table189[[#This Row],[流]]="ICP"),"0","Yes")</f>
        <v>Yes</v>
      </c>
      <c r="T104" s="127" t="str">
        <f>IF(Table189[[#This Row],[流]]="Fleet_GS","√","")&amp;IF(Table189[[#This Row],[流]]="UAT3","","X")</f>
        <v>X</v>
      </c>
      <c r="U104" s="130"/>
    </row>
    <row r="105" spans="4:21" hidden="1" x14ac:dyDescent="0.25">
      <c r="D105" s="99">
        <v>43230</v>
      </c>
      <c r="E105" s="118" t="s">
        <v>39</v>
      </c>
      <c r="F105" s="312" t="str">
        <f t="shared" si="3"/>
        <v>Thursday</v>
      </c>
      <c r="G105" s="312" t="str">
        <f t="shared" si="4"/>
        <v>UAT</v>
      </c>
      <c r="H105" s="145" t="s">
        <v>296</v>
      </c>
      <c r="I10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172.25.12.94</v>
      </c>
      <c r="J105" s="312"/>
      <c r="K105" s="122" t="s">
        <v>303</v>
      </c>
      <c r="L105" s="123" t="str">
        <f>IF(OR(Table189[[#This Row],[流]]="UAT_GS",Table189[[#This Row],[流]]="UAT_GC",Table189[[#This Row],[流]]="UAT_EP"),"Release_note","0")&amp;IF(OR(Table189[[#This Row],[流]]="UAT3"),"Notice_of","0")</f>
        <v>00</v>
      </c>
      <c r="M105" s="309" t="s">
        <v>302</v>
      </c>
      <c r="N105" s="141" t="s">
        <v>27</v>
      </c>
      <c r="O105" s="141" t="s">
        <v>27</v>
      </c>
      <c r="P105" s="141" t="s">
        <v>27</v>
      </c>
      <c r="Q105" s="141" t="s">
        <v>27</v>
      </c>
      <c r="R105" s="312">
        <v>0</v>
      </c>
      <c r="S105" s="122" t="str">
        <f>IF(OR(Table189[[#This Row],[流]]="FLEET_ENHANCEMENT_GS",Table189[[#This Row],[流]]="UAT3",Table189[[#This Row],[流]]="",Table189[[#This Row],[流]]="0",Table189[[#This Row],[流]]="ICP"),"0","Yes")</f>
        <v>0</v>
      </c>
      <c r="T105" s="127"/>
      <c r="U105" s="130"/>
    </row>
    <row r="106" spans="4:21" hidden="1" x14ac:dyDescent="0.25">
      <c r="D106" s="99">
        <v>43230</v>
      </c>
      <c r="E106" s="118" t="s">
        <v>39</v>
      </c>
      <c r="F106" s="312" t="str">
        <f t="shared" si="3"/>
        <v>Thursday</v>
      </c>
      <c r="G106" s="312" t="str">
        <f t="shared" si="4"/>
        <v>UAT</v>
      </c>
      <c r="H106" s="145" t="s">
        <v>297</v>
      </c>
      <c r="I10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172.25.12.95</v>
      </c>
      <c r="J106" s="312"/>
      <c r="K106" s="122" t="s">
        <v>305</v>
      </c>
      <c r="L106" s="123" t="str">
        <f>IF(OR(Table189[[#This Row],[流]]="UAT_GS",Table189[[#This Row],[流]]="UAT_GC",Table189[[#This Row],[流]]="UAT_EP"),"Release_note","0")&amp;IF(OR(Table189[[#This Row],[流]]="UAT3"),"Notice_of","0")</f>
        <v>00</v>
      </c>
      <c r="M106" s="122" t="s">
        <v>306</v>
      </c>
      <c r="N106" s="141" t="s">
        <v>27</v>
      </c>
      <c r="O106" s="141" t="s">
        <v>27</v>
      </c>
      <c r="P106" s="141" t="s">
        <v>27</v>
      </c>
      <c r="Q106" s="141" t="s">
        <v>27</v>
      </c>
      <c r="R106" s="312">
        <v>0</v>
      </c>
      <c r="S106" s="122" t="str">
        <f>IF(OR(Table189[[#This Row],[流]]="FLEET_ENHANCEMENT_GS",Table189[[#This Row],[流]]="UAT3",Table189[[#This Row],[流]]="",Table189[[#This Row],[流]]="0",Table189[[#This Row],[流]]="ICP"),"0","Yes")</f>
        <v>Yes</v>
      </c>
      <c r="T106" s="127"/>
      <c r="U106" s="130">
        <v>0.78819444444444453</v>
      </c>
    </row>
    <row r="107" spans="4:21" hidden="1" x14ac:dyDescent="0.25">
      <c r="D107" s="99">
        <v>43231</v>
      </c>
      <c r="E107" s="118" t="s">
        <v>39</v>
      </c>
      <c r="F107" s="312" t="str">
        <f>TEXT(D107,"dddd")</f>
        <v>Friday</v>
      </c>
      <c r="G107" s="312" t="str">
        <f>IF(OR(F107="Thursday",F107="Tuesday"),"UAT","")&amp;IF(OR(F107="Wednesday",F107="Friday"),"Trunk&amp;UAT3","")</f>
        <v>Trunk&amp;UAT3</v>
      </c>
      <c r="H107" s="145" t="s">
        <v>296</v>
      </c>
      <c r="I107" s="129" t="s">
        <v>307</v>
      </c>
      <c r="J107" s="194" t="s">
        <v>311</v>
      </c>
      <c r="K107" s="122" t="s">
        <v>312</v>
      </c>
      <c r="L107" s="123" t="str">
        <f>IF(OR(Table189[[#This Row],[流]]="UAT_GS",Table189[[#This Row],[流]]="UAT_GC",Table189[[#This Row],[流]]="UAT_EP"),"Release_note","0")&amp;IF(OR(Table189[[#This Row],[流]]="UAT3"),"Notice_of","0")</f>
        <v>00</v>
      </c>
      <c r="M107" s="122" t="s">
        <v>302</v>
      </c>
      <c r="N107" s="141" t="s">
        <v>27</v>
      </c>
      <c r="O107" s="141" t="s">
        <v>27</v>
      </c>
      <c r="P107" s="141" t="s">
        <v>27</v>
      </c>
      <c r="Q107" s="141" t="s">
        <v>27</v>
      </c>
      <c r="R107" s="312">
        <v>0</v>
      </c>
      <c r="S107" s="122" t="str">
        <f>IF(OR(Table189[[#This Row],[流]]="FLEET_ENHANCEMENT_GS",Table189[[#This Row],[流]]="UAT3",Table189[[#This Row],[流]]="",Table189[[#This Row],[流]]="0",Table189[[#This Row],[流]]="ICP"),"0","Yes")</f>
        <v>0</v>
      </c>
      <c r="T107" s="127"/>
      <c r="U107" s="130"/>
    </row>
    <row r="108" spans="4:21" hidden="1" x14ac:dyDescent="0.25">
      <c r="D108" s="99">
        <v>43232</v>
      </c>
      <c r="E108" s="118" t="s">
        <v>39</v>
      </c>
      <c r="F108" s="312" t="str">
        <f>TEXT(D108,"dddd")</f>
        <v>Saturday</v>
      </c>
      <c r="G108" s="312" t="str">
        <f>IF(OR(F108="Thursday",F108="Tuesday"),"UAT","")&amp;IF(OR(F108="Wednesday",F108="Friday"),"Trunk&amp;UAT3","")</f>
        <v/>
      </c>
      <c r="H108" s="145" t="s">
        <v>297</v>
      </c>
      <c r="I108" s="129" t="s">
        <v>308</v>
      </c>
      <c r="J108" s="194" t="s">
        <v>332</v>
      </c>
      <c r="K108" s="122" t="s">
        <v>317</v>
      </c>
      <c r="L108" s="123" t="str">
        <f>IF(OR(Table189[[#This Row],[流]]="UAT_GS",Table189[[#This Row],[流]]="UAT_GC",Table189[[#This Row],[流]]="UAT_EP"),"Release_note","0")&amp;IF(OR(Table189[[#This Row],[流]]="UAT3"),"Notice_of","0")</f>
        <v>00</v>
      </c>
      <c r="M108" s="124" t="s">
        <v>306</v>
      </c>
      <c r="N108" s="141" t="s">
        <v>27</v>
      </c>
      <c r="O108" s="141" t="s">
        <v>27</v>
      </c>
      <c r="P108" s="141" t="s">
        <v>27</v>
      </c>
      <c r="Q108" s="141" t="s">
        <v>27</v>
      </c>
      <c r="R108" s="312">
        <v>0</v>
      </c>
      <c r="S108" s="122" t="str">
        <f>IF(OR(Table189[[#This Row],[流]]="FLEET_ENHANCEMENT_GS",Table189[[#This Row],[流]]="UAT3",Table189[[#This Row],[流]]="",Table189[[#This Row],[流]]="0",Table189[[#This Row],[流]]="ICP"),"0","Yes")</f>
        <v>Yes</v>
      </c>
      <c r="T108" s="127"/>
      <c r="U108" s="130"/>
    </row>
    <row r="109" spans="4:21" hidden="1" x14ac:dyDescent="0.25">
      <c r="D109" s="99">
        <v>43233</v>
      </c>
      <c r="E109" s="118" t="s">
        <v>39</v>
      </c>
      <c r="F109" s="312" t="str">
        <f>TEXT(D109,"dddd")</f>
        <v>Sunday</v>
      </c>
      <c r="G109" s="312" t="str">
        <f>IF(OR(F109="Thursday",F109="Tuesday"),"UAT","")&amp;IF(OR(F109="Wednesday",F109="Friday"),"Trunk&amp;UAT3","")</f>
        <v/>
      </c>
      <c r="H109" s="191" t="s">
        <v>167</v>
      </c>
      <c r="I10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09" s="120" t="s">
        <v>315</v>
      </c>
      <c r="K109" s="122" t="s">
        <v>168</v>
      </c>
      <c r="L109" s="123" t="str">
        <f>IF(OR(Table189[[#This Row],[流]]="UAT_GS",Table189[[#This Row],[流]]="UAT_GC",Table189[[#This Row],[流]]="UAT_EP"),"Release_note","0")&amp;IF(OR(Table189[[#This Row],[流]]="UAT3"),"Notice_of","0")</f>
        <v>00</v>
      </c>
      <c r="M109" s="122" t="s">
        <v>169</v>
      </c>
      <c r="N109" s="141" t="s">
        <v>27</v>
      </c>
      <c r="O109" s="141" t="s">
        <v>27</v>
      </c>
      <c r="P109" s="141" t="s">
        <v>27</v>
      </c>
      <c r="Q109" s="141" t="s">
        <v>27</v>
      </c>
      <c r="R109" s="312">
        <v>0</v>
      </c>
      <c r="S109" s="122" t="str">
        <f>IF(OR(Table189[[#This Row],[流]]="FLEET_ENHANCEMENT_GS",Table189[[#This Row],[流]]="UAT3",Table189[[#This Row],[流]]="",Table189[[#This Row],[流]]="0",Table189[[#This Row],[流]]="ICP"),"0","Yes")</f>
        <v>Yes</v>
      </c>
      <c r="T109" s="127"/>
      <c r="U109" s="130"/>
    </row>
    <row r="110" spans="4:21" hidden="1" x14ac:dyDescent="0.25">
      <c r="D110" s="99">
        <v>43230</v>
      </c>
      <c r="E110" s="118" t="s">
        <v>39</v>
      </c>
      <c r="F110" s="312" t="str">
        <f t="shared" ref="F110:F112" si="5">TEXT(D110,"dddd")</f>
        <v>Thursday</v>
      </c>
      <c r="G110" s="312" t="str">
        <f t="shared" ref="G110:G112" si="6">IF(OR(F110="Thursday",F110="Tuesday"),"UAT","")&amp;IF(OR(F110="Wednesday",F110="Friday"),"Trunk&amp;UAT3","")</f>
        <v>UAT</v>
      </c>
      <c r="H110" s="191" t="s">
        <v>202</v>
      </c>
      <c r="I11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10" s="120" t="s">
        <v>315</v>
      </c>
      <c r="K110" s="122" t="s">
        <v>232</v>
      </c>
      <c r="L110" s="123" t="str">
        <f>IF(OR(Table189[[#This Row],[流]]="UAT_GS",Table189[[#This Row],[流]]="UAT_GC",Table189[[#This Row],[流]]="UAT_EP"),"Release_note","0")&amp;IF(OR(Table189[[#This Row],[流]]="UAT3"),"Notice_of","0")</f>
        <v>00</v>
      </c>
      <c r="M110" s="124" t="s">
        <v>230</v>
      </c>
      <c r="N110" s="141" t="s">
        <v>27</v>
      </c>
      <c r="O110" s="141" t="s">
        <v>27</v>
      </c>
      <c r="P110" s="141" t="s">
        <v>27</v>
      </c>
      <c r="Q110" s="141" t="s">
        <v>27</v>
      </c>
      <c r="R110" s="312">
        <v>0</v>
      </c>
      <c r="S110" s="122" t="str">
        <f>IF(OR(Table189[[#This Row],[流]]="FLEET_ENHANCEMENT_GS",Table189[[#This Row],[流]]="UAT3",Table189[[#This Row],[流]]="",Table189[[#This Row],[流]]="0",Table189[[#This Row],[流]]="ICP"),"0","Yes")</f>
        <v>Yes</v>
      </c>
      <c r="T110" s="127"/>
      <c r="U110" s="130">
        <v>0.7583333333333333</v>
      </c>
    </row>
    <row r="111" spans="4:21" hidden="1" x14ac:dyDescent="0.25">
      <c r="D111" s="99">
        <v>43230</v>
      </c>
      <c r="E111" s="118" t="s">
        <v>39</v>
      </c>
      <c r="F111" s="312" t="str">
        <f t="shared" si="5"/>
        <v>Thursday</v>
      </c>
      <c r="G111" s="312" t="str">
        <f t="shared" si="6"/>
        <v>UAT</v>
      </c>
      <c r="H111" s="191" t="s">
        <v>200</v>
      </c>
      <c r="I11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11" s="120" t="s">
        <v>315</v>
      </c>
      <c r="K111" s="122" t="s">
        <v>201</v>
      </c>
      <c r="L111" s="123" t="str">
        <f>IF(OR(Table189[[#This Row],[流]]="UAT_GS",Table189[[#This Row],[流]]="UAT_GC",Table189[[#This Row],[流]]="UAT_EP"),"Release_note","0")&amp;IF(OR(Table189[[#This Row],[流]]="UAT3"),"Notice_of","0")</f>
        <v>00</v>
      </c>
      <c r="M111" s="124" t="s">
        <v>203</v>
      </c>
      <c r="N111" s="141" t="s">
        <v>27</v>
      </c>
      <c r="O111" s="141" t="s">
        <v>27</v>
      </c>
      <c r="P111" s="141" t="s">
        <v>27</v>
      </c>
      <c r="Q111" s="141" t="s">
        <v>27</v>
      </c>
      <c r="R111" s="312">
        <v>0</v>
      </c>
      <c r="S111" s="122" t="str">
        <f>IF(OR(Table189[[#This Row],[流]]="FLEET_ENHANCEMENT_GS",Table189[[#This Row],[流]]="UAT3",Table189[[#This Row],[流]]="",Table189[[#This Row],[流]]="0",Table189[[#This Row],[流]]="ICP"),"0","Yes")</f>
        <v>Yes</v>
      </c>
      <c r="T111" s="127"/>
      <c r="U111" s="130"/>
    </row>
    <row r="112" spans="4:21" hidden="1" x14ac:dyDescent="0.25">
      <c r="D112" s="99">
        <v>43234</v>
      </c>
      <c r="E112" s="118" t="s">
        <v>39</v>
      </c>
      <c r="F112" s="135" t="str">
        <f t="shared" si="5"/>
        <v>Monday</v>
      </c>
      <c r="G112" s="312" t="str">
        <f t="shared" si="6"/>
        <v/>
      </c>
      <c r="H112" s="191" t="s">
        <v>167</v>
      </c>
      <c r="I112" s="195" t="s">
        <v>287</v>
      </c>
      <c r="J112" s="120" t="s">
        <v>315</v>
      </c>
      <c r="K112" s="122" t="s">
        <v>168</v>
      </c>
      <c r="L112" s="123" t="str">
        <f>IF(OR(Table189[[#This Row],[流]]="UAT_GS",Table189[[#This Row],[流]]="UAT_GC",Table189[[#This Row],[流]]="UAT_EP"),"Release_note","0")&amp;IF(OR(Table189[[#This Row],[流]]="UAT3"),"Notice_of","0")</f>
        <v>00</v>
      </c>
      <c r="M112" s="122" t="s">
        <v>169</v>
      </c>
      <c r="N112" s="141" t="s">
        <v>27</v>
      </c>
      <c r="O112" s="141" t="s">
        <v>27</v>
      </c>
      <c r="P112" s="141" t="s">
        <v>44</v>
      </c>
      <c r="Q112" s="141" t="s">
        <v>27</v>
      </c>
      <c r="R112" s="312">
        <v>0</v>
      </c>
      <c r="S112" s="122" t="str">
        <f>IF(OR(Table189[[#This Row],[流]]="FLEET_ENHANCEMENT_GS",Table189[[#This Row],[流]]="UAT3",Table189[[#This Row],[流]]="",Table189[[#This Row],[流]]="0",Table189[[#This Row],[流]]="ICP"),"0","Yes")</f>
        <v>Yes</v>
      </c>
      <c r="T112" s="127"/>
      <c r="U112" s="130"/>
    </row>
    <row r="113" spans="4:21" hidden="1" x14ac:dyDescent="0.25">
      <c r="D113" s="99">
        <v>43234</v>
      </c>
      <c r="E113" s="118" t="s">
        <v>39</v>
      </c>
      <c r="F113" s="135" t="str">
        <f>TEXT(D113,"dddd")</f>
        <v>Monday</v>
      </c>
      <c r="G113" s="312" t="str">
        <f>IF(OR(F113="Thursday",F113="Tuesday"),"UAT","")&amp;IF(OR(F113="Wednesday",F113="Friday"),"Trunk&amp;UAT3","")</f>
        <v/>
      </c>
      <c r="H113" s="191" t="s">
        <v>202</v>
      </c>
      <c r="I113" s="195" t="s">
        <v>288</v>
      </c>
      <c r="J113" s="120" t="s">
        <v>315</v>
      </c>
      <c r="K113" s="122" t="s">
        <v>232</v>
      </c>
      <c r="L113" s="123" t="str">
        <f>IF(OR(Table189[[#This Row],[流]]="UAT_GS",Table189[[#This Row],[流]]="UAT_GC",Table189[[#This Row],[流]]="UAT_EP"),"Release_note","0")&amp;IF(OR(Table189[[#This Row],[流]]="UAT3"),"Notice_of","0")</f>
        <v>00</v>
      </c>
      <c r="M113" s="309" t="s">
        <v>230</v>
      </c>
      <c r="N113" s="141" t="s">
        <v>27</v>
      </c>
      <c r="O113" s="141" t="s">
        <v>27</v>
      </c>
      <c r="P113" s="141" t="s">
        <v>27</v>
      </c>
      <c r="Q113" s="141" t="s">
        <v>27</v>
      </c>
      <c r="R113" s="312">
        <v>0</v>
      </c>
      <c r="S113" s="122" t="str">
        <f>IF(OR(Table189[[#This Row],[流]]="FLEET_ENHANCEMENT_GS",Table189[[#This Row],[流]]="UAT3",Table189[[#This Row],[流]]="",Table189[[#This Row],[流]]="0",Table189[[#This Row],[流]]="ICP"),"0","Yes")</f>
        <v>Yes</v>
      </c>
      <c r="T113" s="127"/>
      <c r="U113" s="130"/>
    </row>
    <row r="114" spans="4:21" hidden="1" x14ac:dyDescent="0.25">
      <c r="D114" s="99">
        <v>43234</v>
      </c>
      <c r="E114" s="118" t="s">
        <v>39</v>
      </c>
      <c r="F114" s="135" t="str">
        <f t="shared" ref="F114:F115" si="7">TEXT(D114,"dddd")</f>
        <v>Monday</v>
      </c>
      <c r="G114" s="312" t="str">
        <f t="shared" ref="G114:G115" si="8">IF(OR(F114="Thursday",F114="Tuesday"),"UAT","")&amp;IF(OR(F114="Wednesday",F114="Friday"),"Trunk&amp;UAT3","")</f>
        <v/>
      </c>
      <c r="H114" s="191" t="s">
        <v>200</v>
      </c>
      <c r="I114" s="195" t="s">
        <v>289</v>
      </c>
      <c r="J114" s="120" t="s">
        <v>315</v>
      </c>
      <c r="K114" s="122" t="s">
        <v>201</v>
      </c>
      <c r="L114" s="123" t="str">
        <f>IF(OR(Table189[[#This Row],[流]]="UAT_GS",Table189[[#This Row],[流]]="UAT_GC",Table189[[#This Row],[流]]="UAT_EP"),"Release_note","0")&amp;IF(OR(Table189[[#This Row],[流]]="UAT3"),"Notice_of","0")</f>
        <v>00</v>
      </c>
      <c r="M114" s="309" t="s">
        <v>203</v>
      </c>
      <c r="N114" s="141" t="s">
        <v>27</v>
      </c>
      <c r="O114" s="141" t="s">
        <v>27</v>
      </c>
      <c r="P114" s="141" t="s">
        <v>27</v>
      </c>
      <c r="Q114" s="129"/>
      <c r="R114" s="312">
        <v>0</v>
      </c>
      <c r="S114" s="122" t="str">
        <f>IF(OR(Table189[[#This Row],[流]]="FLEET_ENHANCEMENT_GS",Table189[[#This Row],[流]]="UAT3",Table189[[#This Row],[流]]="",Table189[[#This Row],[流]]="0",Table189[[#This Row],[流]]="ICP"),"0","Yes")</f>
        <v>Yes</v>
      </c>
      <c r="T114" s="127"/>
      <c r="U114" s="130"/>
    </row>
    <row r="115" spans="4:21" hidden="1" x14ac:dyDescent="0.25">
      <c r="D115" s="99">
        <v>43230</v>
      </c>
      <c r="E115" s="118" t="s">
        <v>39</v>
      </c>
      <c r="F115" s="312" t="str">
        <f t="shared" si="7"/>
        <v>Thursday</v>
      </c>
      <c r="G115" s="312" t="str">
        <f t="shared" si="8"/>
        <v>UAT</v>
      </c>
      <c r="H115" s="120" t="s">
        <v>224</v>
      </c>
      <c r="I1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115" s="129" t="s">
        <v>282</v>
      </c>
      <c r="K115" s="122" t="s">
        <v>225</v>
      </c>
      <c r="L115" s="123" t="str">
        <f>IF(OR(Table189[[#This Row],[流]]="UAT_GS",Table189[[#This Row],[流]]="UAT_GC",Table189[[#This Row],[流]]="UAT_EP"),"Release_note","0")&amp;IF(OR(Table189[[#This Row],[流]]="UAT3"),"Notice_of","0")</f>
        <v>00</v>
      </c>
      <c r="M115" s="124">
        <v>0</v>
      </c>
      <c r="N115" s="312">
        <v>0</v>
      </c>
      <c r="O115" s="312">
        <v>0</v>
      </c>
      <c r="P115" s="312">
        <v>0</v>
      </c>
      <c r="Q115" s="312">
        <v>0</v>
      </c>
      <c r="R115" s="312">
        <v>0</v>
      </c>
      <c r="S115" s="122" t="str">
        <f>IF(OR(Table189[[#This Row],[流]]="FLEET_ENHANCEMENT_GS",Table189[[#This Row],[流]]="UAT3",Table189[[#This Row],[流]]="",Table189[[#This Row],[流]]="0",Table189[[#This Row],[流]]="ICP"),"0","Yes")</f>
        <v>Yes</v>
      </c>
      <c r="T115" s="150" t="s">
        <v>284</v>
      </c>
      <c r="U115" s="130"/>
    </row>
    <row r="116" spans="4:21" hidden="1" x14ac:dyDescent="0.25">
      <c r="D116" s="99">
        <v>43231</v>
      </c>
      <c r="E116" s="118" t="s">
        <v>39</v>
      </c>
      <c r="F116" s="312" t="str">
        <f>TEXT(D116,"dddd")</f>
        <v>Friday</v>
      </c>
      <c r="G116" s="312" t="str">
        <f>IF(OR(F116="Thursday",F116="Tuesday"),"UAT","")&amp;IF(OR(F116="Wednesday",F116="Friday"),"Trunk&amp;UAT3","")</f>
        <v>Trunk&amp;UAT3</v>
      </c>
      <c r="H116" s="129" t="s">
        <v>316</v>
      </c>
      <c r="I11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16" s="196" t="s">
        <v>314</v>
      </c>
      <c r="K116" s="122"/>
      <c r="L116" s="123" t="str">
        <f>IF(OR(Table189[[#This Row],[流]]="UAT_GS",Table189[[#This Row],[流]]="UAT_GC",Table189[[#This Row],[流]]="UAT_EP"),"Release_note","0")&amp;IF(OR(Table189[[#This Row],[流]]="UAT3"),"Notice_of","0")</f>
        <v>00</v>
      </c>
      <c r="M116" s="124">
        <v>0</v>
      </c>
      <c r="N116" s="312">
        <v>0</v>
      </c>
      <c r="O116" s="312">
        <v>0</v>
      </c>
      <c r="P116" s="312">
        <v>0</v>
      </c>
      <c r="Q116" s="312">
        <v>0</v>
      </c>
      <c r="R116" s="312">
        <v>0</v>
      </c>
      <c r="S116" s="122" t="str">
        <f>IF(OR(Table189[[#This Row],[流]]="FLEET_ENHANCEMENT_GS",Table189[[#This Row],[流]]="UAT3",Table189[[#This Row],[流]]="",Table189[[#This Row],[流]]="0",Table189[[#This Row],[流]]="ICP"),"0","Yes")</f>
        <v>Yes</v>
      </c>
      <c r="T116" s="127"/>
      <c r="U116" s="130"/>
    </row>
    <row r="117" spans="4:21" hidden="1" x14ac:dyDescent="0.25">
      <c r="D117" s="99">
        <v>43231</v>
      </c>
      <c r="E117" s="118" t="s">
        <v>39</v>
      </c>
      <c r="F117" s="312" t="str">
        <f t="shared" si="3"/>
        <v>Friday</v>
      </c>
      <c r="G117" s="312" t="str">
        <f t="shared" si="4"/>
        <v>Trunk&amp;UAT3</v>
      </c>
      <c r="H117" s="129" t="s">
        <v>40</v>
      </c>
      <c r="I11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UAT3</v>
      </c>
      <c r="J117" s="196" t="s">
        <v>314</v>
      </c>
      <c r="K117" s="122"/>
      <c r="L117" s="132" t="str">
        <f>IF(OR(Table189[[#This Row],[流]]="UAT_GS",Table189[[#This Row],[流]]="UAT_GC",Table189[[#This Row],[流]]="UAT_EP"),"Release_note","0")&amp;IF(OR(Table189[[#This Row],[流]]="UAT3"),"Notice_of","0")</f>
        <v>0Notice_of</v>
      </c>
      <c r="M117" s="124">
        <v>0</v>
      </c>
      <c r="N117" s="312">
        <v>0</v>
      </c>
      <c r="O117" s="312">
        <v>0</v>
      </c>
      <c r="P117" s="312">
        <v>0</v>
      </c>
      <c r="Q117" s="312">
        <v>0</v>
      </c>
      <c r="R117" s="312">
        <v>0</v>
      </c>
      <c r="S117" s="122" t="str">
        <f>IF(OR(Table189[[#This Row],[流]]="FLEET_ENHANCEMENT_GS",Table189[[#This Row],[流]]="UAT3",Table189[[#This Row],[流]]="",Table189[[#This Row],[流]]="0",Table189[[#This Row],[流]]="ICP"),"0","Yes")</f>
        <v>0</v>
      </c>
      <c r="T117" s="197" t="s">
        <v>330</v>
      </c>
      <c r="U117" s="130"/>
    </row>
    <row r="118" spans="4:21" hidden="1" x14ac:dyDescent="0.25">
      <c r="D118" s="99">
        <v>43231</v>
      </c>
      <c r="E118" s="118" t="s">
        <v>39</v>
      </c>
      <c r="F118" s="312" t="str">
        <f t="shared" si="3"/>
        <v>Friday</v>
      </c>
      <c r="G118" s="312" t="str">
        <f t="shared" si="4"/>
        <v>Trunk&amp;UAT3</v>
      </c>
      <c r="H118" s="148" t="s">
        <v>321</v>
      </c>
      <c r="I11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18" s="141"/>
      <c r="K118" s="122" t="s">
        <v>218</v>
      </c>
      <c r="L118" s="123" t="str">
        <f>IF(OR(Table189[[#This Row],[流]]="UAT_GS",Table189[[#This Row],[流]]="UAT_GC",Table189[[#This Row],[流]]="UAT_EP"),"Release_note","0")&amp;IF(OR(Table189[[#This Row],[流]]="UAT3"),"Notice_of","0")</f>
        <v>00</v>
      </c>
      <c r="M118" s="309" t="s">
        <v>326</v>
      </c>
      <c r="N118" s="141" t="s">
        <v>27</v>
      </c>
      <c r="O118" s="312">
        <v>0</v>
      </c>
      <c r="P118" s="312">
        <v>0</v>
      </c>
      <c r="Q118" s="312">
        <v>0</v>
      </c>
      <c r="R118" s="312">
        <v>0</v>
      </c>
      <c r="S118" s="122" t="str">
        <f>IF(OR(Table189[[#This Row],[流]]="FLEET_ENHANCEMENT_GS",Table189[[#This Row],[流]]="UAT3",Table189[[#This Row],[流]]="",Table189[[#This Row],[流]]="0",Table189[[#This Row],[流]]="ICP"),"0","Yes")</f>
        <v>Yes</v>
      </c>
      <c r="T118" s="127"/>
      <c r="U118" s="130"/>
    </row>
    <row r="119" spans="4:21" hidden="1" x14ac:dyDescent="0.25">
      <c r="D119" s="99">
        <v>43231</v>
      </c>
      <c r="E119" s="118" t="s">
        <v>39</v>
      </c>
      <c r="F119" s="312" t="str">
        <f t="shared" si="3"/>
        <v>Friday</v>
      </c>
      <c r="G119" s="312" t="str">
        <f t="shared" si="4"/>
        <v>Trunk&amp;UAT3</v>
      </c>
      <c r="H119" s="189" t="s">
        <v>319</v>
      </c>
      <c r="I119" s="312" t="s">
        <v>320</v>
      </c>
      <c r="J119" s="183" t="s">
        <v>509</v>
      </c>
      <c r="K119" s="122" t="s">
        <v>293</v>
      </c>
      <c r="L119" s="123" t="str">
        <f>IF(OR(Table189[[#This Row],[流]]="UAT_GS",Table189[[#This Row],[流]]="UAT_GC",Table189[[#This Row],[流]]="UAT_EP"),"Release_note","0")&amp;IF(OR(Table189[[#This Row],[流]]="UAT3"),"Notice_of","0")</f>
        <v>00</v>
      </c>
      <c r="M119" s="124">
        <v>0</v>
      </c>
      <c r="N119" s="312">
        <v>0</v>
      </c>
      <c r="O119" s="312">
        <v>0</v>
      </c>
      <c r="P119" s="312">
        <v>0</v>
      </c>
      <c r="Q119" s="312">
        <v>0</v>
      </c>
      <c r="R119" s="312">
        <v>0</v>
      </c>
      <c r="S119" s="122" t="str">
        <f>IF(OR(Table189[[#This Row],[流]]="FLEET_ENHANCEMENT_GS",Table189[[#This Row],[流]]="UAT3",Table189[[#This Row],[流]]="",Table189[[#This Row],[流]]="0",Table189[[#This Row],[流]]="ICP"),"0","Yes")</f>
        <v>Yes</v>
      </c>
      <c r="T119" s="127"/>
      <c r="U119" s="130"/>
    </row>
    <row r="120" spans="4:21" hidden="1" x14ac:dyDescent="0.25">
      <c r="D120" s="99">
        <v>43231</v>
      </c>
      <c r="E120" s="118" t="s">
        <v>39</v>
      </c>
      <c r="F120" s="312" t="str">
        <f t="shared" si="3"/>
        <v>Friday</v>
      </c>
      <c r="G120" s="312" t="str">
        <f t="shared" si="4"/>
        <v>Trunk&amp;UAT3</v>
      </c>
      <c r="H120" s="148" t="s">
        <v>220</v>
      </c>
      <c r="I12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20" s="141"/>
      <c r="K120" s="122" t="s">
        <v>221</v>
      </c>
      <c r="L120" s="123" t="str">
        <f>IF(OR(Table189[[#This Row],[流]]="UAT_GS",Table189[[#This Row],[流]]="UAT_GC",Table189[[#This Row],[流]]="UAT_EP"),"Release_note","0")&amp;IF(OR(Table189[[#This Row],[流]]="UAT3"),"Notice_of","0")</f>
        <v>00</v>
      </c>
      <c r="M120" s="124" t="s">
        <v>325</v>
      </c>
      <c r="N120" s="141" t="s">
        <v>27</v>
      </c>
      <c r="O120" s="312">
        <v>0</v>
      </c>
      <c r="P120" s="312">
        <v>0</v>
      </c>
      <c r="Q120" s="312">
        <v>0</v>
      </c>
      <c r="R120" s="312">
        <v>0</v>
      </c>
      <c r="S120" s="122" t="str">
        <f>IF(OR(Table189[[#This Row],[流]]="FLEET_ENHANCEMENT_GS",Table189[[#This Row],[流]]="UAT3",Table189[[#This Row],[流]]="",Table189[[#This Row],[流]]="0",Table189[[#This Row],[流]]="ICP"),"0","Yes")</f>
        <v>Yes</v>
      </c>
      <c r="T120" s="127"/>
      <c r="U120" s="130"/>
    </row>
    <row r="121" spans="4:21" hidden="1" x14ac:dyDescent="0.25">
      <c r="D121" s="99">
        <v>43232</v>
      </c>
      <c r="E121" s="118" t="s">
        <v>39</v>
      </c>
      <c r="F121" s="135" t="str">
        <f t="shared" si="3"/>
        <v>Saturday</v>
      </c>
      <c r="G121" s="312" t="str">
        <f t="shared" si="4"/>
        <v/>
      </c>
      <c r="H121" s="191" t="s">
        <v>167</v>
      </c>
      <c r="I12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172.25.10.90</v>
      </c>
      <c r="J121" s="141" t="s">
        <v>324</v>
      </c>
      <c r="K121" s="122" t="s">
        <v>322</v>
      </c>
      <c r="L121" s="123" t="str">
        <f>IF(OR(Table189[[#This Row],[流]]="UAT_GS",Table189[[#This Row],[流]]="UAT_GC",Table189[[#This Row],[流]]="UAT_EP"),"Release_note","0")&amp;IF(OR(Table189[[#This Row],[流]]="UAT3"),"Notice_of","0")</f>
        <v>00</v>
      </c>
      <c r="M121" s="124" t="s">
        <v>328</v>
      </c>
      <c r="N121" s="141" t="s">
        <v>27</v>
      </c>
      <c r="O121" s="141" t="s">
        <v>27</v>
      </c>
      <c r="P121" s="141" t="s">
        <v>27</v>
      </c>
      <c r="Q121" s="141" t="s">
        <v>27</v>
      </c>
      <c r="R121" s="312">
        <v>0</v>
      </c>
      <c r="S121" s="122" t="str">
        <f>IF(OR(Table189[[#This Row],[流]]="FLEET_ENHANCEMENT_GS",Table189[[#This Row],[流]]="UAT3",Table189[[#This Row],[流]]="",Table189[[#This Row],[流]]="0",Table189[[#This Row],[流]]="ICP"),"0","Yes")</f>
        <v>Yes</v>
      </c>
      <c r="T121" s="127"/>
      <c r="U121" s="130"/>
    </row>
    <row r="122" spans="4:21" hidden="1" x14ac:dyDescent="0.25">
      <c r="D122" s="99">
        <v>43234</v>
      </c>
      <c r="E122" s="118" t="s">
        <v>39</v>
      </c>
      <c r="F122" s="135" t="str">
        <f t="shared" si="3"/>
        <v>Monday</v>
      </c>
      <c r="G122" s="312" t="str">
        <f t="shared" si="4"/>
        <v/>
      </c>
      <c r="H122" s="191" t="s">
        <v>202</v>
      </c>
      <c r="I12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172.25.10.91</v>
      </c>
      <c r="J122" s="141" t="s">
        <v>324</v>
      </c>
      <c r="K122" s="122" t="s">
        <v>323</v>
      </c>
      <c r="L122" s="123" t="str">
        <f>IF(OR(Table189[[#This Row],[流]]="UAT_GS",Table189[[#This Row],[流]]="UAT_GC",Table189[[#This Row],[流]]="UAT_EP"),"Release_note","0")&amp;IF(OR(Table189[[#This Row],[流]]="UAT3"),"Notice_of","0")</f>
        <v>00</v>
      </c>
      <c r="M122" s="309" t="s">
        <v>331</v>
      </c>
      <c r="N122" s="141" t="s">
        <v>27</v>
      </c>
      <c r="O122" s="141" t="s">
        <v>27</v>
      </c>
      <c r="P122" s="141" t="s">
        <v>27</v>
      </c>
      <c r="Q122" s="141" t="s">
        <v>27</v>
      </c>
      <c r="R122" s="312">
        <v>0</v>
      </c>
      <c r="S122" s="122" t="str">
        <f>IF(OR(Table189[[#This Row],[流]]="FLEET_ENHANCEMENT_GS",Table189[[#This Row],[流]]="UAT3",Table189[[#This Row],[流]]="",Table189[[#This Row],[流]]="0",Table189[[#This Row],[流]]="ICP"),"0","Yes")</f>
        <v>Yes</v>
      </c>
      <c r="T122" s="127"/>
      <c r="U122" s="130"/>
    </row>
    <row r="123" spans="4:21" hidden="1" x14ac:dyDescent="0.25">
      <c r="D123" s="99">
        <v>43234</v>
      </c>
      <c r="E123" s="118" t="s">
        <v>39</v>
      </c>
      <c r="F123" s="135" t="str">
        <f t="shared" si="3"/>
        <v>Monday</v>
      </c>
      <c r="G123" s="312" t="str">
        <f t="shared" si="4"/>
        <v/>
      </c>
      <c r="H123" s="191" t="s">
        <v>200</v>
      </c>
      <c r="I12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172.25.10.92</v>
      </c>
      <c r="J123" s="141" t="s">
        <v>324</v>
      </c>
      <c r="K123" s="122" t="s">
        <v>272</v>
      </c>
      <c r="L123" s="123" t="str">
        <f>IF(OR(Table189[[#This Row],[流]]="UAT_GS",Table189[[#This Row],[流]]="UAT_GC",Table189[[#This Row],[流]]="UAT_EP"),"Release_note","0")&amp;IF(OR(Table189[[#This Row],[流]]="UAT3"),"Notice_of","0")</f>
        <v>00</v>
      </c>
      <c r="M123" s="124" t="s">
        <v>327</v>
      </c>
      <c r="N123" s="141" t="s">
        <v>27</v>
      </c>
      <c r="O123" s="141" t="s">
        <v>27</v>
      </c>
      <c r="P123" s="141" t="s">
        <v>27</v>
      </c>
      <c r="Q123" s="141" t="s">
        <v>27</v>
      </c>
      <c r="R123" s="312">
        <v>0</v>
      </c>
      <c r="S123" s="122" t="str">
        <f>IF(OR(Table189[[#This Row],[流]]="FLEET_ENHANCEMENT_GS",Table189[[#This Row],[流]]="UAT3",Table189[[#This Row],[流]]="",Table189[[#This Row],[流]]="0",Table189[[#This Row],[流]]="ICP"),"0","Yes")</f>
        <v>Yes</v>
      </c>
      <c r="T123" s="127"/>
      <c r="U123" s="130"/>
    </row>
    <row r="124" spans="4:21" hidden="1" x14ac:dyDescent="0.25">
      <c r="D124" s="99">
        <v>43231</v>
      </c>
      <c r="E124" s="118" t="s">
        <v>39</v>
      </c>
      <c r="F124" s="312" t="str">
        <f>TEXT(D124,"dddd")</f>
        <v>Friday</v>
      </c>
      <c r="G124" s="312" t="str">
        <f>IF(OR(F124="Thursday",F124="Tuesday"),"UAT","")&amp;IF(OR(F124="Wednesday",F124="Friday"),"Trunk&amp;UAT3","")</f>
        <v>Trunk&amp;UAT3</v>
      </c>
      <c r="H124" s="120" t="s">
        <v>224</v>
      </c>
      <c r="I12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Chloe</v>
      </c>
      <c r="J124" s="129" t="s">
        <v>282</v>
      </c>
      <c r="K124" s="122" t="s">
        <v>329</v>
      </c>
      <c r="L124" s="123" t="str">
        <f>IF(OR(Table189[[#This Row],[流]]="UAT_GS",Table189[[#This Row],[流]]="UAT_GC",Table189[[#This Row],[流]]="UAT_EP"),"Release_note","0")&amp;IF(OR(Table189[[#This Row],[流]]="UAT3"),"Notice_of","0")</f>
        <v>00</v>
      </c>
      <c r="M124" s="124">
        <v>0</v>
      </c>
      <c r="N124" s="124">
        <v>0</v>
      </c>
      <c r="O124" s="124">
        <v>0</v>
      </c>
      <c r="P124" s="124">
        <v>0</v>
      </c>
      <c r="Q124" s="124">
        <v>0</v>
      </c>
      <c r="R124" s="312">
        <v>0</v>
      </c>
      <c r="S124" s="122" t="str">
        <f>IF(OR(Table189[[#This Row],[流]]="FLEET_ENHANCEMENT_GS",Table189[[#This Row],[流]]="UAT3",Table189[[#This Row],[流]]="",Table189[[#This Row],[流]]="0",Table189[[#This Row],[流]]="ICP"),"0","Yes")</f>
        <v>Yes</v>
      </c>
      <c r="T124" s="127"/>
      <c r="U124" s="130"/>
    </row>
    <row r="125" spans="4:21" s="60" customFormat="1" hidden="1" x14ac:dyDescent="0.25">
      <c r="D125" s="100">
        <v>43232</v>
      </c>
      <c r="E125" s="400">
        <v>0</v>
      </c>
      <c r="F125" s="218" t="str">
        <f t="shared" si="3"/>
        <v>Saturday</v>
      </c>
      <c r="G125" s="218" t="str">
        <f t="shared" si="4"/>
        <v/>
      </c>
      <c r="H125" s="218"/>
      <c r="I125"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25" s="218"/>
      <c r="K125" s="219"/>
      <c r="L125" s="182" t="str">
        <f>IF(OR(Table189[[#This Row],[流]]="UAT_GS",Table189[[#This Row],[流]]="UAT_GC",Table189[[#This Row],[流]]="UAT_EP"),"Release_note","0")&amp;IF(OR(Table189[[#This Row],[流]]="UAT3"),"Notice_of","0")</f>
        <v>00</v>
      </c>
      <c r="M125" s="151"/>
      <c r="N125" s="141"/>
      <c r="O125" s="141"/>
      <c r="P125" s="141"/>
      <c r="Q125" s="141"/>
      <c r="R125" s="141"/>
      <c r="S125" s="143" t="str">
        <f>IF(OR(Table189[[#This Row],[流]]="FLEET_ENHANCEMENT_GS",Table189[[#This Row],[流]]="UAT3",Table189[[#This Row],[流]]="",Table189[[#This Row],[流]]="0",Table189[[#This Row],[流]]="ICP"),"0","Yes")</f>
        <v>0</v>
      </c>
      <c r="T125" s="222" t="str">
        <f>IF(Table189[[#This Row],[流]]="Fleet_GS","√","")&amp;IF(Table189[[#This Row],[流]]="UAT3","","X")</f>
        <v>X</v>
      </c>
      <c r="U125" s="223"/>
    </row>
    <row r="126" spans="4:21" s="60" customFormat="1" hidden="1" x14ac:dyDescent="0.25">
      <c r="D126" s="100">
        <v>43233</v>
      </c>
      <c r="E126" s="217">
        <v>0</v>
      </c>
      <c r="F126" s="218" t="str">
        <f t="shared" si="3"/>
        <v>Sunday</v>
      </c>
      <c r="G126" s="218" t="str">
        <f t="shared" si="4"/>
        <v/>
      </c>
      <c r="H126" s="218"/>
      <c r="I12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26" s="401" t="s">
        <v>585</v>
      </c>
      <c r="K126" s="245"/>
      <c r="L126" s="398" t="str">
        <f>IF(OR(Table189[[#This Row],[流]]="UAT_GS",Table189[[#This Row],[流]]="UAT_GC",Table189[[#This Row],[流]]="UAT_EP"),"Release_note","0")&amp;IF(OR(Table189[[#This Row],[流]]="UAT3"),"Notice_of","0")</f>
        <v>00</v>
      </c>
      <c r="M126" s="399"/>
      <c r="N126" s="159"/>
      <c r="O126" s="159"/>
      <c r="P126" s="159"/>
      <c r="Q126" s="159"/>
      <c r="R126" s="159"/>
      <c r="S126" s="397" t="str">
        <f>IF(OR(Table189[[#This Row],[流]]="FLEET_ENHANCEMENT_GS",Table189[[#This Row],[流]]="UAT3",Table189[[#This Row],[流]]="",Table189[[#This Row],[流]]="0",Table189[[#This Row],[流]]="ICP"),"0","Yes")</f>
        <v>0</v>
      </c>
      <c r="T126" s="248" t="str">
        <f>IF(Table189[[#This Row],[流]]="Fleet_GS","√","")&amp;IF(Table189[[#This Row],[流]]="UAT3","","X")</f>
        <v>X</v>
      </c>
      <c r="U126" s="402"/>
    </row>
    <row r="127" spans="4:21" s="85" customFormat="1" hidden="1" x14ac:dyDescent="0.25">
      <c r="D127" s="99">
        <v>43235</v>
      </c>
      <c r="E127" s="118" t="s">
        <v>39</v>
      </c>
      <c r="F127" s="141" t="str">
        <f t="shared" si="3"/>
        <v>Tuesday</v>
      </c>
      <c r="G127" s="141" t="str">
        <f t="shared" si="4"/>
        <v>UAT</v>
      </c>
      <c r="H127" s="202" t="s">
        <v>571</v>
      </c>
      <c r="I127"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f>
        <v>Aike</v>
      </c>
      <c r="J127" s="203" t="s">
        <v>572</v>
      </c>
      <c r="K127" s="122" t="s">
        <v>573</v>
      </c>
      <c r="L127" s="122">
        <v>0</v>
      </c>
      <c r="M127" s="127">
        <v>0</v>
      </c>
      <c r="N127" s="310">
        <v>0</v>
      </c>
      <c r="O127" s="310">
        <v>0</v>
      </c>
      <c r="P127" s="310">
        <v>0</v>
      </c>
      <c r="Q127" s="310">
        <v>0</v>
      </c>
      <c r="R127" s="310">
        <v>0</v>
      </c>
      <c r="S127" s="310">
        <v>0</v>
      </c>
      <c r="T127" s="310">
        <v>0</v>
      </c>
      <c r="U127" s="310">
        <v>0</v>
      </c>
    </row>
    <row r="128" spans="4:21" s="60" customFormat="1" hidden="1" x14ac:dyDescent="0.25">
      <c r="D128" s="99">
        <v>43235</v>
      </c>
      <c r="E128" s="118" t="s">
        <v>39</v>
      </c>
      <c r="F128" s="141" t="str">
        <f t="shared" si="3"/>
        <v>Tuesday</v>
      </c>
      <c r="G128" s="141" t="str">
        <f t="shared" si="4"/>
        <v>UAT</v>
      </c>
      <c r="H128" s="131" t="s">
        <v>32</v>
      </c>
      <c r="I128"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28" s="204"/>
      <c r="K128" s="205" t="s">
        <v>368</v>
      </c>
      <c r="L128" s="206" t="str">
        <f>IF(OR(Table189[[#This Row],[流]]="UAT_GS",Table189[[#This Row],[流]]="UAT_GC",Table189[[#This Row],[流]]="UAT_EP"),"Release_note","0")&amp;IF(OR(Table189[[#This Row],[流]]="UAT3"),"Notice_of","0")</f>
        <v>Release_note0</v>
      </c>
      <c r="M128" s="207" t="s">
        <v>431</v>
      </c>
      <c r="N128" s="208" t="s">
        <v>27</v>
      </c>
      <c r="O128" s="208" t="s">
        <v>27</v>
      </c>
      <c r="P128" s="208" t="s">
        <v>27</v>
      </c>
      <c r="Q128" s="208" t="s">
        <v>27</v>
      </c>
      <c r="R128" s="209" t="s">
        <v>27</v>
      </c>
      <c r="S128" s="205" t="str">
        <f>IF(OR(Table189[[#This Row],[流]]="FLEET_ENHANCEMENT_GS",Table189[[#This Row],[流]]="UAT3",Table189[[#This Row],[流]]="",Table189[[#This Row],[流]]="0",Table189[[#This Row],[流]]="ICP"),"0","Yes")</f>
        <v>Yes</v>
      </c>
      <c r="T128" s="210" t="s">
        <v>403</v>
      </c>
      <c r="U128" s="211"/>
    </row>
    <row r="129" spans="4:21" s="60" customFormat="1" hidden="1" x14ac:dyDescent="0.25">
      <c r="D129" s="99">
        <v>43235</v>
      </c>
      <c r="E129" s="118" t="s">
        <v>39</v>
      </c>
      <c r="F129" s="141" t="str">
        <f t="shared" si="3"/>
        <v>Tuesday</v>
      </c>
      <c r="G129" s="141" t="str">
        <f t="shared" si="4"/>
        <v>UAT</v>
      </c>
      <c r="H129" s="131" t="s">
        <v>36</v>
      </c>
      <c r="I129"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29" s="141"/>
      <c r="K129" s="143" t="s">
        <v>369</v>
      </c>
      <c r="L129" s="132" t="str">
        <f>IF(OR(Table189[[#This Row],[流]]="UAT_GS",Table189[[#This Row],[流]]="UAT_GC",Table189[[#This Row],[流]]="UAT_EP"),"Release_note","0")&amp;IF(OR(Table189[[#This Row],[流]]="UAT3"),"Notice_of","0")</f>
        <v>Release_note0</v>
      </c>
      <c r="M129" s="122" t="s">
        <v>429</v>
      </c>
      <c r="N129" s="212" t="s">
        <v>27</v>
      </c>
      <c r="O129" s="212" t="s">
        <v>27</v>
      </c>
      <c r="P129" s="212" t="s">
        <v>27</v>
      </c>
      <c r="Q129" s="212" t="s">
        <v>27</v>
      </c>
      <c r="R129" s="213" t="s">
        <v>27</v>
      </c>
      <c r="S129" s="143" t="str">
        <f>IF(OR(Table189[[#This Row],[流]]="FLEET_ENHANCEMENT_GS",Table189[[#This Row],[流]]="UAT3",Table189[[#This Row],[流]]="",Table189[[#This Row],[流]]="0",Table189[[#This Row],[流]]="ICP"),"0","Yes")</f>
        <v>Yes</v>
      </c>
      <c r="T129" s="144"/>
      <c r="U129" s="162"/>
    </row>
    <row r="130" spans="4:21" s="60" customFormat="1" hidden="1" x14ac:dyDescent="0.25">
      <c r="D130" s="99">
        <v>43235</v>
      </c>
      <c r="E130" s="118" t="s">
        <v>39</v>
      </c>
      <c r="F130" s="141" t="str">
        <f t="shared" si="3"/>
        <v>Tuesday</v>
      </c>
      <c r="G130" s="141" t="str">
        <f t="shared" si="4"/>
        <v>UAT</v>
      </c>
      <c r="H130" s="131" t="s">
        <v>37</v>
      </c>
      <c r="I130"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0" s="141"/>
      <c r="K130" s="143" t="s">
        <v>370</v>
      </c>
      <c r="L130" s="132" t="str">
        <f>IF(OR(Table189[[#This Row],[流]]="UAT_GS",Table189[[#This Row],[流]]="UAT_GC",Table189[[#This Row],[流]]="UAT_EP"),"Release_note","0")&amp;IF(OR(Table189[[#This Row],[流]]="UAT3"),"Notice_of","0")</f>
        <v>Release_note0</v>
      </c>
      <c r="M130" s="122" t="s">
        <v>430</v>
      </c>
      <c r="N130" s="212" t="s">
        <v>27</v>
      </c>
      <c r="O130" s="212" t="s">
        <v>27</v>
      </c>
      <c r="P130" s="212" t="s">
        <v>27</v>
      </c>
      <c r="Q130" s="212" t="s">
        <v>27</v>
      </c>
      <c r="R130" s="213" t="s">
        <v>27</v>
      </c>
      <c r="S130" s="143" t="str">
        <f>IF(OR(Table189[[#This Row],[流]]="FLEET_ENHANCEMENT_GS",Table189[[#This Row],[流]]="UAT3",Table189[[#This Row],[流]]="",Table189[[#This Row],[流]]="0",Table189[[#This Row],[流]]="ICP"),"0","Yes")</f>
        <v>Yes</v>
      </c>
      <c r="T130" s="144"/>
      <c r="U130" s="162"/>
    </row>
    <row r="131" spans="4:21" s="60" customFormat="1" hidden="1" x14ac:dyDescent="0.25">
      <c r="D131" s="99">
        <v>43235</v>
      </c>
      <c r="E131" s="118" t="s">
        <v>39</v>
      </c>
      <c r="F131" s="141" t="str">
        <f t="shared" si="3"/>
        <v>Tuesday</v>
      </c>
      <c r="G131" s="141" t="str">
        <f t="shared" si="4"/>
        <v>UAT</v>
      </c>
      <c r="H131" s="145" t="s">
        <v>296</v>
      </c>
      <c r="I131" s="129" t="s">
        <v>307</v>
      </c>
      <c r="J131" s="141" t="s">
        <v>406</v>
      </c>
      <c r="K131" s="122" t="s">
        <v>404</v>
      </c>
      <c r="L131" s="182" t="str">
        <f>IF(OR(Table189[[#This Row],[流]]="UAT_GS",Table189[[#This Row],[流]]="UAT_GC",Table189[[#This Row],[流]]="UAT_EP"),"Release_note","0")&amp;IF(OR(Table189[[#This Row],[流]]="UAT3"),"Notice_of","0")</f>
        <v>00</v>
      </c>
      <c r="M131" s="229" t="s">
        <v>405</v>
      </c>
      <c r="N131" s="212">
        <v>0</v>
      </c>
      <c r="O131" s="212" t="s">
        <v>27</v>
      </c>
      <c r="P131" s="212" t="s">
        <v>27</v>
      </c>
      <c r="Q131" s="212" t="s">
        <v>27</v>
      </c>
      <c r="R131" s="212" t="s">
        <v>27</v>
      </c>
      <c r="S131" s="143" t="str">
        <f>IF(OR(Table189[[#This Row],[流]]="FLEET_ENHANCEMENT_GS",Table189[[#This Row],[流]]="UAT3",Table189[[#This Row],[流]]="",Table189[[#This Row],[流]]="0",Table189[[#This Row],[流]]="ICP"),"0","Yes")</f>
        <v>0</v>
      </c>
      <c r="T131" s="144"/>
      <c r="U131" s="162"/>
    </row>
    <row r="132" spans="4:21" hidden="1" x14ac:dyDescent="0.25">
      <c r="D132" s="99">
        <v>43236</v>
      </c>
      <c r="E132" s="118" t="s">
        <v>39</v>
      </c>
      <c r="F132" s="312" t="str">
        <f>TEXT(D132,"dddd")</f>
        <v>Wednesday</v>
      </c>
      <c r="G132" s="312" t="str">
        <f>IF(OR(F132="Thursday",F132="Tuesday"),"UAT","")&amp;IF(OR(F132="Wednesday",F132="Friday"),"Trunk&amp;UAT3","")</f>
        <v>Trunk&amp;UAT3</v>
      </c>
      <c r="H132" s="129" t="s">
        <v>40</v>
      </c>
      <c r="I13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32" s="142" t="s">
        <v>371</v>
      </c>
      <c r="K132" s="122" t="s">
        <v>433</v>
      </c>
      <c r="L132" s="123" t="str">
        <f>IF(OR(Table189[[#This Row],[流]]="UAT_GS",Table189[[#This Row],[流]]="UAT_GC",Table189[[#This Row],[流]]="UAT_EP"),"Release_note","0")&amp;IF(OR(Table189[[#This Row],[流]]="UAT3"),"Notice_of","0")</f>
        <v>0Notice_of</v>
      </c>
      <c r="M132" s="124">
        <v>0</v>
      </c>
      <c r="N132" s="292">
        <v>0</v>
      </c>
      <c r="O132" s="312">
        <v>0</v>
      </c>
      <c r="P132" s="312">
        <v>0</v>
      </c>
      <c r="Q132" s="312">
        <v>0</v>
      </c>
      <c r="R132" s="312">
        <v>0</v>
      </c>
      <c r="S132" s="122" t="str">
        <f>IF(OR(Table189[[#This Row],[流]]="FLEET_ENHANCEMENT_GS",Table189[[#This Row],[流]]="UAT3",Table189[[#This Row],[流]]="",Table189[[#This Row],[流]]="0",Table189[[#This Row],[流]]="ICP"),"0","Yes")</f>
        <v>0</v>
      </c>
      <c r="T132" s="150" t="s">
        <v>403</v>
      </c>
      <c r="U132" s="130"/>
    </row>
    <row r="133" spans="4:21" hidden="1" x14ac:dyDescent="0.25">
      <c r="D133" s="99">
        <v>43236</v>
      </c>
      <c r="E133" s="118" t="s">
        <v>39</v>
      </c>
      <c r="F133" s="312" t="str">
        <f t="shared" ref="F133:F196" si="9">TEXT(D133,"dddd")</f>
        <v>Wednesday</v>
      </c>
      <c r="G133" s="312" t="str">
        <f t="shared" ref="G133:G196" si="10">IF(OR(F133="Thursday",F133="Tuesday"),"UAT","")&amp;IF(OR(F133="Wednesday",F133="Friday"),"Trunk&amp;UAT3","")</f>
        <v>Trunk&amp;UAT3</v>
      </c>
      <c r="H133" s="191" t="s">
        <v>167</v>
      </c>
      <c r="I133" s="195" t="s">
        <v>287</v>
      </c>
      <c r="J133" s="141"/>
      <c r="K133" s="122" t="s">
        <v>322</v>
      </c>
      <c r="L133" s="123" t="str">
        <f>IF(OR(Table189[[#This Row],[流]]="UAT_GS",Table189[[#This Row],[流]]="UAT_GC",Table189[[#This Row],[流]]="UAT_EP"),"Release_note","0")&amp;IF(OR(Table189[[#This Row],[流]]="UAT3"),"Notice_of","0")</f>
        <v>00</v>
      </c>
      <c r="M133" s="124" t="s">
        <v>328</v>
      </c>
      <c r="N133" s="212" t="s">
        <v>27</v>
      </c>
      <c r="O133" s="212" t="s">
        <v>27</v>
      </c>
      <c r="P133" s="212" t="s">
        <v>27</v>
      </c>
      <c r="Q133" s="212" t="s">
        <v>27</v>
      </c>
      <c r="R133" s="312">
        <v>0</v>
      </c>
      <c r="S133" s="122" t="str">
        <f>IF(OR(Table189[[#This Row],[流]]="FLEET_ENHANCEMENT_GS",Table189[[#This Row],[流]]="UAT3",Table189[[#This Row],[流]]="",Table189[[#This Row],[流]]="0",Table189[[#This Row],[流]]="ICP"),"0","Yes")</f>
        <v>Yes</v>
      </c>
      <c r="T133" s="150" t="s">
        <v>284</v>
      </c>
      <c r="U133" s="124"/>
    </row>
    <row r="134" spans="4:21" hidden="1" x14ac:dyDescent="0.25">
      <c r="D134" s="99">
        <v>43236</v>
      </c>
      <c r="E134" s="118" t="s">
        <v>39</v>
      </c>
      <c r="F134" s="312" t="str">
        <f t="shared" si="9"/>
        <v>Wednesday</v>
      </c>
      <c r="G134" s="312" t="str">
        <f t="shared" si="10"/>
        <v>Trunk&amp;UAT3</v>
      </c>
      <c r="H134" s="191" t="s">
        <v>202</v>
      </c>
      <c r="I134" s="195" t="s">
        <v>288</v>
      </c>
      <c r="J134" s="129" t="s">
        <v>435</v>
      </c>
      <c r="K134" s="122" t="s">
        <v>323</v>
      </c>
      <c r="L134" s="123" t="str">
        <f>IF(OR(Table189[[#This Row],[流]]="UAT_GS",Table189[[#This Row],[流]]="UAT_GC",Table189[[#This Row],[流]]="UAT_EP"),"Release_note","0")&amp;IF(OR(Table189[[#This Row],[流]]="UAT3"),"Notice_of","0")</f>
        <v>00</v>
      </c>
      <c r="M134" s="122" t="s">
        <v>331</v>
      </c>
      <c r="N134" s="212" t="s">
        <v>27</v>
      </c>
      <c r="O134" s="212" t="s">
        <v>27</v>
      </c>
      <c r="P134" s="212" t="s">
        <v>27</v>
      </c>
      <c r="Q134" s="212" t="s">
        <v>27</v>
      </c>
      <c r="R134" s="312">
        <v>0</v>
      </c>
      <c r="S134" s="122" t="str">
        <f>IF(OR(Table189[[#This Row],[流]]="FLEET_ENHANCEMENT_GS",Table189[[#This Row],[流]]="UAT3",Table189[[#This Row],[流]]="",Table189[[#This Row],[流]]="0",Table189[[#This Row],[流]]="ICP"),"0","Yes")</f>
        <v>Yes</v>
      </c>
      <c r="T134" s="144"/>
      <c r="U134" s="124"/>
    </row>
    <row r="135" spans="4:21" hidden="1" x14ac:dyDescent="0.25">
      <c r="D135" s="99">
        <v>43236</v>
      </c>
      <c r="E135" s="118" t="s">
        <v>39</v>
      </c>
      <c r="F135" s="312" t="str">
        <f t="shared" si="9"/>
        <v>Wednesday</v>
      </c>
      <c r="G135" s="312" t="str">
        <f t="shared" si="10"/>
        <v>Trunk&amp;UAT3</v>
      </c>
      <c r="H135" s="191" t="s">
        <v>200</v>
      </c>
      <c r="I135" s="195" t="s">
        <v>289</v>
      </c>
      <c r="J135" s="141" t="s">
        <v>432</v>
      </c>
      <c r="K135" s="122" t="s">
        <v>272</v>
      </c>
      <c r="L135" s="123" t="str">
        <f>IF(OR(Table189[[#This Row],[流]]="UAT_GS",Table189[[#This Row],[流]]="UAT_GC",Table189[[#This Row],[流]]="UAT_EP"),"Release_note","0")&amp;IF(OR(Table189[[#This Row],[流]]="UAT3"),"Notice_of","0")</f>
        <v>00</v>
      </c>
      <c r="M135" s="124" t="s">
        <v>327</v>
      </c>
      <c r="N135" s="212" t="s">
        <v>27</v>
      </c>
      <c r="O135" s="212" t="s">
        <v>27</v>
      </c>
      <c r="P135" s="212" t="s">
        <v>27</v>
      </c>
      <c r="Q135" s="212" t="s">
        <v>27</v>
      </c>
      <c r="R135" s="312">
        <v>0</v>
      </c>
      <c r="S135" s="122" t="str">
        <f>IF(OR(Table189[[#This Row],[流]]="FLEET_ENHANCEMENT_GS",Table189[[#This Row],[流]]="UAT3",Table189[[#This Row],[流]]="",Table189[[#This Row],[流]]="0",Table189[[#This Row],[流]]="ICP"),"0","Yes")</f>
        <v>Yes</v>
      </c>
      <c r="T135" s="144"/>
      <c r="U135" s="124"/>
    </row>
    <row r="136" spans="4:21" hidden="1" x14ac:dyDescent="0.25">
      <c r="D136" s="99">
        <v>43236</v>
      </c>
      <c r="E136" s="118" t="s">
        <v>39</v>
      </c>
      <c r="F136" s="312" t="str">
        <f t="shared" si="9"/>
        <v>Wednesday</v>
      </c>
      <c r="G136" s="312" t="str">
        <f t="shared" si="10"/>
        <v>Trunk&amp;UAT3</v>
      </c>
      <c r="H136" s="131" t="s">
        <v>37</v>
      </c>
      <c r="I13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36" s="141"/>
      <c r="K136" s="143" t="s">
        <v>370</v>
      </c>
      <c r="L136" s="123" t="str">
        <f>IF(OR(Table189[[#This Row],[流]]="UAT_GS",Table189[[#This Row],[流]]="UAT_GC",Table189[[#This Row],[流]]="UAT_EP"),"Release_note","0")&amp;IF(OR(Table189[[#This Row],[流]]="UAT3"),"Notice_of","0")</f>
        <v>Release_note0</v>
      </c>
      <c r="M136" s="122" t="s">
        <v>430</v>
      </c>
      <c r="N136" s="212" t="s">
        <v>27</v>
      </c>
      <c r="O136" s="212" t="s">
        <v>27</v>
      </c>
      <c r="P136" s="212" t="s">
        <v>27</v>
      </c>
      <c r="Q136" s="212" t="s">
        <v>27</v>
      </c>
      <c r="R136" s="312">
        <v>0</v>
      </c>
      <c r="S136" s="122" t="str">
        <f>IF(OR(Table189[[#This Row],[流]]="FLEET_ENHANCEMENT_GS",Table189[[#This Row],[流]]="UAT3",Table189[[#This Row],[流]]="",Table189[[#This Row],[流]]="0",Table189[[#This Row],[流]]="ICP"),"0","Yes")</f>
        <v>Yes</v>
      </c>
      <c r="T136" s="144"/>
      <c r="U136" s="124"/>
    </row>
    <row r="137" spans="4:21" hidden="1" x14ac:dyDescent="0.25">
      <c r="D137" s="99">
        <v>43236</v>
      </c>
      <c r="E137" s="118" t="s">
        <v>39</v>
      </c>
      <c r="F137" s="312" t="str">
        <f t="shared" si="9"/>
        <v>Wednesday</v>
      </c>
      <c r="G137" s="312" t="str">
        <f t="shared" si="10"/>
        <v>Trunk&amp;UAT3</v>
      </c>
      <c r="H137" s="148" t="s">
        <v>220</v>
      </c>
      <c r="I13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37" s="312"/>
      <c r="K137" s="122" t="s">
        <v>434</v>
      </c>
      <c r="L137" s="123" t="str">
        <f>IF(OR(Table189[[#This Row],[流]]="UAT_GS",Table189[[#This Row],[流]]="UAT_GC",Table189[[#This Row],[流]]="UAT_EP"),"Release_note","0")&amp;IF(OR(Table189[[#This Row],[流]]="UAT3"),"Notice_of","0")</f>
        <v>00</v>
      </c>
      <c r="M137" s="122" t="s">
        <v>436</v>
      </c>
      <c r="N137" s="212" t="s">
        <v>27</v>
      </c>
      <c r="O137" s="312">
        <v>0</v>
      </c>
      <c r="P137" s="312">
        <v>0</v>
      </c>
      <c r="Q137" s="312">
        <v>0</v>
      </c>
      <c r="R137" s="312">
        <v>0</v>
      </c>
      <c r="S137" s="122" t="str">
        <f>IF(OR(Table189[[#This Row],[流]]="FLEET_ENHANCEMENT_GS",Table189[[#This Row],[流]]="UAT3",Table189[[#This Row],[流]]="",Table189[[#This Row],[流]]="0",Table189[[#This Row],[流]]="ICP"),"0","Yes")</f>
        <v>Yes</v>
      </c>
      <c r="T137" s="144" t="str">
        <f>IF(Table189[[#This Row],[流]]="Fleet_GS","√","")&amp;IF(Table189[[#This Row],[流]]="UAT3","","X")</f>
        <v>X</v>
      </c>
      <c r="U137" s="130"/>
    </row>
    <row r="138" spans="4:21" hidden="1" x14ac:dyDescent="0.25">
      <c r="D138" s="99">
        <v>43237</v>
      </c>
      <c r="E138" s="118" t="s">
        <v>39</v>
      </c>
      <c r="F138" s="312" t="str">
        <f t="shared" si="9"/>
        <v>Thursday</v>
      </c>
      <c r="G138" s="312" t="str">
        <f t="shared" si="10"/>
        <v>UAT</v>
      </c>
      <c r="H138" s="191" t="s">
        <v>167</v>
      </c>
      <c r="I13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38" s="312"/>
      <c r="K138" s="122" t="s">
        <v>437</v>
      </c>
      <c r="L138" s="123" t="str">
        <f>IF(OR(Table189[[#This Row],[流]]="UAT_GS",Table189[[#This Row],[流]]="UAT_GC",Table189[[#This Row],[流]]="UAT_EP"),"Release_note","0")&amp;IF(OR(Table189[[#This Row],[流]]="UAT3"),"Notice_of","0")</f>
        <v>00</v>
      </c>
      <c r="M138" s="124" t="s">
        <v>449</v>
      </c>
      <c r="N138" s="212" t="s">
        <v>27</v>
      </c>
      <c r="O138" s="212" t="s">
        <v>27</v>
      </c>
      <c r="P138" s="212" t="s">
        <v>27</v>
      </c>
      <c r="Q138" s="212" t="s">
        <v>27</v>
      </c>
      <c r="R138" s="312">
        <v>0</v>
      </c>
      <c r="S138" s="122" t="str">
        <f>IF(OR(Table189[[#This Row],[流]]="FLEET_ENHANCEMENT_GS",Table189[[#This Row],[流]]="UAT3",Table189[[#This Row],[流]]="",Table189[[#This Row],[流]]="0",Table189[[#This Row],[流]]="ICP"),"0","Yes")</f>
        <v>Yes</v>
      </c>
      <c r="T138" s="144"/>
      <c r="U138" s="124"/>
    </row>
    <row r="139" spans="4:21" hidden="1" x14ac:dyDescent="0.25">
      <c r="D139" s="99">
        <v>43237</v>
      </c>
      <c r="E139" s="118" t="s">
        <v>39</v>
      </c>
      <c r="F139" s="312" t="str">
        <f t="shared" si="9"/>
        <v>Thursday</v>
      </c>
      <c r="G139" s="312" t="str">
        <f t="shared" si="10"/>
        <v>UAT</v>
      </c>
      <c r="H139" s="191" t="s">
        <v>202</v>
      </c>
      <c r="I13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39" s="129" t="s">
        <v>435</v>
      </c>
      <c r="K139" s="122" t="s">
        <v>438</v>
      </c>
      <c r="L139" s="123" t="str">
        <f>IF(OR(Table189[[#This Row],[流]]="UAT_GS",Table189[[#This Row],[流]]="UAT_GC",Table189[[#This Row],[流]]="UAT_EP"),"Release_note","0")&amp;IF(OR(Table189[[#This Row],[流]]="UAT3"),"Notice_of","0")</f>
        <v>00</v>
      </c>
      <c r="M139" s="309" t="s">
        <v>448</v>
      </c>
      <c r="N139" s="212" t="s">
        <v>27</v>
      </c>
      <c r="O139" s="212" t="s">
        <v>27</v>
      </c>
      <c r="P139" s="212" t="s">
        <v>27</v>
      </c>
      <c r="Q139" s="212" t="s">
        <v>27</v>
      </c>
      <c r="R139" s="312">
        <v>0</v>
      </c>
      <c r="S139" s="122" t="str">
        <f>IF(OR(Table189[[#This Row],[流]]="FLEET_ENHANCEMENT_GS",Table189[[#This Row],[流]]="UAT3",Table189[[#This Row],[流]]="",Table189[[#This Row],[流]]="0",Table189[[#This Row],[流]]="ICP"),"0","Yes")</f>
        <v>Yes</v>
      </c>
      <c r="T139" s="150" t="s">
        <v>284</v>
      </c>
      <c r="U139" s="124"/>
    </row>
    <row r="140" spans="4:21" hidden="1" x14ac:dyDescent="0.25">
      <c r="D140" s="99">
        <v>43237</v>
      </c>
      <c r="E140" s="118" t="s">
        <v>39</v>
      </c>
      <c r="F140" s="312" t="str">
        <f t="shared" si="9"/>
        <v>Thursday</v>
      </c>
      <c r="G140" s="312" t="str">
        <f t="shared" si="10"/>
        <v>UAT</v>
      </c>
      <c r="H140" s="191" t="s">
        <v>167</v>
      </c>
      <c r="I140" s="195" t="s">
        <v>287</v>
      </c>
      <c r="J140" s="141"/>
      <c r="K140" s="122" t="s">
        <v>437</v>
      </c>
      <c r="L140" s="123" t="str">
        <f>IF(OR(Table189[[#This Row],[流]]="UAT_GS",Table189[[#This Row],[流]]="UAT_GC",Table189[[#This Row],[流]]="UAT_EP"),"Release_note","0")&amp;IF(OR(Table189[[#This Row],[流]]="UAT3"),"Notice_of","0")</f>
        <v>00</v>
      </c>
      <c r="M140" s="124" t="s">
        <v>449</v>
      </c>
      <c r="N140" s="212" t="s">
        <v>27</v>
      </c>
      <c r="O140" s="212" t="s">
        <v>27</v>
      </c>
      <c r="P140" s="212" t="s">
        <v>27</v>
      </c>
      <c r="Q140" s="212" t="s">
        <v>27</v>
      </c>
      <c r="R140" s="312">
        <v>0</v>
      </c>
      <c r="S140" s="122" t="str">
        <f>IF(OR(Table189[[#This Row],[流]]="FLEET_ENHANCEMENT_GS",Table189[[#This Row],[流]]="UAT3",Table189[[#This Row],[流]]="",Table189[[#This Row],[流]]="0",Table189[[#This Row],[流]]="ICP"),"0","Yes")</f>
        <v>Yes</v>
      </c>
      <c r="T140" s="144"/>
      <c r="U140" s="124"/>
    </row>
    <row r="141" spans="4:21" hidden="1" x14ac:dyDescent="0.25">
      <c r="D141" s="99">
        <v>43237</v>
      </c>
      <c r="E141" s="118" t="s">
        <v>39</v>
      </c>
      <c r="F141" s="312" t="str">
        <f t="shared" si="9"/>
        <v>Thursday</v>
      </c>
      <c r="G141" s="312" t="str">
        <f t="shared" si="10"/>
        <v>UAT</v>
      </c>
      <c r="H141" s="191" t="s">
        <v>202</v>
      </c>
      <c r="I141" s="195" t="s">
        <v>288</v>
      </c>
      <c r="J141" s="129" t="s">
        <v>435</v>
      </c>
      <c r="K141" s="122" t="s">
        <v>438</v>
      </c>
      <c r="L141" s="123" t="str">
        <f>IF(OR(Table189[[#This Row],[流]]="UAT_GS",Table189[[#This Row],[流]]="UAT_GC",Table189[[#This Row],[流]]="UAT_EP"),"Release_note","0")&amp;IF(OR(Table189[[#This Row],[流]]="UAT3"),"Notice_of","0")</f>
        <v>00</v>
      </c>
      <c r="M141" s="124" t="s">
        <v>448</v>
      </c>
      <c r="N141" s="212" t="s">
        <v>27</v>
      </c>
      <c r="O141" s="212" t="s">
        <v>27</v>
      </c>
      <c r="P141" s="212" t="s">
        <v>27</v>
      </c>
      <c r="Q141" s="212" t="s">
        <v>27</v>
      </c>
      <c r="R141" s="312">
        <v>0</v>
      </c>
      <c r="S141" s="122" t="str">
        <f>IF(OR(Table189[[#This Row],[流]]="FLEET_ENHANCEMENT_GS",Table189[[#This Row],[流]]="UAT3",Table189[[#This Row],[流]]="",Table189[[#This Row],[流]]="0",Table189[[#This Row],[流]]="ICP"),"0","Yes")</f>
        <v>Yes</v>
      </c>
      <c r="T141" s="150" t="s">
        <v>284</v>
      </c>
      <c r="U141" s="124"/>
    </row>
    <row r="142" spans="4:21" hidden="1" x14ac:dyDescent="0.25">
      <c r="D142" s="99" t="s">
        <v>452</v>
      </c>
      <c r="E142" s="118" t="s">
        <v>39</v>
      </c>
      <c r="F142" s="312" t="str">
        <f t="shared" si="9"/>
        <v>5/17/2018-18</v>
      </c>
      <c r="G142" s="312" t="str">
        <f t="shared" si="10"/>
        <v/>
      </c>
      <c r="H142" s="131" t="s">
        <v>32</v>
      </c>
      <c r="I14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42" s="312"/>
      <c r="K142" s="122" t="s">
        <v>439</v>
      </c>
      <c r="L142" s="132" t="str">
        <f>IF(OR(Table189[[#This Row],[流]]="UAT_GS",Table189[[#This Row],[流]]="UAT_GC",Table189[[#This Row],[流]]="UAT_EP"),"Release_note","0")&amp;IF(OR(Table189[[#This Row],[流]]="UAT3"),"Notice_of","0")</f>
        <v>Release_note0</v>
      </c>
      <c r="M142" s="124" t="s">
        <v>432</v>
      </c>
      <c r="N142" s="212" t="s">
        <v>27</v>
      </c>
      <c r="O142" s="212" t="s">
        <v>27</v>
      </c>
      <c r="P142" s="212" t="s">
        <v>44</v>
      </c>
      <c r="Q142" s="212" t="s">
        <v>27</v>
      </c>
      <c r="R142" s="213" t="s">
        <v>27</v>
      </c>
      <c r="S142" s="122" t="str">
        <f>IF(OR(Table189[[#This Row],[流]]="FLEET_ENHANCEMENT_GS",Table189[[#This Row],[流]]="UAT3",Table189[[#This Row],[流]]="",Table189[[#This Row],[流]]="0",Table189[[#This Row],[流]]="ICP"),"0","Yes")</f>
        <v>Yes</v>
      </c>
      <c r="T142" s="144"/>
      <c r="U142" s="124"/>
    </row>
    <row r="143" spans="4:21" hidden="1" x14ac:dyDescent="0.25">
      <c r="D143" s="99">
        <v>43237</v>
      </c>
      <c r="E143" s="118" t="s">
        <v>39</v>
      </c>
      <c r="F143" s="312" t="str">
        <f t="shared" si="9"/>
        <v>Thursday</v>
      </c>
      <c r="G143" s="312" t="str">
        <f t="shared" si="10"/>
        <v>UAT</v>
      </c>
      <c r="H143" s="131" t="s">
        <v>36</v>
      </c>
      <c r="I14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43" s="312"/>
      <c r="K143" s="122" t="s">
        <v>440</v>
      </c>
      <c r="L143" s="132" t="str">
        <f>IF(OR(Table189[[#This Row],[流]]="UAT_GS",Table189[[#This Row],[流]]="UAT_GC",Table189[[#This Row],[流]]="UAT_EP"),"Release_note","0")&amp;IF(OR(Table189[[#This Row],[流]]="UAT3"),"Notice_of","0")</f>
        <v>Release_note0</v>
      </c>
      <c r="M143" s="124" t="s">
        <v>450</v>
      </c>
      <c r="N143" s="212" t="s">
        <v>27</v>
      </c>
      <c r="O143" s="212" t="s">
        <v>27</v>
      </c>
      <c r="P143" s="212" t="s">
        <v>27</v>
      </c>
      <c r="Q143" s="212" t="s">
        <v>27</v>
      </c>
      <c r="R143" s="213" t="s">
        <v>27</v>
      </c>
      <c r="S143" s="122" t="str">
        <f>IF(OR(Table189[[#This Row],[流]]="FLEET_ENHANCEMENT_GS",Table189[[#This Row],[流]]="UAT3",Table189[[#This Row],[流]]="",Table189[[#This Row],[流]]="0",Table189[[#This Row],[流]]="ICP"),"0","Yes")</f>
        <v>Yes</v>
      </c>
      <c r="T143" s="144"/>
      <c r="U143" s="124"/>
    </row>
    <row r="144" spans="4:21" hidden="1" x14ac:dyDescent="0.25">
      <c r="D144" s="99">
        <v>43237</v>
      </c>
      <c r="E144" s="118" t="s">
        <v>39</v>
      </c>
      <c r="F144" s="312" t="str">
        <f>TEXT(D144,"dddd")</f>
        <v>Thursday</v>
      </c>
      <c r="G144" s="312" t="str">
        <f>IF(OR(F144="Thursday",F144="Tuesday"),"UAT","")&amp;IF(OR(F144="Wednesday",F144="Friday"),"Trunk&amp;UAT3","")</f>
        <v>UAT</v>
      </c>
      <c r="H144" s="131" t="s">
        <v>37</v>
      </c>
      <c r="I14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44" s="312"/>
      <c r="K144" s="122" t="s">
        <v>447</v>
      </c>
      <c r="L144" s="132" t="str">
        <f>IF(OR(Table189[[#This Row],[流]]="UAT_GS",Table189[[#This Row],[流]]="UAT_GC",Table189[[#This Row],[流]]="UAT_EP"),"Release_note","0")&amp;IF(OR(Table189[[#This Row],[流]]="UAT3"),"Notice_of","0")</f>
        <v>Release_note0</v>
      </c>
      <c r="M144" s="124" t="s">
        <v>451</v>
      </c>
      <c r="N144" s="212" t="s">
        <v>27</v>
      </c>
      <c r="O144" s="212" t="s">
        <v>27</v>
      </c>
      <c r="P144" s="212" t="s">
        <v>27</v>
      </c>
      <c r="Q144" s="212" t="s">
        <v>27</v>
      </c>
      <c r="R144" s="213" t="s">
        <v>27</v>
      </c>
      <c r="S144" s="122" t="str">
        <f>IF(OR(Table189[[#This Row],[流]]="FLEET_ENHANCEMENT_GS",Table189[[#This Row],[流]]="UAT3",Table189[[#This Row],[流]]="",Table189[[#This Row],[流]]="0",Table189[[#This Row],[流]]="ICP"),"0","Yes")</f>
        <v>Yes</v>
      </c>
      <c r="T144" s="144"/>
      <c r="U144" s="124"/>
    </row>
    <row r="145" spans="4:21" hidden="1" x14ac:dyDescent="0.25">
      <c r="D145" s="99">
        <v>43238</v>
      </c>
      <c r="E145" s="118" t="s">
        <v>39</v>
      </c>
      <c r="F145" s="312" t="str">
        <f>TEXT(D145,"dddd")</f>
        <v>Friday</v>
      </c>
      <c r="G145" s="312" t="str">
        <f>IF(OR(F145="Thursday",F145="Tuesday"),"UAT","")&amp;IF(OR(F145="Wednesday",F145="Friday"),"Trunk&amp;UAT3","")</f>
        <v>Trunk&amp;UAT3</v>
      </c>
      <c r="H145" s="202" t="s">
        <v>571</v>
      </c>
      <c r="I145"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f>
        <v>Aike</v>
      </c>
      <c r="J145" s="203" t="s">
        <v>574</v>
      </c>
      <c r="K145" s="122" t="s">
        <v>573</v>
      </c>
      <c r="L145" s="132" t="str">
        <f>IF(OR(Table189[[#This Row],[流]]="UAT_GS",Table189[[#This Row],[流]]="UAT_GC",Table189[[#This Row],[流]]="UAT_EP"),"Release_note","0")&amp;IF(OR(Table189[[#This Row],[流]]="UAT3"),"Notice_of","0")</f>
        <v>00</v>
      </c>
      <c r="M145" s="124">
        <v>0</v>
      </c>
      <c r="N145" s="141">
        <v>0</v>
      </c>
      <c r="O145" s="141">
        <v>0</v>
      </c>
      <c r="P145" s="141">
        <v>0</v>
      </c>
      <c r="Q145" s="141">
        <v>0</v>
      </c>
      <c r="R145" s="141">
        <v>0</v>
      </c>
      <c r="S145" s="122" t="str">
        <f>IF(OR(Table189[[#This Row],[流]]="FLEET_ENHANCEMENT_GS",Table189[[#This Row],[流]]="UAT3",Table189[[#This Row],[流]]="",Table189[[#This Row],[流]]="0",Table189[[#This Row],[流]]="ICP"),"0","Yes")</f>
        <v>Yes</v>
      </c>
      <c r="T145" s="144"/>
      <c r="U145" s="124"/>
    </row>
    <row r="146" spans="4:21" hidden="1" x14ac:dyDescent="0.25">
      <c r="D146" s="99">
        <v>43238</v>
      </c>
      <c r="E146" s="118" t="s">
        <v>39</v>
      </c>
      <c r="F146" s="312" t="str">
        <f>TEXT(D146,"dddd")</f>
        <v>Friday</v>
      </c>
      <c r="G146" s="312" t="str">
        <f>IF(OR(F146="Thursday",F146="Tuesday"),"UAT","")&amp;IF(OR(F146="Wednesday",F146="Friday"),"Trunk&amp;UAT3","")</f>
        <v>Trunk&amp;UAT3</v>
      </c>
      <c r="H146" s="202" t="s">
        <v>578</v>
      </c>
      <c r="I146"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Row],[流]]="SP2","Chloe","")&amp;IF(Table189[[#This Row],[流]]="configuration change control","Aike","")&amp;IF(Table189[[#This Row],[流]]="EBAO GI UTA2 and Production Porting","Aike","")</f>
        <v>Aike</v>
      </c>
      <c r="J146" s="168" t="s">
        <v>579</v>
      </c>
      <c r="K146" s="122" t="s">
        <v>573</v>
      </c>
      <c r="L146" s="132" t="str">
        <f>IF(OR(Table189[[#This Row],[流]]="UAT_GS",Table189[[#This Row],[流]]="UAT_GC",Table189[[#This Row],[流]]="UAT_EP"),"Release_note","0")&amp;IF(OR(Table189[[#This Row],[流]]="UAT3"),"Notice_of","0")</f>
        <v>00</v>
      </c>
      <c r="M146" s="124">
        <v>0</v>
      </c>
      <c r="N146" s="141">
        <v>0</v>
      </c>
      <c r="O146" s="141">
        <v>0</v>
      </c>
      <c r="P146" s="141">
        <v>0</v>
      </c>
      <c r="Q146" s="141">
        <v>0</v>
      </c>
      <c r="R146" s="141">
        <v>0</v>
      </c>
      <c r="S146" s="122" t="str">
        <f>IF(OR(Table189[[#This Row],[流]]="FLEET_ENHANCEMENT_GS",Table189[[#This Row],[流]]="UAT3",Table189[[#This Row],[流]]="",Table189[[#This Row],[流]]="0",Table189[[#This Row],[流]]="ICP"),"0","Yes")</f>
        <v>Yes</v>
      </c>
      <c r="T146" s="144"/>
      <c r="U146" s="124"/>
    </row>
    <row r="147" spans="4:21" hidden="1" x14ac:dyDescent="0.25">
      <c r="D147" s="99">
        <v>43238</v>
      </c>
      <c r="E147" s="118" t="s">
        <v>39</v>
      </c>
      <c r="F147" s="312" t="str">
        <f>TEXT(D147,"dddd")</f>
        <v>Friday</v>
      </c>
      <c r="G147" s="312" t="str">
        <f>IF(OR(F147="Thursday",F147="Tuesday"),"UAT","")&amp;IF(OR(F147="Wednesday",F147="Friday"),"Trunk&amp;UAT3","")</f>
        <v>Trunk&amp;UAT3</v>
      </c>
      <c r="H147" s="129" t="s">
        <v>40</v>
      </c>
      <c r="I14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47" s="312"/>
      <c r="K147" s="122"/>
      <c r="L147" s="123" t="str">
        <f>IF(OR(Table189[[#This Row],[流]]="UAT_GS",Table189[[#This Row],[流]]="UAT_GC",Table189[[#This Row],[流]]="UAT_EP"),"Release_note","0")&amp;IF(OR(Table189[[#This Row],[流]]="UAT3"),"Notice_of","0")</f>
        <v>0Notice_of</v>
      </c>
      <c r="M147" s="124">
        <v>0</v>
      </c>
      <c r="N147" s="141">
        <v>0</v>
      </c>
      <c r="O147" s="141">
        <v>0</v>
      </c>
      <c r="P147" s="141">
        <v>0</v>
      </c>
      <c r="Q147" s="141">
        <v>0</v>
      </c>
      <c r="R147" s="141">
        <v>0</v>
      </c>
      <c r="S147" s="122" t="str">
        <f>IF(OR(Table189[[#This Row],[流]]="FLEET_ENHANCEMENT_GS",Table189[[#This Row],[流]]="UAT3",Table189[[#This Row],[流]]="",Table189[[#This Row],[流]]="0",Table189[[#This Row],[流]]="ICP"),"0","Yes")</f>
        <v>0</v>
      </c>
      <c r="T147" s="127"/>
      <c r="U147" s="124"/>
    </row>
    <row r="148" spans="4:21" hidden="1" x14ac:dyDescent="0.25">
      <c r="D148" s="99">
        <v>43238</v>
      </c>
      <c r="E148" s="118" t="s">
        <v>39</v>
      </c>
      <c r="F148" s="312" t="str">
        <f>TEXT(D148,"dddd")</f>
        <v>Friday</v>
      </c>
      <c r="G148" s="312" t="str">
        <f>IF(OR(F148="Thursday",F148="Tuesday"),"UAT","")&amp;IF(OR(F148="Wednesday",F148="Friday"),"Trunk&amp;UAT3","")</f>
        <v>Trunk&amp;UAT3</v>
      </c>
      <c r="H148" s="120" t="s">
        <v>457</v>
      </c>
      <c r="I148" s="120" t="s">
        <v>459</v>
      </c>
      <c r="J148" s="124" t="s">
        <v>458</v>
      </c>
      <c r="K148" s="122" t="s">
        <v>102</v>
      </c>
      <c r="L148" s="123" t="str">
        <f>IF(OR(Table189[[#This Row],[流]]="UAT_GS",Table189[[#This Row],[流]]="UAT_GC",Table189[[#This Row],[流]]="UAT_EP"),"Release_note","0")&amp;IF(OR(Table189[[#This Row],[流]]="UAT3"),"Notice_of","0")</f>
        <v>00</v>
      </c>
      <c r="M148" s="215" t="s">
        <v>455</v>
      </c>
      <c r="N148" s="312">
        <v>0</v>
      </c>
      <c r="O148" s="312">
        <v>0</v>
      </c>
      <c r="P148" s="312">
        <v>0</v>
      </c>
      <c r="Q148" s="312">
        <v>0</v>
      </c>
      <c r="R148" s="312">
        <v>0</v>
      </c>
      <c r="S148" s="122" t="str">
        <f>IF(OR(Table189[[#This Row],[流]]="FLEET_ENHANCEMENT_GS",Table189[[#This Row],[流]]="UAT3",Table189[[#This Row],[流]]="",Table189[[#This Row],[流]]="0",Table189[[#This Row],[流]]="ICP"),"0","Yes")</f>
        <v>Yes</v>
      </c>
      <c r="T148" s="127"/>
      <c r="U148" s="124"/>
    </row>
    <row r="149" spans="4:21" hidden="1" x14ac:dyDescent="0.25">
      <c r="D149" s="99">
        <v>43238</v>
      </c>
      <c r="E149" s="118" t="s">
        <v>39</v>
      </c>
      <c r="F149" s="312" t="str">
        <f t="shared" si="9"/>
        <v>Friday</v>
      </c>
      <c r="G149" s="312" t="str">
        <f t="shared" si="10"/>
        <v>Trunk&amp;UAT3</v>
      </c>
      <c r="H149" s="129" t="s">
        <v>445</v>
      </c>
      <c r="I149" s="216" t="s">
        <v>228</v>
      </c>
      <c r="J149" s="129" t="s">
        <v>446</v>
      </c>
      <c r="K149" s="122"/>
      <c r="L149" s="123" t="str">
        <f>IF(OR(Table189[[#This Row],[流]]="UAT_GS",Table189[[#This Row],[流]]="UAT_GC",Table189[[#This Row],[流]]="UAT_EP"),"Release_note","0")&amp;IF(OR(Table189[[#This Row],[流]]="UAT3"),"Notice_of","0")</f>
        <v>00</v>
      </c>
      <c r="M149" s="124" t="s">
        <v>456</v>
      </c>
      <c r="N149" s="312">
        <v>0</v>
      </c>
      <c r="O149" s="312">
        <v>0</v>
      </c>
      <c r="P149" s="312">
        <v>0</v>
      </c>
      <c r="Q149" s="312">
        <v>0</v>
      </c>
      <c r="R149" s="312">
        <v>0</v>
      </c>
      <c r="S149" s="122" t="str">
        <f>IF(OR(Table189[[#This Row],[流]]="FLEET_ENHANCEMENT_GS",Table189[[#This Row],[流]]="UAT3",Table189[[#This Row],[流]]="",Table189[[#This Row],[流]]="0",Table189[[#This Row],[流]]="ICP"),"0","Yes")</f>
        <v>Yes</v>
      </c>
      <c r="T149" s="127" t="str">
        <f>IF(Table189[[#This Row],[流]]="Fleet_GS","√","")&amp;IF(Table189[[#This Row],[流]]="UAT3","","X")</f>
        <v>X</v>
      </c>
      <c r="U149" s="130"/>
    </row>
    <row r="150" spans="4:21" hidden="1" x14ac:dyDescent="0.25">
      <c r="D150" s="99">
        <v>43238</v>
      </c>
      <c r="E150" s="118" t="s">
        <v>39</v>
      </c>
      <c r="F150" s="312" t="str">
        <f>TEXT(D150,"dddd")</f>
        <v>Friday</v>
      </c>
      <c r="G150" s="312" t="str">
        <f>IF(OR(F150="Thursday",F150="Tuesday"),"UAT","")&amp;IF(OR(F150="Wednesday",F150="Friday"),"Trunk&amp;UAT3","")</f>
        <v>Trunk&amp;UAT3</v>
      </c>
      <c r="H150" s="129" t="s">
        <v>224</v>
      </c>
      <c r="I15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Chloe</v>
      </c>
      <c r="J150" s="129" t="s">
        <v>231</v>
      </c>
      <c r="K150" s="122" t="s">
        <v>453</v>
      </c>
      <c r="L150" s="123" t="str">
        <f>IF(OR(Table189[[#This Row],[流]]="UAT_GS",Table189[[#This Row],[流]]="UAT_GC",Table189[[#This Row],[流]]="UAT_EP"),"Release_note","0")&amp;IF(OR(Table189[[#This Row],[流]]="UAT3"),"Notice_of","0")</f>
        <v>00</v>
      </c>
      <c r="M150" s="312">
        <v>0</v>
      </c>
      <c r="N150" s="312">
        <v>0</v>
      </c>
      <c r="O150" s="212" t="s">
        <v>27</v>
      </c>
      <c r="P150" s="312">
        <v>0</v>
      </c>
      <c r="Q150" s="312">
        <v>0</v>
      </c>
      <c r="R150" s="312">
        <v>0</v>
      </c>
      <c r="S150" s="122" t="str">
        <f>IF(OR(Table189[[#This Row],[流]]="FLEET_ENHANCEMENT_GS",Table189[[#This Row],[流]]="UAT3",Table189[[#This Row],[流]]="",Table189[[#This Row],[流]]="0",Table189[[#This Row],[流]]="ICP"),"0","Yes")</f>
        <v>Yes</v>
      </c>
      <c r="T150" s="150" t="s">
        <v>462</v>
      </c>
      <c r="U150" s="124"/>
    </row>
    <row r="151" spans="4:21" hidden="1" x14ac:dyDescent="0.25">
      <c r="D151" s="99">
        <v>43238</v>
      </c>
      <c r="E151" s="118" t="s">
        <v>39</v>
      </c>
      <c r="F151" s="312" t="str">
        <f t="shared" ref="F151" si="11">TEXT(D151,"dddd")</f>
        <v>Friday</v>
      </c>
      <c r="G151" s="312" t="str">
        <f t="shared" ref="G151" si="12">IF(OR(F151="Thursday",F151="Tuesday"),"UAT","")&amp;IF(OR(F151="Wednesday",F151="Friday"),"Trunk&amp;UAT3","")</f>
        <v>Trunk&amp;UAT3</v>
      </c>
      <c r="H151" s="142" t="s">
        <v>454</v>
      </c>
      <c r="I151" s="141"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1" s="141"/>
      <c r="K151" s="141"/>
      <c r="L151" s="123" t="str">
        <f>IF(OR(Table189[[#This Row],[流]]="UAT_GS",Table189[[#This Row],[流]]="UAT_GC",Table189[[#This Row],[流]]="UAT_EP"),"Release_note","0")&amp;IF(OR(Table189[[#This Row],[流]]="UAT3"),"Notice_of","0")</f>
        <v>00</v>
      </c>
      <c r="M151" s="124">
        <v>0</v>
      </c>
      <c r="N151" s="312">
        <v>0</v>
      </c>
      <c r="O151" s="312">
        <v>0</v>
      </c>
      <c r="P151" s="312">
        <v>0</v>
      </c>
      <c r="Q151" s="312">
        <v>0</v>
      </c>
      <c r="R151" s="312">
        <v>0</v>
      </c>
      <c r="S151" s="122" t="str">
        <f>IF(OR(Table189[[#This Row],[流]]="FLEET_ENHANCEMENT_GS",Table189[[#This Row],[流]]="UAT3",Table189[[#This Row],[流]]="",Table189[[#This Row],[流]]="0",Table189[[#This Row],[流]]="ICP"),"0","Yes")</f>
        <v>Yes</v>
      </c>
      <c r="T151" s="127"/>
      <c r="U151" s="124"/>
    </row>
    <row r="152" spans="4:21" hidden="1" x14ac:dyDescent="0.25">
      <c r="D152" s="99">
        <v>43238</v>
      </c>
      <c r="E152" s="118" t="s">
        <v>39</v>
      </c>
      <c r="F152" s="312" t="str">
        <f>TEXT(D152,"dddd")</f>
        <v>Friday</v>
      </c>
      <c r="G152" s="312" t="str">
        <f>IF(OR(F152="Thursday",F152="Tuesday"),"UAT","")&amp;IF(OR(F152="Wednesday",F152="Friday"),"Trunk&amp;UAT3","")</f>
        <v>Trunk&amp;UAT3</v>
      </c>
      <c r="H152" s="129" t="s">
        <v>460</v>
      </c>
      <c r="I152" s="312" t="s">
        <v>228</v>
      </c>
      <c r="J152" s="141" t="s">
        <v>528</v>
      </c>
      <c r="K152" s="141" t="s">
        <v>463</v>
      </c>
      <c r="L152" s="123" t="str">
        <f>IF(OR(Table189[[#This Row],[流]]="UAT_GS",Table189[[#This Row],[流]]="UAT_GC",Table189[[#This Row],[流]]="UAT_EP"),"Release_note","0")&amp;IF(OR(Table189[[#This Row],[流]]="UAT3"),"Notice_of","0")</f>
        <v>00</v>
      </c>
      <c r="M152" s="124" t="s">
        <v>461</v>
      </c>
      <c r="N152" s="312">
        <v>0</v>
      </c>
      <c r="O152" s="312">
        <v>0</v>
      </c>
      <c r="P152" s="312">
        <v>0</v>
      </c>
      <c r="Q152" s="312">
        <v>0</v>
      </c>
      <c r="R152" s="312">
        <v>0</v>
      </c>
      <c r="S152" s="122" t="str">
        <f>IF(OR(Table189[[#This Row],[流]]="FLEET_ENHANCEMENT_GS",Table189[[#This Row],[流]]="UAT3",Table189[[#This Row],[流]]="",Table189[[#This Row],[流]]="0",Table189[[#This Row],[流]]="ICP"),"0","Yes")</f>
        <v>Yes</v>
      </c>
      <c r="T152" s="127"/>
      <c r="U152" s="124"/>
    </row>
    <row r="153" spans="4:21" hidden="1" x14ac:dyDescent="0.25">
      <c r="D153" s="99">
        <v>43238</v>
      </c>
      <c r="E153" s="118" t="s">
        <v>39</v>
      </c>
      <c r="F153" s="312" t="str">
        <f>TEXT(D153,"dddd")</f>
        <v>Friday</v>
      </c>
      <c r="G153" s="312" t="str">
        <f>IF(OR(F153="Thursday",F153="Tuesday"),"UAT","")&amp;IF(OR(F153="Wednesday",F153="Friday"),"Trunk&amp;UAT3","")</f>
        <v>Trunk&amp;UAT3</v>
      </c>
      <c r="H153" s="120" t="s">
        <v>474</v>
      </c>
      <c r="I15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3" s="183" t="s">
        <v>509</v>
      </c>
      <c r="K153" s="141"/>
      <c r="L153" s="123" t="str">
        <f>IF(OR(Table189[[#This Row],[流]]="UAT_GS",Table189[[#This Row],[流]]="UAT_GC",Table189[[#This Row],[流]]="UAT_EP"),"Release_note","0")&amp;IF(OR(Table189[[#This Row],[流]]="UAT3"),"Notice_of","0")</f>
        <v>00</v>
      </c>
      <c r="M153" s="124">
        <v>0</v>
      </c>
      <c r="N153" s="312">
        <v>0</v>
      </c>
      <c r="O153" s="312">
        <v>0</v>
      </c>
      <c r="P153" s="312">
        <v>0</v>
      </c>
      <c r="Q153" s="312">
        <v>0</v>
      </c>
      <c r="R153" s="312">
        <v>0</v>
      </c>
      <c r="S153" s="122" t="str">
        <f>IF(OR(Table189[[#This Row],[流]]="FLEET_ENHANCEMENT_GS",Table189[[#This Row],[流]]="UAT3",Table189[[#This Row],[流]]="",Table189[[#This Row],[流]]="0",Table189[[#This Row],[流]]="ICP"),"0","Yes")</f>
        <v>Yes</v>
      </c>
      <c r="T153" s="127"/>
      <c r="U153" s="124"/>
    </row>
    <row r="154" spans="4:21" hidden="1" x14ac:dyDescent="0.25">
      <c r="D154" s="99">
        <v>43238</v>
      </c>
      <c r="E154" s="118" t="s">
        <v>39</v>
      </c>
      <c r="F154" s="312" t="str">
        <f>TEXT(D154,"dddd")</f>
        <v>Friday</v>
      </c>
      <c r="G154" s="312" t="str">
        <f>IF(OR(F154="Thursday",F154="Tuesday"),"UAT","")&amp;IF(OR(F154="Wednesday",F154="Friday"),"Trunk&amp;UAT3","")</f>
        <v>Trunk&amp;UAT3</v>
      </c>
      <c r="H154" s="120" t="s">
        <v>475</v>
      </c>
      <c r="I15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4" s="183" t="s">
        <v>509</v>
      </c>
      <c r="K154" s="141"/>
      <c r="L154" s="123" t="str">
        <f>IF(OR(Table189[[#This Row],[流]]="UAT_GS",Table189[[#This Row],[流]]="UAT_GC",Table189[[#This Row],[流]]="UAT_EP"),"Release_note","0")&amp;IF(OR(Table189[[#This Row],[流]]="UAT3"),"Notice_of","0")</f>
        <v>00</v>
      </c>
      <c r="M154" s="124">
        <v>0</v>
      </c>
      <c r="N154" s="312">
        <v>0</v>
      </c>
      <c r="O154" s="312">
        <v>0</v>
      </c>
      <c r="P154" s="312">
        <v>0</v>
      </c>
      <c r="Q154" s="312">
        <v>0</v>
      </c>
      <c r="R154" s="312">
        <v>0</v>
      </c>
      <c r="S154" s="122" t="str">
        <f>IF(OR(Table189[[#This Row],[流]]="FLEET_ENHANCEMENT_GS",Table189[[#This Row],[流]]="UAT3",Table189[[#This Row],[流]]="",Table189[[#This Row],[流]]="0",Table189[[#This Row],[流]]="ICP"),"0","Yes")</f>
        <v>Yes</v>
      </c>
      <c r="T154" s="127"/>
      <c r="U154" s="124"/>
    </row>
    <row r="155" spans="4:21" hidden="1" x14ac:dyDescent="0.25">
      <c r="D155" s="99">
        <v>43238</v>
      </c>
      <c r="E155" s="118" t="s">
        <v>39</v>
      </c>
      <c r="F155" s="312" t="str">
        <f>TEXT(D155,"dddd")</f>
        <v>Friday</v>
      </c>
      <c r="G155" s="312" t="str">
        <f>IF(OR(F155="Thursday",F155="Tuesday"),"UAT","")&amp;IF(OR(F155="Wednesday",F155="Friday"),"Trunk&amp;UAT3","")</f>
        <v>Trunk&amp;UAT3</v>
      </c>
      <c r="H155" s="120" t="s">
        <v>526</v>
      </c>
      <c r="I15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5" s="122"/>
      <c r="K155" s="141"/>
      <c r="L155" s="123" t="str">
        <f>IF(OR(Table189[[#This Row],[流]]="UAT_GS",Table189[[#This Row],[流]]="UAT_GC",Table189[[#This Row],[流]]="UAT_EP"),"Release_note","0")&amp;IF(OR(Table189[[#This Row],[流]]="UAT3"),"Notice_of","0")</f>
        <v>00</v>
      </c>
      <c r="M155" s="124">
        <v>0</v>
      </c>
      <c r="N155" s="312">
        <v>0</v>
      </c>
      <c r="O155" s="312">
        <v>0</v>
      </c>
      <c r="P155" s="312">
        <v>0</v>
      </c>
      <c r="Q155" s="312">
        <v>0</v>
      </c>
      <c r="R155" s="312">
        <v>0</v>
      </c>
      <c r="S155" s="122" t="str">
        <f>IF(OR(Table189[[#This Row],[流]]="FLEET_ENHANCEMENT_GS",Table189[[#This Row],[流]]="UAT3",Table189[[#This Row],[流]]="",Table189[[#This Row],[流]]="0",Table189[[#This Row],[流]]="ICP"),"0","Yes")</f>
        <v>Yes</v>
      </c>
      <c r="T155" s="127"/>
      <c r="U155" s="124"/>
    </row>
    <row r="156" spans="4:21" hidden="1" x14ac:dyDescent="0.25">
      <c r="D156" s="100">
        <v>43239</v>
      </c>
      <c r="E156" s="217"/>
      <c r="F156" s="218" t="str">
        <f t="shared" si="9"/>
        <v>Saturday</v>
      </c>
      <c r="G156" s="218" t="str">
        <f t="shared" si="10"/>
        <v/>
      </c>
      <c r="H156" s="218"/>
      <c r="I15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56" s="218"/>
      <c r="K156" s="219"/>
      <c r="L156" s="220" t="str">
        <f>IF(OR(Table189[[#This Row],[流]]="UAT_GS",Table189[[#This Row],[流]]="UAT_GC",Table189[[#This Row],[流]]="UAT_EP"),"Release_note","0")&amp;IF(OR(Table189[[#This Row],[流]]="UAT3"),"Notice_of","0")</f>
        <v>00</v>
      </c>
      <c r="M156" s="221"/>
      <c r="N156" s="218"/>
      <c r="O156" s="218"/>
      <c r="P156" s="218"/>
      <c r="Q156" s="218"/>
      <c r="R156" s="218"/>
      <c r="S156" s="219" t="str">
        <f>IF(OR(Table189[[#This Row],[流]]="FLEET_ENHANCEMENT_GS",Table189[[#This Row],[流]]="UAT3",Table189[[#This Row],[流]]="",Table189[[#This Row],[流]]="0",Table189[[#This Row],[流]]="ICP"),"0","Yes")</f>
        <v>0</v>
      </c>
      <c r="T156" s="222" t="str">
        <f>IF(Table189[[#This Row],[流]]="Fleet_GS","√","")&amp;IF(Table189[[#This Row],[流]]="UAT3","","X")</f>
        <v>X</v>
      </c>
      <c r="U156" s="223"/>
    </row>
    <row r="157" spans="4:21" hidden="1" x14ac:dyDescent="0.25">
      <c r="D157" s="100">
        <v>43240</v>
      </c>
      <c r="E157" s="217"/>
      <c r="F157" s="218" t="str">
        <f t="shared" si="9"/>
        <v>Sunday</v>
      </c>
      <c r="G157" s="218" t="str">
        <f t="shared" si="10"/>
        <v/>
      </c>
      <c r="H157" s="218"/>
      <c r="I15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
      </c>
      <c r="J157" s="218"/>
      <c r="K157" s="219"/>
      <c r="L157" s="220" t="str">
        <f>IF(OR(Table189[[#This Row],[流]]="UAT_GS",Table189[[#This Row],[流]]="UAT_GC",Table189[[#This Row],[流]]="UAT_EP"),"Release_note","0")&amp;IF(OR(Table189[[#This Row],[流]]="UAT3"),"Notice_of","0")</f>
        <v>00</v>
      </c>
      <c r="M157" s="221"/>
      <c r="N157" s="218"/>
      <c r="O157" s="218"/>
      <c r="P157" s="218"/>
      <c r="Q157" s="218"/>
      <c r="R157" s="218"/>
      <c r="S157" s="219" t="str">
        <f>IF(OR(Table189[[#This Row],[流]]="FLEET_ENHANCEMENT_GS",Table189[[#This Row],[流]]="UAT3",Table189[[#This Row],[流]]="",Table189[[#This Row],[流]]="0",Table189[[#This Row],[流]]="ICP"),"0","Yes")</f>
        <v>0</v>
      </c>
      <c r="T157" s="222" t="str">
        <f>IF(Table189[[#This Row],[流]]="Fleet_GS","√","")&amp;IF(Table189[[#This Row],[流]]="UAT3","","X")</f>
        <v>X</v>
      </c>
      <c r="U157" s="223"/>
    </row>
    <row r="158" spans="4:21" hidden="1" x14ac:dyDescent="0.25">
      <c r="D158" s="99">
        <v>43241</v>
      </c>
      <c r="E158" s="118" t="s">
        <v>39</v>
      </c>
      <c r="F158" s="312" t="str">
        <f t="shared" si="9"/>
        <v>Monday</v>
      </c>
      <c r="G158" s="312" t="str">
        <f t="shared" si="10"/>
        <v/>
      </c>
      <c r="H158" s="120" t="s">
        <v>527</v>
      </c>
      <c r="I15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58" s="168" t="s">
        <v>586</v>
      </c>
      <c r="K158" s="141"/>
      <c r="L158" s="123" t="str">
        <f>IF(OR(Table189[[#This Row],[流]]="UAT_GS",Table189[[#This Row],[流]]="UAT_GC",Table189[[#This Row],[流]]="UAT_EP"),"Release_note","0")&amp;IF(OR(Table189[[#This Row],[流]]="UAT3"),"Notice_of","0")</f>
        <v>00</v>
      </c>
      <c r="M158" s="124">
        <v>0</v>
      </c>
      <c r="N158" s="312">
        <v>0</v>
      </c>
      <c r="O158" s="312">
        <v>0</v>
      </c>
      <c r="P158" s="312">
        <v>0</v>
      </c>
      <c r="Q158" s="312">
        <v>0</v>
      </c>
      <c r="R158" s="312">
        <v>0</v>
      </c>
      <c r="S158" s="122" t="str">
        <f>IF(OR(Table189[[#This Row],[流]]="FLEET_ENHANCEMENT_GS",Table189[[#This Row],[流]]="UAT3",Table189[[#This Row],[流]]="",Table189[[#This Row],[流]]="0",Table189[[#This Row],[流]]="ICP"),"0","Yes")</f>
        <v>Yes</v>
      </c>
      <c r="T158" s="127"/>
      <c r="U158" s="124"/>
    </row>
    <row r="159" spans="4:21" hidden="1" x14ac:dyDescent="0.25">
      <c r="D159" s="99">
        <v>43241</v>
      </c>
      <c r="E159" s="118" t="s">
        <v>39</v>
      </c>
      <c r="F159" s="312" t="str">
        <f t="shared" si="9"/>
        <v>Monday</v>
      </c>
      <c r="G159" s="312" t="str">
        <f t="shared" si="10"/>
        <v/>
      </c>
      <c r="H159" s="148" t="s">
        <v>321</v>
      </c>
      <c r="I15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59" s="147" t="s">
        <v>482</v>
      </c>
      <c r="K159" s="122" t="s">
        <v>465</v>
      </c>
      <c r="L159" s="123" t="str">
        <f>IF(OR(Table189[[#This Row],[流]]="UAT_GS",Table189[[#This Row],[流]]="UAT_GC",Table189[[#This Row],[流]]="UAT_EP"),"Release_note","0")&amp;IF(OR(Table189[[#This Row],[流]]="UAT3"),"Notice_of","0")</f>
        <v>00</v>
      </c>
      <c r="M159" s="122" t="s">
        <v>467</v>
      </c>
      <c r="N159" s="212" t="s">
        <v>27</v>
      </c>
      <c r="O159" s="312" t="s">
        <v>282</v>
      </c>
      <c r="P159" s="312">
        <v>0</v>
      </c>
      <c r="Q159" s="312">
        <v>0</v>
      </c>
      <c r="R159" s="312">
        <v>0</v>
      </c>
      <c r="S159" s="122" t="str">
        <f>IF(OR(Table189[[#This Row],[流]]="FLEET_ENHANCEMENT_GS",Table189[[#This Row],[流]]="UAT3",Table189[[#This Row],[流]]="",Table189[[#This Row],[流]]="0",Table189[[#This Row],[流]]="ICP"),"0","Yes")</f>
        <v>Yes</v>
      </c>
      <c r="T159" s="144"/>
      <c r="U159" s="124"/>
    </row>
    <row r="160" spans="4:21" hidden="1" x14ac:dyDescent="0.25">
      <c r="D160" s="99">
        <v>43241</v>
      </c>
      <c r="E160" s="118" t="s">
        <v>39</v>
      </c>
      <c r="F160" s="312" t="str">
        <f t="shared" si="9"/>
        <v>Monday</v>
      </c>
      <c r="G160" s="312" t="str">
        <f t="shared" si="10"/>
        <v/>
      </c>
      <c r="H160" s="148" t="s">
        <v>220</v>
      </c>
      <c r="I16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ME</v>
      </c>
      <c r="J160" s="129" t="s">
        <v>481</v>
      </c>
      <c r="K160" s="122" t="s">
        <v>464</v>
      </c>
      <c r="L160" s="123" t="str">
        <f>IF(OR(Table189[[#This Row],[流]]="UAT_GS",Table189[[#This Row],[流]]="UAT_GC",Table189[[#This Row],[流]]="UAT_EP"),"Release_note","0")&amp;IF(OR(Table189[[#This Row],[流]]="UAT3"),"Notice_of","0")</f>
        <v>00</v>
      </c>
      <c r="M160" s="124" t="s">
        <v>466</v>
      </c>
      <c r="N160" s="212" t="s">
        <v>27</v>
      </c>
      <c r="O160" s="312" t="s">
        <v>231</v>
      </c>
      <c r="P160" s="312">
        <v>0</v>
      </c>
      <c r="Q160" s="312">
        <v>0</v>
      </c>
      <c r="R160" s="312">
        <v>0</v>
      </c>
      <c r="S160" s="122" t="str">
        <f>IF(OR(Table189[[#This Row],[流]]="FLEET_ENHANCEMENT_GS",Table189[[#This Row],[流]]="UAT3",Table189[[#This Row],[流]]="",Table189[[#This Row],[流]]="0",Table189[[#This Row],[流]]="ICP"),"0","Yes")</f>
        <v>Yes</v>
      </c>
      <c r="T160" s="144"/>
      <c r="U160" s="124"/>
    </row>
    <row r="161" spans="4:21" hidden="1" x14ac:dyDescent="0.25">
      <c r="D161" s="99">
        <v>43241</v>
      </c>
      <c r="E161" s="118" t="s">
        <v>39</v>
      </c>
      <c r="F161" s="312" t="str">
        <f t="shared" si="9"/>
        <v>Monday</v>
      </c>
      <c r="G161" s="312" t="str">
        <f t="shared" si="10"/>
        <v/>
      </c>
      <c r="H161" s="191" t="s">
        <v>167</v>
      </c>
      <c r="I16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61" s="312" t="s">
        <v>479</v>
      </c>
      <c r="K161" s="122" t="s">
        <v>487</v>
      </c>
      <c r="L161" s="123" t="str">
        <f>IF(OR(Table189[[#This Row],[流]]="UAT_GS",Table189[[#This Row],[流]]="UAT_GC",Table189[[#This Row],[流]]="UAT_EP"),"Release_note","0")&amp;IF(OR(Table189[[#This Row],[流]]="UAT3"),"Notice_of","0")</f>
        <v>00</v>
      </c>
      <c r="M161" s="122" t="s">
        <v>486</v>
      </c>
      <c r="N161" s="212" t="s">
        <v>27</v>
      </c>
      <c r="O161" s="212" t="s">
        <v>27</v>
      </c>
      <c r="P161" s="212" t="s">
        <v>27</v>
      </c>
      <c r="Q161" s="212" t="s">
        <v>27</v>
      </c>
      <c r="R161" s="312">
        <v>0</v>
      </c>
      <c r="S161" s="122" t="str">
        <f>IF(OR(Table189[[#This Row],[流]]="FLEET_ENHANCEMENT_GS",Table189[[#This Row],[流]]="UAT3",Table189[[#This Row],[流]]="",Table189[[#This Row],[流]]="0",Table189[[#This Row],[流]]="ICP"),"0","Yes")</f>
        <v>Yes</v>
      </c>
      <c r="T161" s="144"/>
      <c r="U161" s="124"/>
    </row>
    <row r="162" spans="4:21" hidden="1" x14ac:dyDescent="0.25">
      <c r="D162" s="99">
        <v>43241</v>
      </c>
      <c r="E162" s="118" t="s">
        <v>39</v>
      </c>
      <c r="F162" s="312" t="str">
        <f t="shared" si="9"/>
        <v>Monday</v>
      </c>
      <c r="G162" s="312" t="str">
        <f t="shared" si="10"/>
        <v/>
      </c>
      <c r="H162" s="191" t="s">
        <v>202</v>
      </c>
      <c r="I16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62" s="147" t="s">
        <v>480</v>
      </c>
      <c r="K162" s="122" t="s">
        <v>488</v>
      </c>
      <c r="L162" s="123" t="str">
        <f>IF(OR(Table189[[#This Row],[流]]="UAT_GS",Table189[[#This Row],[流]]="UAT_GC",Table189[[#This Row],[流]]="UAT_EP"),"Release_note","0")&amp;IF(OR(Table189[[#This Row],[流]]="UAT3"),"Notice_of","0")</f>
        <v>00</v>
      </c>
      <c r="M162" s="122" t="s">
        <v>485</v>
      </c>
      <c r="N162" s="212" t="s">
        <v>27</v>
      </c>
      <c r="O162" s="212" t="s">
        <v>27</v>
      </c>
      <c r="P162" s="212" t="s">
        <v>27</v>
      </c>
      <c r="Q162" s="212" t="s">
        <v>27</v>
      </c>
      <c r="R162" s="312">
        <v>0</v>
      </c>
      <c r="S162" s="122" t="str">
        <f>IF(OR(Table189[[#This Row],[流]]="FLEET_ENHANCEMENT_GS",Table189[[#This Row],[流]]="UAT3",Table189[[#This Row],[流]]="",Table189[[#This Row],[流]]="0",Table189[[#This Row],[流]]="ICP"),"0","Yes")</f>
        <v>Yes</v>
      </c>
      <c r="T162" s="150" t="s">
        <v>284</v>
      </c>
      <c r="U162" s="124"/>
    </row>
    <row r="163" spans="4:21" hidden="1" x14ac:dyDescent="0.25">
      <c r="D163" s="99">
        <v>43241</v>
      </c>
      <c r="E163" s="118" t="s">
        <v>39</v>
      </c>
      <c r="F163" s="312" t="str">
        <f t="shared" si="9"/>
        <v>Monday</v>
      </c>
      <c r="G163" s="312" t="str">
        <f t="shared" si="10"/>
        <v/>
      </c>
      <c r="H163" s="191" t="s">
        <v>200</v>
      </c>
      <c r="I16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63" s="312" t="s">
        <v>479</v>
      </c>
      <c r="K163" s="122" t="s">
        <v>489</v>
      </c>
      <c r="L163" s="123" t="str">
        <f>IF(OR(Table189[[#This Row],[流]]="UAT_GS",Table189[[#This Row],[流]]="UAT_GC",Table189[[#This Row],[流]]="UAT_EP"),"Release_note","0")&amp;IF(OR(Table189[[#This Row],[流]]="UAT3"),"Notice_of","0")</f>
        <v>00</v>
      </c>
      <c r="M163" s="122" t="s">
        <v>484</v>
      </c>
      <c r="N163" s="212" t="s">
        <v>27</v>
      </c>
      <c r="O163" s="212" t="s">
        <v>27</v>
      </c>
      <c r="P163" s="212" t="s">
        <v>27</v>
      </c>
      <c r="Q163" s="212" t="s">
        <v>27</v>
      </c>
      <c r="R163" s="312">
        <v>0</v>
      </c>
      <c r="S163" s="122" t="str">
        <f>IF(OR(Table189[[#This Row],[流]]="FLEET_ENHANCEMENT_GS",Table189[[#This Row],[流]]="UAT3",Table189[[#This Row],[流]]="",Table189[[#This Row],[流]]="0",Table189[[#This Row],[流]]="ICP"),"0","Yes")</f>
        <v>Yes</v>
      </c>
      <c r="T163" s="144"/>
      <c r="U163" s="124"/>
    </row>
    <row r="164" spans="4:21" hidden="1" x14ac:dyDescent="0.25">
      <c r="D164" s="99">
        <v>43241</v>
      </c>
      <c r="E164" s="118" t="s">
        <v>39</v>
      </c>
      <c r="F164" s="312" t="str">
        <f t="shared" si="9"/>
        <v>Monday</v>
      </c>
      <c r="G164" s="312" t="str">
        <f t="shared" si="10"/>
        <v/>
      </c>
      <c r="H164" s="170" t="s">
        <v>20</v>
      </c>
      <c r="I16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64" s="312"/>
      <c r="K164" s="122" t="s">
        <v>469</v>
      </c>
      <c r="L164" s="123" t="str">
        <f>IF(OR(Table189[[#This Row],[流]]="UAT_GS",Table189[[#This Row],[流]]="UAT_GC",Table189[[#This Row],[流]]="UAT_EP"),"Release_note","0")&amp;IF(OR(Table189[[#This Row],[流]]="UAT3"),"Notice_of","0")</f>
        <v>00</v>
      </c>
      <c r="M164" s="309" t="s">
        <v>472</v>
      </c>
      <c r="N164" s="212" t="s">
        <v>27</v>
      </c>
      <c r="O164" s="212" t="s">
        <v>27</v>
      </c>
      <c r="P164" s="212" t="s">
        <v>27</v>
      </c>
      <c r="Q164" s="212" t="s">
        <v>27</v>
      </c>
      <c r="R164" s="213" t="s">
        <v>27</v>
      </c>
      <c r="S164" s="122" t="str">
        <f>IF(OR(Table189[[#This Row],[流]]="FLEET_ENHANCEMENT_GS",Table189[[#This Row],[流]]="UAT3",Table189[[#This Row],[流]]="",Table189[[#This Row],[流]]="0",Table189[[#This Row],[流]]="ICP"),"0","Yes")</f>
        <v>Yes</v>
      </c>
      <c r="T164" s="144"/>
      <c r="U164" s="124"/>
    </row>
    <row r="165" spans="4:21" hidden="1" x14ac:dyDescent="0.25">
      <c r="D165" s="99">
        <v>43241</v>
      </c>
      <c r="E165" s="118" t="s">
        <v>39</v>
      </c>
      <c r="F165" s="312" t="str">
        <f t="shared" si="9"/>
        <v>Monday</v>
      </c>
      <c r="G165" s="312" t="str">
        <f t="shared" si="10"/>
        <v/>
      </c>
      <c r="H165" s="170" t="s">
        <v>34</v>
      </c>
      <c r="I16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65" s="312"/>
      <c r="K165" s="122" t="s">
        <v>470</v>
      </c>
      <c r="L165" s="123" t="str">
        <f>IF(OR(Table189[[#This Row],[流]]="UAT_GS",Table189[[#This Row],[流]]="UAT_GC",Table189[[#This Row],[流]]="UAT_EP"),"Release_note","0")&amp;IF(OR(Table189[[#This Row],[流]]="UAT3"),"Notice_of","0")</f>
        <v>00</v>
      </c>
      <c r="M165" s="124" t="s">
        <v>471</v>
      </c>
      <c r="N165" s="212" t="s">
        <v>27</v>
      </c>
      <c r="O165" s="212" t="s">
        <v>27</v>
      </c>
      <c r="P165" s="212" t="s">
        <v>27</v>
      </c>
      <c r="Q165" s="212" t="s">
        <v>27</v>
      </c>
      <c r="R165" s="213" t="s">
        <v>27</v>
      </c>
      <c r="S165" s="122" t="str">
        <f>IF(OR(Table189[[#This Row],[流]]="FLEET_ENHANCEMENT_GS",Table189[[#This Row],[流]]="UAT3",Table189[[#This Row],[流]]="",Table189[[#This Row],[流]]="0",Table189[[#This Row],[流]]="ICP"),"0","Yes")</f>
        <v>Yes</v>
      </c>
      <c r="T165" s="144"/>
      <c r="U165" s="124"/>
    </row>
    <row r="166" spans="4:21" hidden="1" x14ac:dyDescent="0.25">
      <c r="D166" s="99">
        <v>43241</v>
      </c>
      <c r="E166" s="118" t="s">
        <v>39</v>
      </c>
      <c r="F166" s="312" t="str">
        <f t="shared" si="9"/>
        <v>Monday</v>
      </c>
      <c r="G166" s="312" t="str">
        <f t="shared" si="10"/>
        <v/>
      </c>
      <c r="H166" s="170" t="s">
        <v>35</v>
      </c>
      <c r="I16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166" s="312"/>
      <c r="K166" s="122" t="s">
        <v>468</v>
      </c>
      <c r="L166" s="123" t="str">
        <f>IF(OR(Table189[[#This Row],[流]]="UAT_GS",Table189[[#This Row],[流]]="UAT_GC",Table189[[#This Row],[流]]="UAT_EP"),"Release_note","0")&amp;IF(OR(Table189[[#This Row],[流]]="UAT3"),"Notice_of","0")</f>
        <v>00</v>
      </c>
      <c r="M166" s="124" t="s">
        <v>473</v>
      </c>
      <c r="N166" s="212" t="s">
        <v>27</v>
      </c>
      <c r="O166" s="212" t="s">
        <v>27</v>
      </c>
      <c r="P166" s="212" t="s">
        <v>27</v>
      </c>
      <c r="Q166" s="212" t="s">
        <v>27</v>
      </c>
      <c r="R166" s="213" t="s">
        <v>27</v>
      </c>
      <c r="S166" s="122" t="str">
        <f>IF(OR(Table189[[#This Row],[流]]="FLEET_ENHANCEMENT_GS",Table189[[#This Row],[流]]="UAT3",Table189[[#This Row],[流]]="",Table189[[#This Row],[流]]="0",Table189[[#This Row],[流]]="ICP"),"0","Yes")</f>
        <v>Yes</v>
      </c>
      <c r="T166" s="144"/>
      <c r="U166" s="124"/>
    </row>
    <row r="167" spans="4:21" hidden="1" x14ac:dyDescent="0.25">
      <c r="D167" s="99">
        <v>43241</v>
      </c>
      <c r="E167" s="118" t="s">
        <v>39</v>
      </c>
      <c r="F167" s="312" t="str">
        <f>TEXT(D167,"dddd")</f>
        <v>Monday</v>
      </c>
      <c r="G167" s="312" t="str">
        <f>IF(OR(F167="Thursday",F167="Tuesday"),"UAT","")&amp;IF(OR(F167="Wednesday",F167="Friday"),"Trunk&amp;UAT3","")</f>
        <v/>
      </c>
      <c r="H167" s="120" t="s">
        <v>474</v>
      </c>
      <c r="I16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67" s="183" t="s">
        <v>170</v>
      </c>
      <c r="K167" s="122"/>
      <c r="L167" s="123" t="str">
        <f>IF(OR(Table189[[#This Row],[流]]="UAT_GS",Table189[[#This Row],[流]]="UAT_GC",Table189[[#This Row],[流]]="UAT_EP"),"Release_note","0")&amp;IF(OR(Table189[[#This Row],[流]]="UAT3"),"Notice_of","0")</f>
        <v>00</v>
      </c>
      <c r="M167" s="124">
        <v>0</v>
      </c>
      <c r="N167" s="141">
        <v>0</v>
      </c>
      <c r="O167" s="141">
        <v>0</v>
      </c>
      <c r="P167" s="141">
        <v>0</v>
      </c>
      <c r="Q167" s="141">
        <v>0</v>
      </c>
      <c r="R167" s="141">
        <v>0</v>
      </c>
      <c r="S167" s="122" t="str">
        <f>IF(OR(Table189[[#This Row],[流]]="FLEET_ENHANCEMENT_GS",Table189[[#This Row],[流]]="UAT3",Table189[[#This Row],[流]]="",Table189[[#This Row],[流]]="0",Table189[[#This Row],[流]]="ICP"),"0","Yes")</f>
        <v>Yes</v>
      </c>
      <c r="T167" s="144"/>
      <c r="U167" s="124" t="s">
        <v>520</v>
      </c>
    </row>
    <row r="168" spans="4:21" hidden="1" x14ac:dyDescent="0.25">
      <c r="D168" s="99">
        <v>43241</v>
      </c>
      <c r="E168" s="118" t="s">
        <v>39</v>
      </c>
      <c r="F168" s="312" t="str">
        <f>TEXT(D168,"dddd")</f>
        <v>Monday</v>
      </c>
      <c r="G168" s="312" t="str">
        <f>IF(OR(F168="Thursday",F168="Tuesday"),"UAT","")&amp;IF(OR(F168="Wednesday",F168="Friday"),"Trunk&amp;UAT3","")</f>
        <v/>
      </c>
      <c r="H168" s="120" t="s">
        <v>475</v>
      </c>
      <c r="I16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68" s="183" t="s">
        <v>170</v>
      </c>
      <c r="K168" s="122"/>
      <c r="L168" s="123" t="str">
        <f>IF(OR(Table189[[#This Row],[流]]="UAT_GS",Table189[[#This Row],[流]]="UAT_GC",Table189[[#This Row],[流]]="UAT_EP"),"Release_note","0")&amp;IF(OR(Table189[[#This Row],[流]]="UAT3"),"Notice_of","0")</f>
        <v>00</v>
      </c>
      <c r="M168" s="124">
        <v>0</v>
      </c>
      <c r="N168" s="141">
        <v>0</v>
      </c>
      <c r="O168" s="141">
        <v>0</v>
      </c>
      <c r="P168" s="141">
        <v>0</v>
      </c>
      <c r="Q168" s="141">
        <v>0</v>
      </c>
      <c r="R168" s="141">
        <v>0</v>
      </c>
      <c r="S168" s="122" t="str">
        <f>IF(OR(Table189[[#This Row],[流]]="FLEET_ENHANCEMENT_GS",Table189[[#This Row],[流]]="UAT3",Table189[[#This Row],[流]]="",Table189[[#This Row],[流]]="0",Table189[[#This Row],[流]]="ICP"),"0","Yes")</f>
        <v>Yes</v>
      </c>
      <c r="T168" s="144"/>
      <c r="U168" s="124" t="s">
        <v>520</v>
      </c>
    </row>
    <row r="169" spans="4:21" hidden="1" x14ac:dyDescent="0.25">
      <c r="D169" s="99">
        <v>43242</v>
      </c>
      <c r="E169" s="118" t="s">
        <v>39</v>
      </c>
      <c r="F169" s="160" t="str">
        <f t="shared" si="9"/>
        <v>Tuesday</v>
      </c>
      <c r="G169" s="160" t="str">
        <f t="shared" si="10"/>
        <v>UAT</v>
      </c>
      <c r="H169" s="148" t="s">
        <v>220</v>
      </c>
      <c r="I16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ME</v>
      </c>
      <c r="J169" s="168" t="s">
        <v>124</v>
      </c>
      <c r="K169" s="294" t="s">
        <v>483</v>
      </c>
      <c r="L169" s="225" t="str">
        <f>IF(OR(Table189[[#This Row],[流]]="UAT_GS",Table189[[#This Row],[流]]="UAT_GC",Table189[[#This Row],[流]]="UAT_EP"),"Release_note","0")&amp;IF(OR(Table189[[#This Row],[流]]="UAT3"),"Notice_of","0")</f>
        <v>00</v>
      </c>
      <c r="M169" s="122" t="s">
        <v>490</v>
      </c>
      <c r="N169" s="141">
        <v>0</v>
      </c>
      <c r="O169" s="141">
        <v>0</v>
      </c>
      <c r="P169" s="141">
        <v>0</v>
      </c>
      <c r="Q169" s="141">
        <v>0</v>
      </c>
      <c r="R169" s="141">
        <v>0</v>
      </c>
      <c r="S169" s="294" t="str">
        <f>IF(OR(Table189[[#This Row],[流]]="FLEET_ENHANCEMENT_GS",Table189[[#This Row],[流]]="UAT3",Table189[[#This Row],[流]]="",Table189[[#This Row],[流]]="0",Table189[[#This Row],[流]]="ICP"),"0","Yes")</f>
        <v>Yes</v>
      </c>
      <c r="T169" s="226" t="str">
        <f>IF(Table189[[#This Row],[流]]="Fleet_GS","√","")&amp;IF(Table189[[#This Row],[流]]="UAT3","","X")</f>
        <v>X</v>
      </c>
      <c r="U169" s="130"/>
    </row>
    <row r="170" spans="4:21" hidden="1" x14ac:dyDescent="0.25">
      <c r="D170" s="101">
        <v>43243</v>
      </c>
      <c r="E170" s="118" t="s">
        <v>39</v>
      </c>
      <c r="F170" s="312" t="str">
        <f t="shared" si="9"/>
        <v>Wednesday</v>
      </c>
      <c r="G170" s="312" t="str">
        <f t="shared" si="10"/>
        <v>Trunk&amp;UAT3</v>
      </c>
      <c r="H170" s="170" t="s">
        <v>34</v>
      </c>
      <c r="I17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70" s="171"/>
      <c r="K170" s="122" t="s">
        <v>491</v>
      </c>
      <c r="L170" s="123" t="str">
        <f>IF(OR(Table189[[#This Row],[流]]="UAT_GS",Table189[[#This Row],[流]]="UAT_GC",Table189[[#This Row],[流]]="UAT_EP"),"Release_note","0")&amp;IF(OR(Table189[[#This Row],[流]]="UAT3"),"Notice_of","0")</f>
        <v>00</v>
      </c>
      <c r="M170" s="124" t="s">
        <v>492</v>
      </c>
      <c r="N170" s="212" t="s">
        <v>27</v>
      </c>
      <c r="O170" s="212" t="s">
        <v>27</v>
      </c>
      <c r="P170" s="212" t="s">
        <v>27</v>
      </c>
      <c r="Q170" s="212" t="s">
        <v>27</v>
      </c>
      <c r="R170" s="213" t="s">
        <v>27</v>
      </c>
      <c r="S170" s="122" t="str">
        <f>IF(OR(Table189[[#This Row],[流]]="FLEET_ENHANCEMENT_GS",Table189[[#This Row],[流]]="UAT3",Table189[[#This Row],[流]]="",Table189[[#This Row],[流]]="0",Table189[[#This Row],[流]]="ICP"),"0","Yes")</f>
        <v>Yes</v>
      </c>
      <c r="T170" s="127"/>
      <c r="U170" s="124"/>
    </row>
    <row r="171" spans="4:21" hidden="1" x14ac:dyDescent="0.25">
      <c r="D171" s="101">
        <v>43243</v>
      </c>
      <c r="E171" s="118" t="s">
        <v>39</v>
      </c>
      <c r="F171" s="312" t="str">
        <f t="shared" si="9"/>
        <v>Wednesday</v>
      </c>
      <c r="G171" s="312" t="str">
        <f t="shared" si="10"/>
        <v>Trunk&amp;UAT3</v>
      </c>
      <c r="H171" s="148" t="s">
        <v>321</v>
      </c>
      <c r="I17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71" s="171"/>
      <c r="K171" s="122" t="s">
        <v>493</v>
      </c>
      <c r="L171" s="123" t="str">
        <f>IF(OR(Table189[[#This Row],[流]]="UAT_GS",Table189[[#This Row],[流]]="UAT_GC",Table189[[#This Row],[流]]="UAT_EP"),"Release_note","0")&amp;IF(OR(Table189[[#This Row],[流]]="UAT3"),"Notice_of","0")</f>
        <v>00</v>
      </c>
      <c r="M171" s="124" t="s">
        <v>494</v>
      </c>
      <c r="N171" s="212" t="s">
        <v>27</v>
      </c>
      <c r="O171" s="141">
        <v>0</v>
      </c>
      <c r="P171" s="141">
        <v>0</v>
      </c>
      <c r="Q171" s="141">
        <v>0</v>
      </c>
      <c r="R171" s="312">
        <v>0</v>
      </c>
      <c r="S171" s="122" t="str">
        <f>IF(OR(Table189[[#This Row],[流]]="FLEET_ENHANCEMENT_GS",Table189[[#This Row],[流]]="UAT3",Table189[[#This Row],[流]]="",Table189[[#This Row],[流]]="0",Table189[[#This Row],[流]]="ICP"),"0","Yes")</f>
        <v>Yes</v>
      </c>
      <c r="T171" s="127"/>
      <c r="U171" s="124"/>
    </row>
    <row r="172" spans="4:21" hidden="1" x14ac:dyDescent="0.25">
      <c r="D172" s="99">
        <v>43243</v>
      </c>
      <c r="E172" s="118" t="s">
        <v>39</v>
      </c>
      <c r="F172" s="312" t="str">
        <f t="shared" si="9"/>
        <v>Wednesday</v>
      </c>
      <c r="G172" s="312" t="str">
        <f t="shared" si="10"/>
        <v>Trunk&amp;UAT3</v>
      </c>
      <c r="H172" s="191" t="s">
        <v>167</v>
      </c>
      <c r="I17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172.25.10.90</v>
      </c>
      <c r="J172" s="312"/>
      <c r="K172" s="122" t="s">
        <v>496</v>
      </c>
      <c r="L172" s="123" t="str">
        <f>IF(OR(Table189[[#This Row],[流]]="UAT_GS",Table189[[#This Row],[流]]="UAT_GC",Table189[[#This Row],[流]]="UAT_EP"),"Release_note","0")&amp;IF(OR(Table189[[#This Row],[流]]="UAT3"),"Notice_of","0")</f>
        <v>00</v>
      </c>
      <c r="M172" s="124" t="s">
        <v>499</v>
      </c>
      <c r="N172" s="212" t="s">
        <v>27</v>
      </c>
      <c r="O172" s="212" t="s">
        <v>27</v>
      </c>
      <c r="P172" s="212" t="s">
        <v>27</v>
      </c>
      <c r="Q172" s="212" t="s">
        <v>27</v>
      </c>
      <c r="R172" s="212">
        <v>0</v>
      </c>
      <c r="S172" s="122" t="str">
        <f>IF(OR(Table189[[#This Row],[流]]="FLEET_ENHANCEMENT_GS",Table189[[#This Row],[流]]="UAT3",Table189[[#This Row],[流]]="",Table189[[#This Row],[流]]="0",Table189[[#This Row],[流]]="ICP"),"0","Yes")</f>
        <v>Yes</v>
      </c>
      <c r="T172" s="127" t="str">
        <f>IF(Table189[[#This Row],[流]]="Fleet_GS","√","")&amp;IF(Table189[[#This Row],[流]]="UAT3","","X")</f>
        <v>X</v>
      </c>
      <c r="U172" s="130"/>
    </row>
    <row r="173" spans="4:21" hidden="1" x14ac:dyDescent="0.25">
      <c r="D173" s="99">
        <v>43243</v>
      </c>
      <c r="E173" s="118" t="s">
        <v>39</v>
      </c>
      <c r="F173" s="312" t="str">
        <f t="shared" si="9"/>
        <v>Wednesday</v>
      </c>
      <c r="G173" s="312" t="str">
        <f t="shared" si="10"/>
        <v>Trunk&amp;UAT3</v>
      </c>
      <c r="H173" s="191" t="s">
        <v>202</v>
      </c>
      <c r="I17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73" s="129" t="s">
        <v>435</v>
      </c>
      <c r="K173" s="122" t="s">
        <v>495</v>
      </c>
      <c r="L173" s="123" t="str">
        <f>IF(OR(Table189[[#This Row],[流]]="UAT_GS",Table189[[#This Row],[流]]="UAT_GC",Table189[[#This Row],[流]]="UAT_EP"),"Release_note","0")&amp;IF(OR(Table189[[#This Row],[流]]="UAT3"),"Notice_of","0")</f>
        <v>00</v>
      </c>
      <c r="M173" s="122" t="s">
        <v>521</v>
      </c>
      <c r="N173" s="212" t="s">
        <v>27</v>
      </c>
      <c r="O173" s="212" t="s">
        <v>27</v>
      </c>
      <c r="P173" s="212" t="s">
        <v>27</v>
      </c>
      <c r="Q173" s="212" t="s">
        <v>27</v>
      </c>
      <c r="R173" s="212">
        <v>0</v>
      </c>
      <c r="S173" s="122" t="str">
        <f>IF(OR(Table189[[#This Row],[流]]="FLEET_ENHANCEMENT_GS",Table189[[#This Row],[流]]="UAT3",Table189[[#This Row],[流]]="",Table189[[#This Row],[流]]="0",Table189[[#This Row],[流]]="ICP"),"0","Yes")</f>
        <v>Yes</v>
      </c>
      <c r="T173" s="150" t="s">
        <v>284</v>
      </c>
      <c r="U173" s="124"/>
    </row>
    <row r="174" spans="4:21" hidden="1" x14ac:dyDescent="0.25">
      <c r="D174" s="99">
        <v>43243</v>
      </c>
      <c r="E174" s="118" t="s">
        <v>39</v>
      </c>
      <c r="F174" s="312" t="str">
        <f t="shared" si="9"/>
        <v>Wednesday</v>
      </c>
      <c r="G174" s="312" t="str">
        <f t="shared" si="10"/>
        <v>Trunk&amp;UAT3</v>
      </c>
      <c r="H174" s="191" t="s">
        <v>200</v>
      </c>
      <c r="I17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74" s="312"/>
      <c r="K174" s="122" t="s">
        <v>497</v>
      </c>
      <c r="L174" s="123" t="str">
        <f>IF(OR(Table189[[#This Row],[流]]="UAT_GS",Table189[[#This Row],[流]]="UAT_GC",Table189[[#This Row],[流]]="UAT_EP"),"Release_note","0")&amp;IF(OR(Table189[[#This Row],[流]]="UAT3"),"Notice_of","0")</f>
        <v>00</v>
      </c>
      <c r="M174" s="124" t="s">
        <v>498</v>
      </c>
      <c r="N174" s="212" t="s">
        <v>27</v>
      </c>
      <c r="O174" s="212" t="s">
        <v>27</v>
      </c>
      <c r="P174" s="212" t="s">
        <v>27</v>
      </c>
      <c r="Q174" s="212" t="s">
        <v>27</v>
      </c>
      <c r="R174" s="212">
        <v>0</v>
      </c>
      <c r="S174" s="122" t="str">
        <f>IF(OR(Table189[[#This Row],[流]]="FLEET_ENHANCEMENT_GS",Table189[[#This Row],[流]]="UAT3",Table189[[#This Row],[流]]="",Table189[[#This Row],[流]]="0",Table189[[#This Row],[流]]="ICP"),"0","Yes")</f>
        <v>Yes</v>
      </c>
      <c r="T174" s="127"/>
      <c r="U174" s="124"/>
    </row>
    <row r="175" spans="4:21" hidden="1" x14ac:dyDescent="0.25">
      <c r="D175" s="101">
        <v>43244</v>
      </c>
      <c r="E175" s="118" t="s">
        <v>39</v>
      </c>
      <c r="F175" s="312" t="str">
        <f t="shared" si="9"/>
        <v>Thursday</v>
      </c>
      <c r="G175" s="312" t="str">
        <f t="shared" si="10"/>
        <v>UAT</v>
      </c>
      <c r="H175" s="170" t="s">
        <v>20</v>
      </c>
      <c r="I17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75" s="312"/>
      <c r="K175" s="122" t="s">
        <v>500</v>
      </c>
      <c r="L175" s="123" t="str">
        <f>IF(OR(Table189[[#This Row],[流]]="UAT_GS",Table189[[#This Row],[流]]="UAT_GC",Table189[[#This Row],[流]]="UAT_EP"),"Release_note","0")&amp;IF(OR(Table189[[#This Row],[流]]="UAT3"),"Notice_of","0")</f>
        <v>00</v>
      </c>
      <c r="M175" s="124" t="s">
        <v>501</v>
      </c>
      <c r="N175" s="212" t="s">
        <v>27</v>
      </c>
      <c r="O175" s="212" t="s">
        <v>27</v>
      </c>
      <c r="P175" s="212" t="s">
        <v>27</v>
      </c>
      <c r="Q175" s="212" t="s">
        <v>27</v>
      </c>
      <c r="R175" s="213" t="s">
        <v>27</v>
      </c>
      <c r="S175" s="122" t="str">
        <f>IF(OR(Table189[[#This Row],[流]]="FLEET_ENHANCEMENT_GS",Table189[[#This Row],[流]]="UAT3",Table189[[#This Row],[流]]="",Table189[[#This Row],[流]]="0",Table189[[#This Row],[流]]="ICP"),"0","Yes")</f>
        <v>Yes</v>
      </c>
      <c r="T175" s="150" t="s">
        <v>504</v>
      </c>
      <c r="U175" s="124"/>
    </row>
    <row r="176" spans="4:21" hidden="1" x14ac:dyDescent="0.25">
      <c r="D176" s="101">
        <v>43244</v>
      </c>
      <c r="E176" s="118" t="s">
        <v>39</v>
      </c>
      <c r="F176" s="312" t="str">
        <f t="shared" si="9"/>
        <v>Thursday</v>
      </c>
      <c r="G176" s="312" t="str">
        <f t="shared" si="10"/>
        <v>UAT</v>
      </c>
      <c r="H176" s="191" t="s">
        <v>202</v>
      </c>
      <c r="I17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172.25.10.91</v>
      </c>
      <c r="J176" s="168" t="s">
        <v>134</v>
      </c>
      <c r="K176" s="122" t="s">
        <v>502</v>
      </c>
      <c r="L176" s="123" t="str">
        <f>IF(OR(Table189[[#This Row],[流]]="UAT_GS",Table189[[#This Row],[流]]="UAT_GC",Table189[[#This Row],[流]]="UAT_EP"),"Release_note","0")&amp;IF(OR(Table189[[#This Row],[流]]="UAT3"),"Notice_of","0")</f>
        <v>00</v>
      </c>
      <c r="M176" s="124" t="s">
        <v>503</v>
      </c>
      <c r="N176" s="212" t="s">
        <v>27</v>
      </c>
      <c r="O176" s="212" t="s">
        <v>27</v>
      </c>
      <c r="P176" s="212" t="s">
        <v>27</v>
      </c>
      <c r="Q176" s="212" t="s">
        <v>27</v>
      </c>
      <c r="R176" s="312">
        <v>0</v>
      </c>
      <c r="S176" s="122" t="str">
        <f>IF(OR(Table189[[#This Row],[流]]="FLEET_ENHANCEMENT_GS",Table189[[#This Row],[流]]="UAT3",Table189[[#This Row],[流]]="",Table189[[#This Row],[流]]="0",Table189[[#This Row],[流]]="ICP"),"0","Yes")</f>
        <v>Yes</v>
      </c>
      <c r="T176" s="127" t="str">
        <f>IF(Table189[[#This Row],[流]]="Fleet_GS","√","")&amp;IF(Table189[[#This Row],[流]]="UAT3","","X")</f>
        <v>X</v>
      </c>
      <c r="U176" s="130"/>
    </row>
    <row r="177" spans="4:21" hidden="1" x14ac:dyDescent="0.25">
      <c r="D177" s="101">
        <v>43244</v>
      </c>
      <c r="E177" s="118" t="s">
        <v>39</v>
      </c>
      <c r="F177" s="312" t="str">
        <f t="shared" si="9"/>
        <v>Thursday</v>
      </c>
      <c r="G177" s="312" t="str">
        <f t="shared" si="10"/>
        <v>UAT</v>
      </c>
      <c r="H177" s="120" t="s">
        <v>575</v>
      </c>
      <c r="I17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7" s="310" t="s">
        <v>525</v>
      </c>
      <c r="K177" s="122"/>
      <c r="L177" s="123" t="str">
        <f>IF(OR(Table189[[#This Row],[流]]="UAT_GS",Table189[[#This Row],[流]]="UAT_GC",Table189[[#This Row],[流]]="UAT_EP"),"Release_note","0")&amp;IF(OR(Table189[[#This Row],[流]]="UAT3"),"Notice_of","0")</f>
        <v>00</v>
      </c>
      <c r="M177" s="124">
        <v>0</v>
      </c>
      <c r="N177" s="141">
        <v>0</v>
      </c>
      <c r="O177" s="141">
        <v>0</v>
      </c>
      <c r="P177" s="141">
        <v>0</v>
      </c>
      <c r="Q177" s="141">
        <v>0</v>
      </c>
      <c r="R177" s="141">
        <v>0</v>
      </c>
      <c r="S177" s="122" t="str">
        <f>IF(OR(Table189[[#This Row],[流]]="FLEET_ENHANCEMENT_GS",Table189[[#This Row],[流]]="UAT3",Table189[[#This Row],[流]]="",Table189[[#This Row],[流]]="0",Table189[[#This Row],[流]]="ICP"),"0","Yes")</f>
        <v>Yes</v>
      </c>
      <c r="T177" s="127"/>
      <c r="U177" s="124"/>
    </row>
    <row r="178" spans="4:21" hidden="1" x14ac:dyDescent="0.25">
      <c r="D178" s="101">
        <v>43244</v>
      </c>
      <c r="E178" s="118" t="s">
        <v>39</v>
      </c>
      <c r="F178" s="312" t="str">
        <f t="shared" si="9"/>
        <v>Thursday</v>
      </c>
      <c r="G178" s="312" t="str">
        <f t="shared" si="10"/>
        <v>UAT</v>
      </c>
      <c r="H178" s="120" t="s">
        <v>576</v>
      </c>
      <c r="I17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8" s="310" t="s">
        <v>523</v>
      </c>
      <c r="K178" s="122"/>
      <c r="L178" s="123" t="str">
        <f>IF(OR(Table189[[#This Row],[流]]="UAT_GS",Table189[[#This Row],[流]]="UAT_GC",Table189[[#This Row],[流]]="UAT_EP"),"Release_note","0")&amp;IF(OR(Table189[[#This Row],[流]]="UAT3"),"Notice_of","0")</f>
        <v>00</v>
      </c>
      <c r="M178" s="124">
        <v>0</v>
      </c>
      <c r="N178" s="141">
        <v>0</v>
      </c>
      <c r="O178" s="141">
        <v>0</v>
      </c>
      <c r="P178" s="141">
        <v>0</v>
      </c>
      <c r="Q178" s="141">
        <v>0</v>
      </c>
      <c r="R178" s="141">
        <v>0</v>
      </c>
      <c r="S178" s="122" t="str">
        <f>IF(OR(Table189[[#This Row],[流]]="FLEET_ENHANCEMENT_GS",Table189[[#This Row],[流]]="UAT3",Table189[[#This Row],[流]]="",Table189[[#This Row],[流]]="0",Table189[[#This Row],[流]]="ICP"),"0","Yes")</f>
        <v>Yes</v>
      </c>
      <c r="T178" s="127"/>
      <c r="U178" s="124"/>
    </row>
    <row r="179" spans="4:21" hidden="1" x14ac:dyDescent="0.25">
      <c r="D179" s="101">
        <v>43244</v>
      </c>
      <c r="E179" s="118" t="s">
        <v>39</v>
      </c>
      <c r="F179" s="312" t="str">
        <f t="shared" si="9"/>
        <v>Thursday</v>
      </c>
      <c r="G179" s="312" t="str">
        <f t="shared" si="10"/>
        <v>UAT</v>
      </c>
      <c r="H179" s="120" t="s">
        <v>577</v>
      </c>
      <c r="I17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79" s="122" t="s">
        <v>524</v>
      </c>
      <c r="K179" s="122"/>
      <c r="L179" s="123" t="str">
        <f>IF(OR(Table189[[#This Row],[流]]="UAT_GS",Table189[[#This Row],[流]]="UAT_GC",Table189[[#This Row],[流]]="UAT_EP"),"Release_note","0")&amp;IF(OR(Table189[[#This Row],[流]]="UAT3"),"Notice_of","0")</f>
        <v>00</v>
      </c>
      <c r="M179" s="124">
        <v>0</v>
      </c>
      <c r="N179" s="141">
        <v>0</v>
      </c>
      <c r="O179" s="141">
        <v>0</v>
      </c>
      <c r="P179" s="141">
        <v>0</v>
      </c>
      <c r="Q179" s="141">
        <v>0</v>
      </c>
      <c r="R179" s="141">
        <v>0</v>
      </c>
      <c r="S179" s="122" t="str">
        <f>IF(OR(Table189[[#This Row],[流]]="FLEET_ENHANCEMENT_GS",Table189[[#This Row],[流]]="UAT3",Table189[[#This Row],[流]]="",Table189[[#This Row],[流]]="0",Table189[[#This Row],[流]]="ICP"),"0","Yes")</f>
        <v>Yes</v>
      </c>
      <c r="T179" s="127"/>
      <c r="U179" s="124"/>
    </row>
    <row r="180" spans="4:21" hidden="1" x14ac:dyDescent="0.25">
      <c r="D180" s="99">
        <v>43245</v>
      </c>
      <c r="E180" s="118" t="s">
        <v>39</v>
      </c>
      <c r="F180" s="312" t="str">
        <f t="shared" si="9"/>
        <v>Friday</v>
      </c>
      <c r="G180" s="312" t="str">
        <f t="shared" si="10"/>
        <v>Trunk&amp;UAT3</v>
      </c>
      <c r="H180" s="148" t="s">
        <v>321</v>
      </c>
      <c r="I18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Row],[流]]="Tech_Refresh_ICP","Chenlin An","")</f>
        <v>Chenlin An</v>
      </c>
      <c r="J180" s="312"/>
      <c r="K180" s="122" t="s">
        <v>505</v>
      </c>
      <c r="L180" s="123" t="str">
        <f>IF(OR(Table189[[#This Row],[流]]="UAT_GS",Table189[[#This Row],[流]]="UAT_GC",Table189[[#This Row],[流]]="UAT_EP"),"Release_note","0")&amp;IF(OR(Table189[[#This Row],[流]]="UAT3"),"Notice_of","0")</f>
        <v>00</v>
      </c>
      <c r="M180" s="124" t="s">
        <v>506</v>
      </c>
      <c r="N180" s="212" t="s">
        <v>27</v>
      </c>
      <c r="O180" s="312">
        <v>0</v>
      </c>
      <c r="P180" s="312">
        <v>0</v>
      </c>
      <c r="Q180" s="312">
        <v>0</v>
      </c>
      <c r="R180" s="312">
        <v>0</v>
      </c>
      <c r="S180" s="122" t="str">
        <f>IF(OR(Table189[[#This Row],[流]]="FLEET_ENHANCEMENT_GS",Table189[[#This Row],[流]]="UAT3",Table189[[#This Row],[流]]="",Table189[[#This Row],[流]]="0",Table189[[#This Row],[流]]="ICP"),"0","Yes")</f>
        <v>Yes</v>
      </c>
      <c r="T180" s="127" t="str">
        <f>IF(Table189[[#This Row],[流]]="Fleet_GS","√","")&amp;IF(Table189[[#This Row],[流]]="UAT3","","X")</f>
        <v>X</v>
      </c>
      <c r="U180" s="130"/>
    </row>
    <row r="181" spans="4:21" hidden="1" x14ac:dyDescent="0.25">
      <c r="D181" s="99">
        <v>43245</v>
      </c>
      <c r="E181" s="118" t="s">
        <v>39</v>
      </c>
      <c r="F181" s="312" t="str">
        <f t="shared" si="9"/>
        <v>Friday</v>
      </c>
      <c r="G181" s="312" t="str">
        <f t="shared" si="10"/>
        <v>Trunk&amp;UAT3</v>
      </c>
      <c r="H181" s="145" t="s">
        <v>167</v>
      </c>
      <c r="I18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172.25.10.90</v>
      </c>
      <c r="J181" s="312"/>
      <c r="K181" s="122" t="s">
        <v>512</v>
      </c>
      <c r="L181" s="123" t="str">
        <f>IF(OR(Table189[[#This Row],[流]]="UAT_GS",Table189[[#This Row],[流]]="UAT_GC",Table189[[#This Row],[流]]="UAT_EP"),"Release_note","0")&amp;IF(OR(Table189[[#This Row],[流]]="UAT3"),"Notice_of","0")</f>
        <v>00</v>
      </c>
      <c r="M181" s="122" t="s">
        <v>518</v>
      </c>
      <c r="N181" s="212" t="s">
        <v>27</v>
      </c>
      <c r="O181" s="212" t="s">
        <v>27</v>
      </c>
      <c r="P181" s="212" t="s">
        <v>27</v>
      </c>
      <c r="Q181" s="212" t="s">
        <v>27</v>
      </c>
      <c r="R181" s="312">
        <v>0</v>
      </c>
      <c r="S181" s="122" t="str">
        <f>IF(OR(Table189[[#This Row],[流]]="FLEET_ENHANCEMENT_GS",Table189[[#This Row],[流]]="UAT3",Table189[[#This Row],[流]]="",Table189[[#This Row],[流]]="0",Table189[[#This Row],[流]]="ICP"),"0","Yes")</f>
        <v>Yes</v>
      </c>
      <c r="T181" s="127"/>
      <c r="U181" s="124"/>
    </row>
    <row r="182" spans="4:21" hidden="1" x14ac:dyDescent="0.25">
      <c r="D182" s="99">
        <v>43245</v>
      </c>
      <c r="E182" s="118" t="s">
        <v>39</v>
      </c>
      <c r="F182" s="312" t="str">
        <f t="shared" si="9"/>
        <v>Friday</v>
      </c>
      <c r="G182" s="312" t="str">
        <f t="shared" si="10"/>
        <v>Trunk&amp;UAT3</v>
      </c>
      <c r="H182" s="145" t="s">
        <v>202</v>
      </c>
      <c r="I18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172.25.10.91</v>
      </c>
      <c r="J182" s="312"/>
      <c r="K182" s="122" t="s">
        <v>513</v>
      </c>
      <c r="L182" s="123" t="str">
        <f>IF(OR(Table189[[#This Row],[流]]="UAT_GS",Table189[[#This Row],[流]]="UAT_GC",Table189[[#This Row],[流]]="UAT_EP"),"Release_note","0")&amp;IF(OR(Table189[[#This Row],[流]]="UAT3"),"Notice_of","0")</f>
        <v>00</v>
      </c>
      <c r="M182" s="124" t="s">
        <v>516</v>
      </c>
      <c r="N182" s="212" t="s">
        <v>27</v>
      </c>
      <c r="O182" s="212" t="s">
        <v>27</v>
      </c>
      <c r="P182" s="212" t="s">
        <v>27</v>
      </c>
      <c r="Q182" s="212" t="s">
        <v>27</v>
      </c>
      <c r="R182" s="312">
        <v>0</v>
      </c>
      <c r="S182" s="122" t="str">
        <f>IF(OR(Table189[[#This Row],[流]]="FLEET_ENHANCEMENT_GS",Table189[[#This Row],[流]]="UAT3",Table189[[#This Row],[流]]="",Table189[[#This Row],[流]]="0",Table189[[#This Row],[流]]="ICP"),"0","Yes")</f>
        <v>Yes</v>
      </c>
      <c r="T182" s="127"/>
      <c r="U182" s="124"/>
    </row>
    <row r="183" spans="4:21" hidden="1" x14ac:dyDescent="0.25">
      <c r="D183" s="99">
        <v>43245</v>
      </c>
      <c r="E183" s="118" t="s">
        <v>39</v>
      </c>
      <c r="F183" s="312" t="str">
        <f t="shared" si="9"/>
        <v>Friday</v>
      </c>
      <c r="G183" s="312" t="str">
        <f t="shared" si="10"/>
        <v>Trunk&amp;UAT3</v>
      </c>
      <c r="H183" s="191" t="s">
        <v>200</v>
      </c>
      <c r="I18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172.25.10.92</v>
      </c>
      <c r="J183" s="312"/>
      <c r="K183" s="122" t="s">
        <v>514</v>
      </c>
      <c r="L183" s="123" t="str">
        <f>IF(OR(Table189[[#This Row],[流]]="UAT_GS",Table189[[#This Row],[流]]="UAT_GC",Table189[[#This Row],[流]]="UAT_EP"),"Release_note","0")&amp;IF(OR(Table189[[#This Row],[流]]="UAT3"),"Notice_of","0")</f>
        <v>00</v>
      </c>
      <c r="M183" s="122" t="s">
        <v>515</v>
      </c>
      <c r="N183" s="212" t="s">
        <v>27</v>
      </c>
      <c r="O183" s="212" t="s">
        <v>27</v>
      </c>
      <c r="P183" s="212" t="s">
        <v>27</v>
      </c>
      <c r="Q183" s="212" t="s">
        <v>27</v>
      </c>
      <c r="R183" s="312">
        <v>0</v>
      </c>
      <c r="S183" s="122" t="str">
        <f>IF(OR(Table189[[#This Row],[流]]="FLEET_ENHANCEMENT_GS",Table189[[#This Row],[流]]="UAT3",Table189[[#This Row],[流]]="",Table189[[#This Row],[流]]="0",Table189[[#This Row],[流]]="ICP"),"0","Yes")</f>
        <v>Yes</v>
      </c>
      <c r="T183" s="127"/>
      <c r="U183" s="124"/>
    </row>
    <row r="184" spans="4:21" hidden="1" x14ac:dyDescent="0.25">
      <c r="D184" s="99">
        <v>43245</v>
      </c>
      <c r="E184" s="118" t="s">
        <v>39</v>
      </c>
      <c r="F184" s="312" t="str">
        <f t="shared" si="9"/>
        <v>Friday</v>
      </c>
      <c r="G184" s="312" t="str">
        <f t="shared" si="10"/>
        <v>Trunk&amp;UAT3</v>
      </c>
      <c r="H184" s="145" t="s">
        <v>296</v>
      </c>
      <c r="I18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172.25.12.94</v>
      </c>
      <c r="J184" s="312"/>
      <c r="K184" s="227" t="s">
        <v>507</v>
      </c>
      <c r="L184" s="123" t="str">
        <f>IF(OR(Table189[[#This Row],[流]]="UAT_GS",Table189[[#This Row],[流]]="UAT_GC",Table189[[#This Row],[流]]="UAT_EP"),"Release_note","0")&amp;IF(OR(Table189[[#This Row],[流]]="UAT3"),"Notice_of","0")</f>
        <v>00</v>
      </c>
      <c r="M184" s="122" t="s">
        <v>517</v>
      </c>
      <c r="N184" s="292" t="s">
        <v>508</v>
      </c>
      <c r="O184" s="292" t="s">
        <v>508</v>
      </c>
      <c r="P184" s="292" t="s">
        <v>508</v>
      </c>
      <c r="Q184" s="292" t="s">
        <v>508</v>
      </c>
      <c r="R184" s="312">
        <v>0</v>
      </c>
      <c r="S184" s="122" t="str">
        <f>IF(OR(Table189[[#This Row],[流]]="FLEET_ENHANCEMENT_GS",Table189[[#This Row],[流]]="UAT3",Table189[[#This Row],[流]]="",Table189[[#This Row],[流]]="0",Table189[[#This Row],[流]]="ICP"),"0","Yes")</f>
        <v>0</v>
      </c>
      <c r="T184" s="127"/>
      <c r="U184" s="124"/>
    </row>
    <row r="185" spans="4:21" hidden="1" x14ac:dyDescent="0.25">
      <c r="D185" s="100">
        <v>43246</v>
      </c>
      <c r="E185" s="217"/>
      <c r="F185" s="218" t="str">
        <f t="shared" si="9"/>
        <v>Saturday</v>
      </c>
      <c r="G185" s="218" t="str">
        <f t="shared" si="10"/>
        <v/>
      </c>
      <c r="H185" s="218"/>
      <c r="I185"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5" s="218"/>
      <c r="K185" s="219"/>
      <c r="L185" s="220" t="str">
        <f>IF(OR(Table189[[#This Row],[流]]="UAT_GS",Table189[[#This Row],[流]]="UAT_GC",Table189[[#This Row],[流]]="UAT_EP"),"Release_note","0")&amp;IF(OR(Table189[[#This Row],[流]]="UAT3"),"Notice_of","0")</f>
        <v>00</v>
      </c>
      <c r="M185" s="221"/>
      <c r="N185" s="218"/>
      <c r="O185" s="218"/>
      <c r="P185" s="218"/>
      <c r="Q185" s="218"/>
      <c r="R185" s="218"/>
      <c r="S185" s="219" t="str">
        <f>IF(OR(Table189[[#This Row],[流]]="FLEET_ENHANCEMENT_GS",Table189[[#This Row],[流]]="UAT3",Table189[[#This Row],[流]]="",Table189[[#This Row],[流]]="0",Table189[[#This Row],[流]]="ICP"),"0","Yes")</f>
        <v>0</v>
      </c>
      <c r="T185" s="222" t="str">
        <f>IF(Table189[[#This Row],[流]]="Fleet_GS","√","")&amp;IF(Table189[[#This Row],[流]]="UAT3","","X")</f>
        <v>X</v>
      </c>
      <c r="U185" s="223"/>
    </row>
    <row r="186" spans="4:21" hidden="1" x14ac:dyDescent="0.25">
      <c r="D186" s="100">
        <v>43247</v>
      </c>
      <c r="E186" s="217"/>
      <c r="F186" s="218" t="str">
        <f t="shared" si="9"/>
        <v>Sunday</v>
      </c>
      <c r="G186" s="218" t="str">
        <f t="shared" si="10"/>
        <v/>
      </c>
      <c r="H186" s="218"/>
      <c r="I186"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6" s="218"/>
      <c r="K186" s="219"/>
      <c r="L186" s="220" t="str">
        <f>IF(OR(Table189[[#This Row],[流]]="UAT_GS",Table189[[#This Row],[流]]="UAT_GC",Table189[[#This Row],[流]]="UAT_EP"),"Release_note","0")&amp;IF(OR(Table189[[#This Row],[流]]="UAT3"),"Notice_of","0")</f>
        <v>00</v>
      </c>
      <c r="M186" s="221"/>
      <c r="N186" s="218"/>
      <c r="O186" s="218"/>
      <c r="P186" s="218"/>
      <c r="Q186" s="218"/>
      <c r="R186" s="218"/>
      <c r="S186" s="219" t="str">
        <f>IF(OR(Table189[[#This Row],[流]]="FLEET_ENHANCEMENT_GS",Table189[[#This Row],[流]]="UAT3",Table189[[#This Row],[流]]="",Table189[[#This Row],[流]]="0",Table189[[#This Row],[流]]="ICP"),"0","Yes")</f>
        <v>0</v>
      </c>
      <c r="T186" s="222" t="str">
        <f>IF(Table189[[#This Row],[流]]="Fleet_GS","√","")&amp;IF(Table189[[#This Row],[流]]="UAT3","","X")</f>
        <v>X</v>
      </c>
      <c r="U186" s="223"/>
    </row>
    <row r="187" spans="4:21" hidden="1" x14ac:dyDescent="0.25">
      <c r="D187" s="100">
        <v>43248</v>
      </c>
      <c r="E187" s="217"/>
      <c r="F187" s="218" t="str">
        <f t="shared" si="9"/>
        <v>Monday</v>
      </c>
      <c r="G187" s="218" t="str">
        <f t="shared" si="10"/>
        <v/>
      </c>
      <c r="H187" s="218"/>
      <c r="I18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
      </c>
      <c r="J187" s="168" t="s">
        <v>587</v>
      </c>
      <c r="K187" s="219"/>
      <c r="L187" s="220" t="str">
        <f>IF(OR(Table189[[#This Row],[流]]="UAT_GS",Table189[[#This Row],[流]]="UAT_GC",Table189[[#This Row],[流]]="UAT_EP"),"Release_note","0")&amp;IF(OR(Table189[[#This Row],[流]]="UAT3"),"Notice_of","0")</f>
        <v>00</v>
      </c>
      <c r="M187" s="221"/>
      <c r="N187" s="218"/>
      <c r="O187" s="218"/>
      <c r="P187" s="218"/>
      <c r="Q187" s="218"/>
      <c r="R187" s="218"/>
      <c r="S187" s="219" t="str">
        <f>IF(OR(Table189[[#This Row],[流]]="FLEET_ENHANCEMENT_GS",Table189[[#This Row],[流]]="UAT3",Table189[[#This Row],[流]]="",Table189[[#This Row],[流]]="0",Table189[[#This Row],[流]]="ICP"),"0","Yes")</f>
        <v>0</v>
      </c>
      <c r="T187" s="222" t="str">
        <f>IF(Table189[[#This Row],[流]]="Fleet_GS","√","")&amp;IF(Table189[[#This Row],[流]]="UAT3","","X")</f>
        <v>X</v>
      </c>
      <c r="U187" s="223"/>
    </row>
    <row r="188" spans="4:21" hidden="1" x14ac:dyDescent="0.25">
      <c r="D188" s="99">
        <v>43250</v>
      </c>
      <c r="E188" s="118" t="s">
        <v>39</v>
      </c>
      <c r="F188" s="312" t="str">
        <f t="shared" si="9"/>
        <v>Wednesday</v>
      </c>
      <c r="G188" s="312" t="str">
        <f t="shared" si="10"/>
        <v>Trunk&amp;UAT3</v>
      </c>
      <c r="H188" s="228" t="s">
        <v>529</v>
      </c>
      <c r="I18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88" s="183" t="s">
        <v>509</v>
      </c>
      <c r="K188" s="122"/>
      <c r="L188" s="123" t="str">
        <f>IF(OR(Table189[[#This Row],[流]]="UAT_GS",Table189[[#This Row],[流]]="UAT_GC",Table189[[#This Row],[流]]="UAT_EP"),"Release_note","0")&amp;IF(OR(Table189[[#This Row],[流]]="UAT3"),"Notice_of","0")</f>
        <v>00</v>
      </c>
      <c r="M188" s="124">
        <v>0</v>
      </c>
      <c r="N188" s="292">
        <v>0</v>
      </c>
      <c r="O188" s="312">
        <v>0</v>
      </c>
      <c r="P188" s="312">
        <v>0</v>
      </c>
      <c r="Q188" s="312">
        <v>0</v>
      </c>
      <c r="R188" s="312">
        <v>0</v>
      </c>
      <c r="S188" s="122" t="str">
        <f>IF(OR(Table189[[#This Row],[流]]="FLEET_ENHANCEMENT_GS",Table189[[#This Row],[流]]="UAT3",Table189[[#This Row],[流]]="",Table189[[#This Row],[流]]="0",Table189[[#This Row],[流]]="ICP"),"0","Yes")</f>
        <v>Yes</v>
      </c>
      <c r="T188" s="127"/>
      <c r="U188" s="124"/>
    </row>
    <row r="189" spans="4:21" hidden="1" x14ac:dyDescent="0.25">
      <c r="D189" s="99">
        <v>43250</v>
      </c>
      <c r="E189" s="118" t="s">
        <v>39</v>
      </c>
      <c r="F189" s="312" t="str">
        <f t="shared" si="9"/>
        <v>Wednesday</v>
      </c>
      <c r="G189" s="312" t="str">
        <f t="shared" si="10"/>
        <v>Trunk&amp;UAT3</v>
      </c>
      <c r="H189" s="170" t="s">
        <v>20</v>
      </c>
      <c r="I18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189" s="183" t="s">
        <v>509</v>
      </c>
      <c r="K189" s="122" t="s">
        <v>545</v>
      </c>
      <c r="L189" s="123" t="str">
        <f>IF(OR(Table189[[#This Row],[流]]="UAT_GS",Table189[[#This Row],[流]]="UAT_GC",Table189[[#This Row],[流]]="UAT_EP"),"Release_note","0")&amp;IF(OR(Table189[[#This Row],[流]]="UAT3"),"Notice_of","0")</f>
        <v>00</v>
      </c>
      <c r="M189" s="122" t="s">
        <v>550</v>
      </c>
      <c r="N189" s="292" t="s">
        <v>508</v>
      </c>
      <c r="O189" s="292" t="s">
        <v>508</v>
      </c>
      <c r="P189" s="292" t="s">
        <v>508</v>
      </c>
      <c r="Q189" s="292" t="s">
        <v>508</v>
      </c>
      <c r="R189" s="312">
        <v>0</v>
      </c>
      <c r="S189" s="122" t="str">
        <f>IF(OR(Table189[[#This Row],[流]]="FLEET_ENHANCEMENT_GS",Table189[[#This Row],[流]]="UAT3",Table189[[#This Row],[流]]="",Table189[[#This Row],[流]]="0",Table189[[#This Row],[流]]="ICP"),"0","Yes")</f>
        <v>Yes</v>
      </c>
      <c r="T189" s="127"/>
      <c r="U189" s="124"/>
    </row>
    <row r="190" spans="4:21" hidden="1" x14ac:dyDescent="0.25">
      <c r="D190" s="99">
        <v>43250</v>
      </c>
      <c r="E190" s="118" t="s">
        <v>39</v>
      </c>
      <c r="F190" s="312" t="str">
        <f t="shared" si="9"/>
        <v>Wednesday</v>
      </c>
      <c r="G190" s="312" t="str">
        <f t="shared" si="10"/>
        <v>Trunk&amp;UAT3</v>
      </c>
      <c r="H190" s="170" t="s">
        <v>34</v>
      </c>
      <c r="I19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172.25.12.223</v>
      </c>
      <c r="J190" s="183" t="s">
        <v>509</v>
      </c>
      <c r="K190" s="122" t="s">
        <v>547</v>
      </c>
      <c r="L190" s="123" t="s">
        <v>551</v>
      </c>
      <c r="M190" s="122" t="s">
        <v>548</v>
      </c>
      <c r="N190" s="292" t="s">
        <v>508</v>
      </c>
      <c r="O190" s="292" t="s">
        <v>508</v>
      </c>
      <c r="P190" s="292" t="s">
        <v>508</v>
      </c>
      <c r="Q190" s="292" t="s">
        <v>508</v>
      </c>
      <c r="R190" s="312">
        <v>0</v>
      </c>
      <c r="S190" s="122" t="str">
        <f>IF(OR(Table189[[#This Row],[流]]="FLEET_ENHANCEMENT_GS",Table189[[#This Row],[流]]="UAT3",Table189[[#This Row],[流]]="",Table189[[#This Row],[流]]="0",Table189[[#This Row],[流]]="ICP"),"0","Yes")</f>
        <v>Yes</v>
      </c>
      <c r="T190" s="127"/>
      <c r="U190" s="124"/>
    </row>
    <row r="191" spans="4:21" hidden="1" x14ac:dyDescent="0.25">
      <c r="D191" s="99">
        <v>43250</v>
      </c>
      <c r="E191" s="118" t="s">
        <v>39</v>
      </c>
      <c r="F191" s="312" t="str">
        <f t="shared" si="9"/>
        <v>Wednesday</v>
      </c>
      <c r="G191" s="312" t="str">
        <f t="shared" si="10"/>
        <v>Trunk&amp;UAT3</v>
      </c>
      <c r="H191" s="170" t="s">
        <v>35</v>
      </c>
      <c r="I19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172.25.12.224</v>
      </c>
      <c r="J191" s="183" t="s">
        <v>509</v>
      </c>
      <c r="K191" s="122" t="s">
        <v>546</v>
      </c>
      <c r="L191" s="123" t="str">
        <f>IF(OR(Table189[[#This Row],[流]]="UAT_GS",Table189[[#This Row],[流]]="UAT_GC",Table189[[#This Row],[流]]="UAT_EP"),"Release_note","0")&amp;IF(OR(Table189[[#This Row],[流]]="UAT3"),"Notice_of","0")</f>
        <v>00</v>
      </c>
      <c r="M191" s="122" t="s">
        <v>549</v>
      </c>
      <c r="N191" s="292" t="s">
        <v>508</v>
      </c>
      <c r="O191" s="292" t="s">
        <v>508</v>
      </c>
      <c r="P191" s="292" t="s">
        <v>508</v>
      </c>
      <c r="Q191" s="292" t="s">
        <v>508</v>
      </c>
      <c r="R191" s="312">
        <v>0</v>
      </c>
      <c r="S191" s="122" t="str">
        <f>IF(OR(Table189[[#This Row],[流]]="FLEET_ENHANCEMENT_GS",Table189[[#This Row],[流]]="UAT3",Table189[[#This Row],[流]]="",Table189[[#This Row],[流]]="0",Table189[[#This Row],[流]]="ICP"),"0","Yes")</f>
        <v>Yes</v>
      </c>
      <c r="T191" s="127"/>
      <c r="U191" s="124"/>
    </row>
    <row r="192" spans="4:21" hidden="1" x14ac:dyDescent="0.25">
      <c r="D192" s="99">
        <v>43250</v>
      </c>
      <c r="E192" s="118" t="s">
        <v>39</v>
      </c>
      <c r="F192" s="312" t="str">
        <f t="shared" si="9"/>
        <v>Wednesday</v>
      </c>
      <c r="G192" s="312" t="str">
        <f t="shared" si="10"/>
        <v>Trunk&amp;UAT3</v>
      </c>
      <c r="H192" s="120" t="s">
        <v>522</v>
      </c>
      <c r="I19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92" s="122"/>
      <c r="K192" s="122" t="s">
        <v>104</v>
      </c>
      <c r="L192" s="123" t="str">
        <f>IF(OR(Table189[[#This Row],[流]]="UAT_GS",Table189[[#This Row],[流]]="UAT_GC",Table189[[#This Row],[流]]="UAT_EP"),"Release_note","0")&amp;IF(OR(Table189[[#This Row],[流]]="UAT3"),"Notice_of","0")</f>
        <v>00</v>
      </c>
      <c r="M192" s="122" t="s">
        <v>552</v>
      </c>
      <c r="N192" s="292" t="s">
        <v>508</v>
      </c>
      <c r="O192" s="312">
        <v>0</v>
      </c>
      <c r="P192" s="312">
        <v>0</v>
      </c>
      <c r="Q192" s="312">
        <v>0</v>
      </c>
      <c r="R192" s="312">
        <v>0</v>
      </c>
      <c r="S192" s="122" t="str">
        <f>IF(OR(Table189[[#This Row],[流]]="FLEET_ENHANCEMENT_GS",Table189[[#This Row],[流]]="UAT3",Table189[[#This Row],[流]]="",Table189[[#This Row],[流]]="0",Table189[[#This Row],[流]]="ICP"),"0","Yes")</f>
        <v>Yes</v>
      </c>
      <c r="T192" s="127"/>
      <c r="U192" s="124"/>
    </row>
    <row r="193" spans="4:21" hidden="1" x14ac:dyDescent="0.25">
      <c r="D193" s="99">
        <v>43250</v>
      </c>
      <c r="E193" s="118" t="s">
        <v>39</v>
      </c>
      <c r="F193" s="312" t="str">
        <f t="shared" si="9"/>
        <v>Wednesday</v>
      </c>
      <c r="G193" s="312" t="str">
        <f t="shared" si="10"/>
        <v>Trunk&amp;UAT3</v>
      </c>
      <c r="H193" s="131" t="s">
        <v>32</v>
      </c>
      <c r="I19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193" s="312"/>
      <c r="K193" s="120" t="s">
        <v>522</v>
      </c>
      <c r="L193" s="123" t="str">
        <f>IF(OR(Table189[[#This Row],[流]]="UAT_GS",Table189[[#This Row],[流]]="UAT_GC",Table189[[#This Row],[流]]="UAT_EP"),"Release_note","0")&amp;IF(OR(Table189[[#This Row],[流]]="UAT3"),"Notice_of","0")</f>
        <v>Release_note0</v>
      </c>
      <c r="M193" s="122" t="s">
        <v>552</v>
      </c>
      <c r="N193" s="292" t="s">
        <v>508</v>
      </c>
      <c r="O193" s="292" t="s">
        <v>508</v>
      </c>
      <c r="P193" s="292" t="s">
        <v>508</v>
      </c>
      <c r="Q193" s="292" t="s">
        <v>508</v>
      </c>
      <c r="R193" s="312">
        <v>0</v>
      </c>
      <c r="S193" s="122" t="str">
        <f>IF(OR(Table189[[#This Row],[流]]="FLEET_ENHANCEMENT_GS",Table189[[#This Row],[流]]="UAT3",Table189[[#This Row],[流]]="",Table189[[#This Row],[流]]="0",Table189[[#This Row],[流]]="ICP"),"0","Yes")</f>
        <v>Yes</v>
      </c>
      <c r="T193" s="127"/>
      <c r="U193" s="124"/>
    </row>
    <row r="194" spans="4:21" hidden="1" x14ac:dyDescent="0.25">
      <c r="D194" s="99">
        <v>43250</v>
      </c>
      <c r="E194" s="118" t="s">
        <v>39</v>
      </c>
      <c r="F194" s="312" t="str">
        <f t="shared" si="9"/>
        <v>Wednesday</v>
      </c>
      <c r="G194" s="312" t="str">
        <f t="shared" si="10"/>
        <v>Trunk&amp;UAT3</v>
      </c>
      <c r="H194" s="131" t="s">
        <v>36</v>
      </c>
      <c r="I19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194" s="312"/>
      <c r="K194" s="120" t="s">
        <v>522</v>
      </c>
      <c r="L194" s="123" t="str">
        <f>IF(OR(Table189[[#This Row],[流]]="UAT_GS",Table189[[#This Row],[流]]="UAT_GC",Table189[[#This Row],[流]]="UAT_EP"),"Release_note","0")&amp;IF(OR(Table189[[#This Row],[流]]="UAT3"),"Notice_of","0")</f>
        <v>Release_note0</v>
      </c>
      <c r="M194" s="122" t="s">
        <v>552</v>
      </c>
      <c r="N194" s="292" t="s">
        <v>508</v>
      </c>
      <c r="O194" s="292" t="s">
        <v>508</v>
      </c>
      <c r="P194" s="292" t="s">
        <v>508</v>
      </c>
      <c r="Q194" s="292" t="s">
        <v>508</v>
      </c>
      <c r="R194" s="312">
        <v>0</v>
      </c>
      <c r="S194" s="122" t="str">
        <f>IF(OR(Table189[[#This Row],[流]]="FLEET_ENHANCEMENT_GS",Table189[[#This Row],[流]]="UAT3",Table189[[#This Row],[流]]="",Table189[[#This Row],[流]]="0",Table189[[#This Row],[流]]="ICP"),"0","Yes")</f>
        <v>Yes</v>
      </c>
      <c r="T194" s="127"/>
      <c r="U194" s="124"/>
    </row>
    <row r="195" spans="4:21" hidden="1" x14ac:dyDescent="0.25">
      <c r="D195" s="99">
        <v>43250</v>
      </c>
      <c r="E195" s="118" t="s">
        <v>39</v>
      </c>
      <c r="F195" s="312" t="str">
        <f t="shared" si="9"/>
        <v>Wednesday</v>
      </c>
      <c r="G195" s="312" t="str">
        <f t="shared" si="10"/>
        <v>Trunk&amp;UAT3</v>
      </c>
      <c r="H195" s="131" t="s">
        <v>37</v>
      </c>
      <c r="I19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195" s="312"/>
      <c r="K195" s="120" t="s">
        <v>522</v>
      </c>
      <c r="L195" s="123" t="str">
        <f>IF(OR(Table189[[#This Row],[流]]="UAT_GS",Table189[[#This Row],[流]]="UAT_GC",Table189[[#This Row],[流]]="UAT_EP"),"Release_note","0")&amp;IF(OR(Table189[[#This Row],[流]]="UAT3"),"Notice_of","0")</f>
        <v>Release_note0</v>
      </c>
      <c r="M195" s="122" t="s">
        <v>552</v>
      </c>
      <c r="N195" s="292" t="s">
        <v>508</v>
      </c>
      <c r="O195" s="292" t="s">
        <v>508</v>
      </c>
      <c r="P195" s="292" t="s">
        <v>508</v>
      </c>
      <c r="Q195" s="292" t="s">
        <v>508</v>
      </c>
      <c r="R195" s="312">
        <v>0</v>
      </c>
      <c r="S195" s="122" t="str">
        <f>IF(OR(Table189[[#This Row],[流]]="FLEET_ENHANCEMENT_GS",Table189[[#This Row],[流]]="UAT3",Table189[[#This Row],[流]]="",Table189[[#This Row],[流]]="0",Table189[[#This Row],[流]]="ICP"),"0","Yes")</f>
        <v>Yes</v>
      </c>
      <c r="T195" s="127"/>
      <c r="U195" s="124"/>
    </row>
    <row r="196" spans="4:21" hidden="1" x14ac:dyDescent="0.25">
      <c r="D196" s="99">
        <v>43250</v>
      </c>
      <c r="E196" s="118" t="s">
        <v>39</v>
      </c>
      <c r="F196" s="312" t="str">
        <f t="shared" si="9"/>
        <v>Wednesday</v>
      </c>
      <c r="G196" s="312" t="str">
        <f t="shared" si="10"/>
        <v>Trunk&amp;UAT3</v>
      </c>
      <c r="H196" s="230" t="s">
        <v>40</v>
      </c>
      <c r="I196"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196" s="122"/>
      <c r="K196" s="120" t="s">
        <v>522</v>
      </c>
      <c r="L196" s="123" t="str">
        <f>IF(OR(Table189[[#This Row],[流]]="UAT_GS",Table189[[#This Row],[流]]="UAT_GC",Table189[[#This Row],[流]]="UAT_EP"),"Release_note","0")&amp;IF(OR(Table189[[#This Row],[流]]="UAT3"),"Notice_of","0")</f>
        <v>0Notice_of</v>
      </c>
      <c r="M196" s="122" t="s">
        <v>552</v>
      </c>
      <c r="N196" s="292" t="s">
        <v>508</v>
      </c>
      <c r="O196" s="312">
        <v>0</v>
      </c>
      <c r="P196" s="312">
        <v>0</v>
      </c>
      <c r="Q196" s="312">
        <v>0</v>
      </c>
      <c r="R196" s="312">
        <v>0</v>
      </c>
      <c r="S196" s="122" t="str">
        <f>IF(OR(Table189[[#This Row],[流]]="FLEET_ENHANCEMENT_GS",Table189[[#This Row],[流]]="UAT3",Table189[[#This Row],[流]]="",Table189[[#This Row],[流]]="0",Table189[[#This Row],[流]]="ICP"),"0","Yes")</f>
        <v>0</v>
      </c>
      <c r="T196" s="150" t="s">
        <v>553</v>
      </c>
      <c r="U196" s="124"/>
    </row>
    <row r="197" spans="4:21" hidden="1" x14ac:dyDescent="0.25">
      <c r="D197" s="99">
        <v>43251</v>
      </c>
      <c r="E197" s="118" t="s">
        <v>39</v>
      </c>
      <c r="F197" s="312" t="str">
        <f>TEXT(D197,"dddd")</f>
        <v>Thursday</v>
      </c>
      <c r="G197" s="312" t="str">
        <f>IF(OR(F197="Thursday",F197="Tuesday"),"UAT","")&amp;IF(OR(F197="Wednesday",F197="Friday"),"Trunk&amp;UAT3","")</f>
        <v>UAT</v>
      </c>
      <c r="H197" s="228" t="s">
        <v>554</v>
      </c>
      <c r="I197"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197" s="183" t="s">
        <v>509</v>
      </c>
      <c r="K197" s="294"/>
      <c r="L197" s="123" t="str">
        <f>IF(OR(Table189[[#This Row],[流]]="UAT_GS",Table189[[#This Row],[流]]="UAT_GC",Table189[[#This Row],[流]]="UAT_EP"),"Release_note","0")&amp;IF(OR(Table189[[#This Row],[流]]="UAT3"),"Notice_of","0")</f>
        <v>00</v>
      </c>
      <c r="M197" s="183" t="s">
        <v>509</v>
      </c>
      <c r="N197" s="312">
        <v>0</v>
      </c>
      <c r="O197" s="312">
        <v>0</v>
      </c>
      <c r="P197" s="312">
        <v>0</v>
      </c>
      <c r="Q197" s="312">
        <v>0</v>
      </c>
      <c r="R197" s="312">
        <v>0</v>
      </c>
      <c r="S197" s="122" t="str">
        <f>IF(OR(Table189[[#This Row],[流]]="FLEET_ENHANCEMENT_GS",Table189[[#This Row],[流]]="UAT3",Table189[[#This Row],[流]]="",Table189[[#This Row],[流]]="0",Table189[[#This Row],[流]]="ICP"),"0","Yes")</f>
        <v>Yes</v>
      </c>
      <c r="T197" s="127"/>
      <c r="U197" s="124"/>
    </row>
    <row r="198" spans="4:21" hidden="1" x14ac:dyDescent="0.25">
      <c r="D198" s="99">
        <v>43251</v>
      </c>
      <c r="E198" s="118" t="s">
        <v>39</v>
      </c>
      <c r="F198" s="160" t="str">
        <f t="shared" ref="F198:F238" si="13">TEXT(D198,"dddd")</f>
        <v>Thursday</v>
      </c>
      <c r="G198" s="160" t="str">
        <f t="shared" ref="G198:G224" si="14">IF(OR(F198="Thursday",F198="Tuesday"),"UAT","")&amp;IF(OR(F198="Wednesday",F198="Friday"),"Trunk&amp;UAT3","")</f>
        <v>UAT</v>
      </c>
      <c r="H198" s="148" t="s">
        <v>56</v>
      </c>
      <c r="I19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Row],[流]]="FLEET_ENHANCEMENT_GS","172.25.12.94","")&amp;IF(Table189[[#This Row],[流]]="FLEET_ENHANCEMENT_GC","172.25.12.95","")&amp;IF(Table189[[#This Row],[流]]="FLEET_ENHANCEMENT_EP","172.25.12.98","")</f>
        <v>Chenlin An</v>
      </c>
      <c r="J198" s="160" t="s">
        <v>561</v>
      </c>
      <c r="K198" s="294" t="s">
        <v>555</v>
      </c>
      <c r="L198" s="225" t="str">
        <f>IF(OR(Table189[[#This Row],[流]]="UAT_GS",Table189[[#This Row],[流]]="UAT_GC",Table189[[#This Row],[流]]="UAT_EP"),"Release_note","0")&amp;IF(OR(Table189[[#This Row],[流]]="UAT3"),"Notice_of","0")</f>
        <v>00</v>
      </c>
      <c r="M198" s="122" t="s">
        <v>567</v>
      </c>
      <c r="N198" s="292" t="s">
        <v>508</v>
      </c>
      <c r="O198" s="160" t="s">
        <v>135</v>
      </c>
      <c r="P198" s="160" t="s">
        <v>229</v>
      </c>
      <c r="Q198" s="159" t="s">
        <v>556</v>
      </c>
      <c r="R198" s="160">
        <v>0</v>
      </c>
      <c r="S198" s="294" t="str">
        <f>IF(OR(Table189[[#This Row],[流]]="FLEET_ENHANCEMENT_GS",Table189[[#This Row],[流]]="UAT3",Table189[[#This Row],[流]]="",Table189[[#This Row],[流]]="0",Table189[[#This Row],[流]]="ICP"),"0","Yes")</f>
        <v>0</v>
      </c>
      <c r="T198" s="127"/>
      <c r="U198" s="130"/>
    </row>
    <row r="199" spans="4:21" hidden="1" x14ac:dyDescent="0.25">
      <c r="D199" s="86">
        <v>43252</v>
      </c>
      <c r="E199" s="231" t="s">
        <v>39</v>
      </c>
      <c r="F199" s="312" t="str">
        <f>TEXT(D199,"dddd")</f>
        <v>Friday</v>
      </c>
      <c r="G199" s="312" t="str">
        <f>IF(OR(F199="Thursday",F199="Tuesday"),"UAT","")&amp;IF(OR(F199="Wednesday",F199="Friday"),"Trunk&amp;UAT3","")</f>
        <v>Trunk&amp;UAT3</v>
      </c>
      <c r="H199" s="148" t="s">
        <v>294</v>
      </c>
      <c r="I19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ME</v>
      </c>
      <c r="J199" s="312"/>
      <c r="K199" s="122" t="s">
        <v>562</v>
      </c>
      <c r="L199" s="123" t="str">
        <f>IF(OR(Table189[[#This Row],[流]]="UAT_GS",Table189[[#This Row],[流]]="UAT_GC",Table189[[#This Row],[流]]="UAT_EP"),"Release_note","0")&amp;IF(OR(Table189[[#This Row],[流]]="UAT3"),"Notice_of","0")</f>
        <v>00</v>
      </c>
      <c r="M199" s="122" t="s">
        <v>564</v>
      </c>
      <c r="N199" s="292" t="s">
        <v>508</v>
      </c>
      <c r="O199" s="160" t="s">
        <v>135</v>
      </c>
      <c r="P199" s="160" t="s">
        <v>229</v>
      </c>
      <c r="Q199" s="312">
        <v>0</v>
      </c>
      <c r="R199" s="312">
        <v>0</v>
      </c>
      <c r="S199" s="122" t="str">
        <f>IF(OR(Table189[[#This Row],[流]]="FLEET_ENHANCEMENT_GS",Table189[[#This Row],[流]]="UAT3",Table189[[#This Row],[流]]="",Table189[[#This Row],[流]]="0",Table189[[#This Row],[流]]="ICP"),"0","Yes")</f>
        <v>Yes</v>
      </c>
      <c r="T199" s="127"/>
      <c r="U199" s="124"/>
    </row>
    <row r="200" spans="4:21" hidden="1" x14ac:dyDescent="0.25">
      <c r="D200" s="103">
        <v>43252</v>
      </c>
      <c r="E200" s="231" t="s">
        <v>39</v>
      </c>
      <c r="F200" s="312" t="str">
        <f t="shared" ref="F200:F201" si="15">TEXT(D200,"dddd")</f>
        <v>Friday</v>
      </c>
      <c r="G200" s="312" t="str">
        <f t="shared" ref="G200:G201" si="16">IF(OR(F200="Thursday",F200="Tuesday"),"UAT","")&amp;IF(OR(F200="Wednesday",F200="Friday"),"Trunk&amp;UAT3","")</f>
        <v>Trunk&amp;UAT3</v>
      </c>
      <c r="H200" s="131" t="s">
        <v>32</v>
      </c>
      <c r="I20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172.25.15.202</v>
      </c>
      <c r="J200" s="168" t="s">
        <v>570</v>
      </c>
      <c r="K200" s="122" t="s">
        <v>557</v>
      </c>
      <c r="L200" s="132" t="str">
        <f>IF(OR(Table189[[#This Row],[流]]="UAT_GS",Table189[[#This Row],[流]]="UAT_GC",Table189[[#This Row],[流]]="UAT_EP"),"Release_note","0")&amp;IF(OR(Table189[[#This Row],[流]]="UAT3"),"Notice_of","0")</f>
        <v>Release_note0</v>
      </c>
      <c r="M200" s="122" t="s">
        <v>566</v>
      </c>
      <c r="N200" s="292" t="s">
        <v>508</v>
      </c>
      <c r="O200" s="292" t="s">
        <v>508</v>
      </c>
      <c r="P200" s="292" t="s">
        <v>508</v>
      </c>
      <c r="Q200" s="292" t="s">
        <v>508</v>
      </c>
      <c r="R200" s="213" t="s">
        <v>508</v>
      </c>
      <c r="S200" s="122" t="str">
        <f>IF(OR(Table189[[#This Row],[流]]="FLEET_ENHANCEMENT_GS",Table189[[#This Row],[流]]="UAT3",Table189[[#This Row],[流]]="",Table189[[#This Row],[流]]="0",Table189[[#This Row],[流]]="ICP"),"0","Yes")</f>
        <v>Yes</v>
      </c>
      <c r="T200" s="127"/>
      <c r="U200" s="124"/>
    </row>
    <row r="201" spans="4:21" hidden="1" x14ac:dyDescent="0.25">
      <c r="D201" s="103">
        <v>43252</v>
      </c>
      <c r="E201" s="231" t="s">
        <v>39</v>
      </c>
      <c r="F201" s="312" t="str">
        <f t="shared" si="15"/>
        <v>Friday</v>
      </c>
      <c r="G201" s="312" t="str">
        <f t="shared" si="16"/>
        <v>Trunk&amp;UAT3</v>
      </c>
      <c r="H201" s="131" t="s">
        <v>36</v>
      </c>
      <c r="I20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172.25.15.208</v>
      </c>
      <c r="J201" s="312"/>
      <c r="K201" s="122" t="s">
        <v>558</v>
      </c>
      <c r="L201" s="132" t="str">
        <f>IF(OR(Table189[[#This Row],[流]]="UAT_GS",Table189[[#This Row],[流]]="UAT_GC",Table189[[#This Row],[流]]="UAT_EP"),"Release_note","0")&amp;IF(OR(Table189[[#This Row],[流]]="UAT3"),"Notice_of","0")</f>
        <v>Release_note0</v>
      </c>
      <c r="M201" s="122" t="s">
        <v>565</v>
      </c>
      <c r="N201" s="292" t="s">
        <v>508</v>
      </c>
      <c r="O201" s="292" t="s">
        <v>508</v>
      </c>
      <c r="P201" s="292" t="s">
        <v>508</v>
      </c>
      <c r="Q201" s="292" t="s">
        <v>508</v>
      </c>
      <c r="R201" s="213" t="s">
        <v>508</v>
      </c>
      <c r="S201" s="122" t="str">
        <f>IF(OR(Table189[[#This Row],[流]]="FLEET_ENHANCEMENT_GS",Table189[[#This Row],[流]]="UAT3",Table189[[#This Row],[流]]="",Table189[[#This Row],[流]]="0",Table189[[#This Row],[流]]="ICP"),"0","Yes")</f>
        <v>Yes</v>
      </c>
      <c r="T201" s="127"/>
      <c r="U201" s="124"/>
    </row>
    <row r="202" spans="4:21" hidden="1" x14ac:dyDescent="0.25">
      <c r="D202" s="103">
        <v>43252</v>
      </c>
      <c r="E202" s="231" t="s">
        <v>39</v>
      </c>
      <c r="F202" s="312" t="str">
        <f>TEXT(D202,"dddd")</f>
        <v>Friday</v>
      </c>
      <c r="G202" s="312" t="str">
        <f>IF(OR(F202="Thursday",F202="Tuesday"),"UAT","")&amp;IF(OR(F202="Wednesday",F202="Friday"),"Trunk&amp;UAT3","")</f>
        <v>Trunk&amp;UAT3</v>
      </c>
      <c r="H202" s="131" t="s">
        <v>37</v>
      </c>
      <c r="I20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172.25.15.207</v>
      </c>
      <c r="J202" s="312"/>
      <c r="K202" s="122" t="s">
        <v>559</v>
      </c>
      <c r="L202" s="132" t="str">
        <f>IF(OR(Table189[[#This Row],[流]]="UAT_GS",Table189[[#This Row],[流]]="UAT_GC",Table189[[#This Row],[流]]="UAT_EP"),"Release_note","0")&amp;IF(OR(Table189[[#This Row],[流]]="UAT3"),"Notice_of","0")</f>
        <v>Release_note0</v>
      </c>
      <c r="M202" s="124" t="s">
        <v>563</v>
      </c>
      <c r="N202" s="292" t="s">
        <v>508</v>
      </c>
      <c r="O202" s="292" t="s">
        <v>508</v>
      </c>
      <c r="P202" s="292" t="s">
        <v>508</v>
      </c>
      <c r="Q202" s="292" t="s">
        <v>508</v>
      </c>
      <c r="R202" s="213" t="s">
        <v>508</v>
      </c>
      <c r="S202" s="122" t="str">
        <f>IF(OR(Table189[[#This Row],[流]]="FLEET_ENHANCEMENT_GS",Table189[[#This Row],[流]]="UAT3",Table189[[#This Row],[流]]="",Table189[[#This Row],[流]]="0",Table189[[#This Row],[流]]="ICP"),"0","Yes")</f>
        <v>Yes</v>
      </c>
      <c r="T202" s="127"/>
      <c r="U202" s="124"/>
    </row>
    <row r="203" spans="4:21" hidden="1" x14ac:dyDescent="0.25">
      <c r="D203" s="103">
        <v>43252</v>
      </c>
      <c r="E203" s="231" t="s">
        <v>39</v>
      </c>
      <c r="F203" s="312" t="str">
        <f>TEXT(D203,"dddd")</f>
        <v>Friday</v>
      </c>
      <c r="G203" s="312" t="str">
        <f>IF(OR(F203="Thursday",F203="Tuesday"),"UAT","")&amp;IF(OR(F203="Wednesday",F203="Friday"),"Trunk&amp;UAT3","")</f>
        <v>Trunk&amp;UAT3</v>
      </c>
      <c r="H203" s="230" t="s">
        <v>40</v>
      </c>
      <c r="I20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03" s="312"/>
      <c r="K203" s="122" t="s">
        <v>619</v>
      </c>
      <c r="L203" s="132" t="str">
        <f>IF(OR(Table189[[#This Row],[流]]="UAT_GS",Table189[[#This Row],[流]]="UAT_GC",Table189[[#This Row],[流]]="UAT_EP"),"Release_note","0")&amp;IF(OR(Table189[[#This Row],[流]]="UAT3"),"Notice_of","0")</f>
        <v>0Notice_of</v>
      </c>
      <c r="M203" s="124">
        <v>0</v>
      </c>
      <c r="N203" s="292">
        <v>0</v>
      </c>
      <c r="O203" s="312">
        <v>0</v>
      </c>
      <c r="P203" s="312">
        <v>0</v>
      </c>
      <c r="Q203" s="312">
        <v>0</v>
      </c>
      <c r="R203" s="312">
        <v>0</v>
      </c>
      <c r="S203" s="122" t="str">
        <f>IF(OR(Table189[[#This Row],[流]]="FLEET_ENHANCEMENT_GS",Table189[[#This Row],[流]]="UAT3",Table189[[#This Row],[流]]="",Table189[[#This Row],[流]]="0",Table189[[#This Row],[流]]="ICP"),"0","Yes")</f>
        <v>0</v>
      </c>
      <c r="T203" s="150" t="s">
        <v>553</v>
      </c>
      <c r="U203" s="124"/>
    </row>
    <row r="204" spans="4:21" hidden="1" x14ac:dyDescent="0.25">
      <c r="D204" s="98"/>
      <c r="E204" s="178"/>
      <c r="F204" s="177"/>
      <c r="G204" s="178"/>
      <c r="H204" s="178"/>
      <c r="I204" s="178"/>
      <c r="J204" s="178"/>
      <c r="K204" s="176"/>
      <c r="L204" s="176"/>
      <c r="M204" s="232"/>
      <c r="N204" s="178"/>
      <c r="O204" s="178"/>
      <c r="P204" s="178"/>
      <c r="Q204" s="178"/>
      <c r="R204" s="178"/>
      <c r="S204" s="176"/>
      <c r="T204" s="180"/>
      <c r="U204" s="180"/>
    </row>
    <row r="205" spans="4:21" hidden="1" x14ac:dyDescent="0.25">
      <c r="D205" s="107">
        <v>43253</v>
      </c>
      <c r="E205" s="233"/>
      <c r="F205" s="234" t="str">
        <f t="shared" si="13"/>
        <v>Saturday</v>
      </c>
      <c r="G205" s="235" t="str">
        <f t="shared" ref="G205:G214" si="17">IF(OR(F205="Thursday",F205="Tuesday"),"UAT","")&amp;IF(OR(F205="Wednesday",F205="Friday"),"Trunk&amp;UAT3","")</f>
        <v/>
      </c>
      <c r="H205" s="235"/>
      <c r="I205" s="2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5" s="235"/>
      <c r="K205" s="236"/>
      <c r="L205" s="237" t="str">
        <f>IF(OR(Table189[[#This Row],[流]]="UAT_GS",Table189[[#This Row],[流]]="UAT_GC",Table189[[#This Row],[流]]="UAT_EP"),"Release_note","0")&amp;IF(OR(Table189[[#This Row],[流]]="UAT3"),"Notice_of","0")</f>
        <v>00</v>
      </c>
      <c r="M205" s="238"/>
      <c r="N205" s="239"/>
      <c r="O205" s="235"/>
      <c r="P205" s="235"/>
      <c r="Q205" s="235"/>
      <c r="R205" s="235"/>
      <c r="S205" s="236" t="str">
        <f>IF(OR(Table189[[#This Row],[流]]="FLEET_ENHANCEMENT_GS",Table189[[#This Row],[流]]="UAT3",Table189[[#This Row],[流]]="",Table189[[#This Row],[流]]="0",Table189[[#This Row],[流]]="ICP"),"0","Yes")</f>
        <v>0</v>
      </c>
      <c r="T205" s="240" t="str">
        <f>IF(Table189[[#This Row],[流]]="Fleet_GS","√","")&amp;IF(Table189[[#This Row],[流]]="UAT3","","X")</f>
        <v>X</v>
      </c>
      <c r="U205" s="241"/>
    </row>
    <row r="206" spans="4:21" hidden="1" x14ac:dyDescent="0.25">
      <c r="D206" s="108">
        <v>43254</v>
      </c>
      <c r="E206" s="233"/>
      <c r="F206" s="234" t="str">
        <f t="shared" si="13"/>
        <v>Sunday</v>
      </c>
      <c r="G206" s="235" t="str">
        <f t="shared" si="17"/>
        <v/>
      </c>
      <c r="H206" s="235"/>
      <c r="I206" s="235"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6" s="168" t="s">
        <v>588</v>
      </c>
      <c r="K206" s="236"/>
      <c r="L206" s="237" t="str">
        <f>IF(OR(Table189[[#This Row],[流]]="UAT_GS",Table189[[#This Row],[流]]="UAT_GC",Table189[[#This Row],[流]]="UAT_EP"),"Release_note","0")&amp;IF(OR(Table189[[#This Row],[流]]="UAT3"),"Notice_of","0")</f>
        <v>00</v>
      </c>
      <c r="M206" s="238"/>
      <c r="N206" s="239"/>
      <c r="O206" s="235"/>
      <c r="P206" s="235"/>
      <c r="Q206" s="235"/>
      <c r="R206" s="235"/>
      <c r="S206" s="236" t="str">
        <f>IF(OR(Table189[[#This Row],[流]]="FLEET_ENHANCEMENT_GS",Table189[[#This Row],[流]]="UAT3",Table189[[#This Row],[流]]="",Table189[[#This Row],[流]]="0",Table189[[#This Row],[流]]="ICP"),"0","Yes")</f>
        <v>0</v>
      </c>
      <c r="T206" s="240" t="str">
        <f>IF(Table189[[#This Row],[流]]="Fleet_GS","√","")&amp;IF(Table189[[#This Row],[流]]="UAT3","","X")</f>
        <v>X</v>
      </c>
      <c r="U206" s="241"/>
    </row>
    <row r="207" spans="4:21" hidden="1" x14ac:dyDescent="0.25">
      <c r="D207" s="100">
        <v>43255</v>
      </c>
      <c r="E207" s="217"/>
      <c r="F207" s="242" t="str">
        <f>TEXT(D207,"dddd")</f>
        <v>Monday</v>
      </c>
      <c r="G207" s="218" t="str">
        <f t="shared" si="17"/>
        <v/>
      </c>
      <c r="H207" s="218"/>
      <c r="I207" s="218"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
      </c>
      <c r="J207" s="218"/>
      <c r="K207" s="219"/>
      <c r="L207" s="220" t="str">
        <f>IF(OR(Table189[[#This Row],[流]]="UAT_GS",Table189[[#This Row],[流]]="UAT_GC",Table189[[#This Row],[流]]="UAT_EP"),"Release_note","0")&amp;IF(OR(Table189[[#This Row],[流]]="UAT3"),"Notice_of","0")</f>
        <v>00</v>
      </c>
      <c r="M207" s="221"/>
      <c r="N207" s="243"/>
      <c r="O207" s="218"/>
      <c r="P207" s="218"/>
      <c r="Q207" s="218"/>
      <c r="R207" s="218"/>
      <c r="S207" s="219" t="str">
        <f>IF(OR(Table189[[#This Row],[流]]="FLEET_ENHANCEMENT_GS",Table189[[#This Row],[流]]="UAT3",Table189[[#This Row],[流]]="",Table189[[#This Row],[流]]="0",Table189[[#This Row],[流]]="ICP"),"0","Yes")</f>
        <v>0</v>
      </c>
      <c r="T207" s="222" t="str">
        <f>IF(Table189[[#This Row],[流]]="Fleet_GS","√","")&amp;IF(Table189[[#This Row],[流]]="UAT3","","X")</f>
        <v>X</v>
      </c>
      <c r="U207" s="223"/>
    </row>
    <row r="208" spans="4:21" hidden="1" x14ac:dyDescent="0.25">
      <c r="D208" s="99">
        <v>43256</v>
      </c>
      <c r="E208" s="231" t="s">
        <v>39</v>
      </c>
      <c r="F208" s="312" t="str">
        <f t="shared" ref="F208:F209" si="18">TEXT(D208,"dddd")</f>
        <v>Tuesday</v>
      </c>
      <c r="G208" s="312" t="str">
        <f t="shared" si="17"/>
        <v>UAT</v>
      </c>
      <c r="H208" s="131" t="s">
        <v>32</v>
      </c>
      <c r="I208"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08" s="312"/>
      <c r="K208" s="122" t="s">
        <v>581</v>
      </c>
      <c r="L208" s="132" t="str">
        <f>IF(OR(Table189[[#This Row],[流]]="UAT_GS",Table189[[#This Row],[流]]="UAT_GC",Table189[[#This Row],[流]]="UAT_EP"),"Release_note","0")&amp;IF(OR(Table189[[#This Row],[流]]="UAT3"),"Notice_of","0")</f>
        <v>Release_note0</v>
      </c>
      <c r="M208" s="122" t="s">
        <v>601</v>
      </c>
      <c r="N208" s="292" t="s">
        <v>508</v>
      </c>
      <c r="O208" s="292" t="s">
        <v>508</v>
      </c>
      <c r="P208" s="292" t="s">
        <v>508</v>
      </c>
      <c r="Q208" s="292" t="s">
        <v>508</v>
      </c>
      <c r="R208" s="213" t="s">
        <v>508</v>
      </c>
      <c r="S208" s="122" t="str">
        <f>IF(OR(Table189[[#This Row],[流]]="FLEET_ENHANCEMENT_GS",Table189[[#This Row],[流]]="UAT3",Table189[[#This Row],[流]]="",Table189[[#This Row],[流]]="0",Table189[[#This Row],[流]]="ICP"),"0","Yes")</f>
        <v>Yes</v>
      </c>
      <c r="T208" s="127"/>
      <c r="U208" s="124"/>
    </row>
    <row r="209" spans="4:21" hidden="1" x14ac:dyDescent="0.25">
      <c r="D209" s="99">
        <v>43256</v>
      </c>
      <c r="E209" s="231" t="s">
        <v>39</v>
      </c>
      <c r="F209" s="312" t="str">
        <f t="shared" si="18"/>
        <v>Tuesday</v>
      </c>
      <c r="G209" s="312" t="str">
        <f t="shared" si="17"/>
        <v>UAT</v>
      </c>
      <c r="H209" s="131" t="s">
        <v>36</v>
      </c>
      <c r="I209"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09" s="312"/>
      <c r="K209" s="122" t="s">
        <v>582</v>
      </c>
      <c r="L209" s="132" t="str">
        <f>IF(OR(Table189[[#This Row],[流]]="UAT_GS",Table189[[#This Row],[流]]="UAT_GC",Table189[[#This Row],[流]]="UAT_EP"),"Release_note","0")&amp;IF(OR(Table189[[#This Row],[流]]="UAT3"),"Notice_of","0")</f>
        <v>Release_note0</v>
      </c>
      <c r="M209" s="122" t="s">
        <v>600</v>
      </c>
      <c r="N209" s="292" t="s">
        <v>508</v>
      </c>
      <c r="O209" s="292" t="s">
        <v>508</v>
      </c>
      <c r="P209" s="292" t="s">
        <v>508</v>
      </c>
      <c r="Q209" s="292" t="s">
        <v>508</v>
      </c>
      <c r="R209" s="213" t="s">
        <v>508</v>
      </c>
      <c r="S209" s="122" t="str">
        <f>IF(OR(Table189[[#This Row],[流]]="FLEET_ENHANCEMENT_GS",Table189[[#This Row],[流]]="UAT3",Table189[[#This Row],[流]]="",Table189[[#This Row],[流]]="0",Table189[[#This Row],[流]]="ICP"),"0","Yes")</f>
        <v>Yes</v>
      </c>
      <c r="T209" s="127"/>
      <c r="U209" s="124"/>
    </row>
    <row r="210" spans="4:21" hidden="1" x14ac:dyDescent="0.25">
      <c r="D210" s="99">
        <v>43257</v>
      </c>
      <c r="E210" s="310" t="s">
        <v>606</v>
      </c>
      <c r="F210" s="160" t="str">
        <f t="shared" si="13"/>
        <v>Wednesday</v>
      </c>
      <c r="G210" s="312" t="str">
        <f t="shared" si="17"/>
        <v>Trunk&amp;UAT3</v>
      </c>
      <c r="H210" s="148" t="s">
        <v>56</v>
      </c>
      <c r="I210"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Chenlin An</v>
      </c>
      <c r="J210" s="312"/>
      <c r="K210" s="122" t="s">
        <v>602</v>
      </c>
      <c r="L210" s="123" t="str">
        <f>IF(OR(Table189[[#This Row],[流]]="UAT_GS",Table189[[#This Row],[流]]="UAT_GC",Table189[[#This Row],[流]]="UAT_EP"),"Release_note","0")&amp;IF(OR(Table189[[#This Row],[流]]="UAT3"),"Notice_of","0")</f>
        <v>00</v>
      </c>
      <c r="M210" s="124" t="s">
        <v>603</v>
      </c>
      <c r="N210" s="292" t="s">
        <v>508</v>
      </c>
      <c r="O210" s="312">
        <v>0</v>
      </c>
      <c r="P210" s="312">
        <v>0</v>
      </c>
      <c r="Q210" s="312">
        <v>0</v>
      </c>
      <c r="R210" s="312">
        <v>0</v>
      </c>
      <c r="S210" s="122" t="str">
        <f>IF(OR(Table189[[#This Row],[流]]="FLEET_ENHANCEMENT_GS",Table189[[#This Row],[流]]="UAT3",Table189[[#This Row],[流]]="",Table189[[#This Row],[流]]="0",Table189[[#This Row],[流]]="ICP"),"0","Yes")</f>
        <v>0</v>
      </c>
      <c r="T210" s="127" t="str">
        <f>IF(Table189[[#This Row],[流]]="Fleet_GS","√","")&amp;IF(Table189[[#This Row],[流]]="UAT3","","X")</f>
        <v>X</v>
      </c>
      <c r="U210" s="130"/>
    </row>
    <row r="211" spans="4:21" hidden="1" x14ac:dyDescent="0.25">
      <c r="D211" s="99">
        <v>43257</v>
      </c>
      <c r="E211" s="231" t="s">
        <v>39</v>
      </c>
      <c r="F211" s="312" t="str">
        <f>TEXT(D211,"dddd")</f>
        <v>Wednesday</v>
      </c>
      <c r="G211" s="312" t="str">
        <f>IF(OR(F211="Thursday",F211="Tuesday"),"UAT","")&amp;IF(OR(F211="Wednesday",F211="Friday"),"Trunk&amp;UAT3","")</f>
        <v>Trunk&amp;UAT3</v>
      </c>
      <c r="H211" s="230" t="s">
        <v>40</v>
      </c>
      <c r="I211"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11" s="312" t="s">
        <v>605</v>
      </c>
      <c r="K211" s="122" t="s">
        <v>618</v>
      </c>
      <c r="L211" s="123" t="str">
        <f>IF(OR(Table189[[#This Row],[流]]="UAT_GS",Table189[[#This Row],[流]]="UAT_GC",Table189[[#This Row],[流]]="UAT_EP"),"Release_note","0")&amp;IF(OR(Table189[[#This Row],[流]]="UAT3"),"Notice_of","0")</f>
        <v>0Notice_of</v>
      </c>
      <c r="M211" s="124">
        <v>0</v>
      </c>
      <c r="N211" s="312">
        <v>0</v>
      </c>
      <c r="O211" s="312">
        <v>0</v>
      </c>
      <c r="P211" s="312">
        <v>0</v>
      </c>
      <c r="Q211" s="312">
        <v>0</v>
      </c>
      <c r="R211" s="312">
        <v>0</v>
      </c>
      <c r="S211" s="122" t="str">
        <f>IF(OR(Table189[[#This Row],[流]]="FLEET_ENHANCEMENT_GS",Table189[[#This Row],[流]]="UAT3",Table189[[#This Row],[流]]="",Table189[[#This Row],[流]]="0",Table189[[#This Row],[流]]="ICP"),"0","Yes")</f>
        <v>0</v>
      </c>
      <c r="T211" s="150" t="s">
        <v>604</v>
      </c>
      <c r="U211" s="124"/>
    </row>
    <row r="212" spans="4:21" hidden="1" x14ac:dyDescent="0.25">
      <c r="D212" s="99">
        <v>43258</v>
      </c>
      <c r="E212" s="231" t="s">
        <v>39</v>
      </c>
      <c r="F212" s="160" t="str">
        <f t="shared" si="13"/>
        <v>Thursday</v>
      </c>
      <c r="G212" s="160" t="str">
        <f t="shared" si="17"/>
        <v>UAT</v>
      </c>
      <c r="H212" s="131" t="s">
        <v>32</v>
      </c>
      <c r="I212"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f>
        <v>172.25.15.202</v>
      </c>
      <c r="J212" s="160"/>
      <c r="K212" s="122" t="s">
        <v>607</v>
      </c>
      <c r="L212" s="254" t="str">
        <f>IF(OR(Table189[[#This Row],[流]]="UAT_GS",Table189[[#This Row],[流]]="UAT_GC",Table189[[#This Row],[流]]="UAT_EP"),"Release_note","0")&amp;IF(OR(Table189[[#This Row],[流]]="UAT3"),"Notice_of","0")</f>
        <v>Release_note0</v>
      </c>
      <c r="M212" s="161" t="s">
        <v>614</v>
      </c>
      <c r="N212" s="292" t="s">
        <v>508</v>
      </c>
      <c r="O212" s="292" t="s">
        <v>508</v>
      </c>
      <c r="P212" s="292" t="s">
        <v>508</v>
      </c>
      <c r="Q212" s="292" t="s">
        <v>508</v>
      </c>
      <c r="R212" s="213" t="s">
        <v>508</v>
      </c>
      <c r="S212" s="294" t="str">
        <f>IF(OR(Table189[[#This Row],[流]]="FLEET_ENHANCEMENT_GS",Table189[[#This Row],[流]]="UAT3",Table189[[#This Row],[流]]="",Table189[[#This Row],[流]]="0",Table189[[#This Row],[流]]="ICP"),"0","Yes")</f>
        <v>Yes</v>
      </c>
      <c r="T212" s="226" t="str">
        <f>IF(Table189[[#This Row],[流]]="Fleet_GS","√","")&amp;IF(Table189[[#This Row],[流]]="UAT3","","X")</f>
        <v>X</v>
      </c>
      <c r="U212" s="244"/>
    </row>
    <row r="213" spans="4:21" hidden="1" x14ac:dyDescent="0.25">
      <c r="D213" s="99">
        <v>43258</v>
      </c>
      <c r="E213" s="231" t="s">
        <v>39</v>
      </c>
      <c r="F213" s="312" t="str">
        <f t="shared" si="13"/>
        <v>Thursday</v>
      </c>
      <c r="G213" s="312" t="str">
        <f t="shared" si="17"/>
        <v>UAT</v>
      </c>
      <c r="H213" s="131" t="s">
        <v>36</v>
      </c>
      <c r="I213"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13" s="312" t="s">
        <v>615</v>
      </c>
      <c r="K213" s="122" t="s">
        <v>608</v>
      </c>
      <c r="L213" s="132" t="str">
        <f>IF(OR(Table189[[#This Row],[流]]="UAT_GS",Table189[[#This Row],[流]]="UAT_GC",Table189[[#This Row],[流]]="UAT_EP"),"Release_note","0")&amp;IF(OR(Table189[[#This Row],[流]]="UAT3"),"Notice_of","0")</f>
        <v>Release_note0</v>
      </c>
      <c r="M213" s="124" t="s">
        <v>613</v>
      </c>
      <c r="N213" s="292" t="s">
        <v>508</v>
      </c>
      <c r="O213" s="292" t="s">
        <v>508</v>
      </c>
      <c r="P213" s="292" t="s">
        <v>508</v>
      </c>
      <c r="Q213" s="292" t="s">
        <v>508</v>
      </c>
      <c r="R213" s="213" t="s">
        <v>508</v>
      </c>
      <c r="S213" s="122" t="str">
        <f>IF(OR(Table189[[#This Row],[流]]="FLEET_ENHANCEMENT_GS",Table189[[#This Row],[流]]="UAT3",Table189[[#This Row],[流]]="",Table189[[#This Row],[流]]="0",Table189[[#This Row],[流]]="ICP"),"0","Yes")</f>
        <v>Yes</v>
      </c>
      <c r="T213" s="127"/>
      <c r="U213" s="124"/>
    </row>
    <row r="214" spans="4:21" hidden="1" x14ac:dyDescent="0.25">
      <c r="D214" s="99">
        <v>43258</v>
      </c>
      <c r="E214" s="231" t="s">
        <v>39</v>
      </c>
      <c r="F214" s="312" t="str">
        <f t="shared" si="13"/>
        <v>Thursday</v>
      </c>
      <c r="G214" s="312" t="str">
        <f t="shared" si="17"/>
        <v>UAT</v>
      </c>
      <c r="H214" s="131" t="s">
        <v>37</v>
      </c>
      <c r="I214"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14" s="312"/>
      <c r="K214" s="122" t="s">
        <v>609</v>
      </c>
      <c r="L214" s="132" t="str">
        <f>IF(OR(Table189[[#This Row],[流]]="UAT_GS",Table189[[#This Row],[流]]="UAT_GC",Table189[[#This Row],[流]]="UAT_EP"),"Release_note","0")&amp;IF(OR(Table189[[#This Row],[流]]="UAT3"),"Notice_of","0")</f>
        <v>Release_note0</v>
      </c>
      <c r="M214" s="122" t="s">
        <v>616</v>
      </c>
      <c r="N214" s="292" t="s">
        <v>508</v>
      </c>
      <c r="O214" s="292" t="s">
        <v>508</v>
      </c>
      <c r="P214" s="292" t="s">
        <v>508</v>
      </c>
      <c r="Q214" s="292" t="s">
        <v>508</v>
      </c>
      <c r="R214" s="213" t="s">
        <v>508</v>
      </c>
      <c r="S214" s="122" t="str">
        <f>IF(OR(Table189[[#This Row],[流]]="FLEET_ENHANCEMENT_GS",Table189[[#This Row],[流]]="UAT3",Table189[[#This Row],[流]]="",Table189[[#This Row],[流]]="0",Table189[[#This Row],[流]]="ICP"),"0","Yes")</f>
        <v>Yes</v>
      </c>
      <c r="T214" s="127"/>
      <c r="U214" s="124"/>
    </row>
    <row r="215" spans="4:21" hidden="1" x14ac:dyDescent="0.25">
      <c r="D215" s="99">
        <v>43258</v>
      </c>
      <c r="E215" s="231" t="s">
        <v>39</v>
      </c>
      <c r="F215" s="312" t="str">
        <f>TEXT(D215,"dddd")</f>
        <v>Thursday</v>
      </c>
      <c r="G215" s="312" t="str">
        <f>IF(OR(F215="Thursday",F215="Tuesday"),"UAT","")&amp;IF(OR(F215="Wednesday",F215="Friday"),"Trunk&amp;UAT3","")</f>
        <v>UAT</v>
      </c>
      <c r="H215" s="148" t="s">
        <v>56</v>
      </c>
      <c r="I215" s="31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15" s="124" t="s">
        <v>612</v>
      </c>
      <c r="K215" s="122" t="s">
        <v>602</v>
      </c>
      <c r="L215" s="123" t="str">
        <f>IF(OR(Table189[[#This Row],[流]]="UAT_GS",Table189[[#This Row],[流]]="UAT_GC",Table189[[#This Row],[流]]="UAT_EP"),"Release_note","0")&amp;IF(OR(Table189[[#This Row],[流]]="UAT3"),"Notice_of","0")</f>
        <v>00</v>
      </c>
      <c r="M215" s="124" t="s">
        <v>611</v>
      </c>
      <c r="N215" s="292" t="s">
        <v>508</v>
      </c>
      <c r="O215" s="312">
        <v>0</v>
      </c>
      <c r="P215" s="312">
        <v>0</v>
      </c>
      <c r="Q215" s="312">
        <v>0</v>
      </c>
      <c r="R215" s="312">
        <v>0</v>
      </c>
      <c r="S215" s="122" t="str">
        <f>IF(OR(Table189[[#This Row],[流]]="FLEET_ENHANCEMENT_GS",Table189[[#This Row],[流]]="UAT3",Table189[[#This Row],[流]]="",Table189[[#This Row],[流]]="0",Table189[[#This Row],[流]]="ICP"),"0","Yes")</f>
        <v>0</v>
      </c>
      <c r="T215" s="127"/>
      <c r="U215" s="124"/>
    </row>
    <row r="216" spans="4:21" hidden="1" x14ac:dyDescent="0.25">
      <c r="D216" s="99">
        <v>43259</v>
      </c>
      <c r="E216" s="231" t="s">
        <v>39</v>
      </c>
      <c r="F216" s="312" t="str">
        <f t="shared" ref="F216:F242" si="19">TEXT(D216,"dddd")</f>
        <v>Friday</v>
      </c>
      <c r="G216" s="312" t="str">
        <f t="shared" ref="G216:G279" si="20">IF(OR(F216="Thursday",F216="Tuesday"),"UAT","")&amp;IF(OR(F216="Wednesday",F216="Friday"),"Trunk&amp;UAT3","")</f>
        <v>Trunk&amp;UAT3</v>
      </c>
      <c r="H216" s="230" t="s">
        <v>40</v>
      </c>
      <c r="I21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16" s="312"/>
      <c r="K216" s="122" t="s">
        <v>617</v>
      </c>
      <c r="L216" s="123" t="str">
        <f>IF(OR(Table189[[#This Row],[流]]="UAT_GS",Table189[[#This Row],[流]]="UAT_GC",Table189[[#This Row],[流]]="UAT_EP"),"Release_note","0")&amp;IF(OR(Table189[[#This Row],[流]]="UAT3"),"Notice_of","0")</f>
        <v>0Notice_of</v>
      </c>
      <c r="M216" s="124"/>
      <c r="N216" s="312"/>
      <c r="O216" s="312">
        <v>0</v>
      </c>
      <c r="P216" s="312">
        <v>0</v>
      </c>
      <c r="Q216" s="312">
        <v>0</v>
      </c>
      <c r="R216" s="312">
        <v>0</v>
      </c>
      <c r="S216" s="127" t="str">
        <f>IF(OR(Table189[[#This Row],[流]]="FLEET_ENHANCEMENT_GS",Table189[[#This Row],[流]]="UAT3",Table189[[#This Row],[流]]="",Table189[[#This Row],[流]]="0",Table189[[#This Row],[流]]="ICP"),"0","Yes")</f>
        <v>0</v>
      </c>
      <c r="T216" s="150" t="s">
        <v>620</v>
      </c>
      <c r="U216" s="124"/>
    </row>
    <row r="217" spans="4:21" hidden="1" x14ac:dyDescent="0.25">
      <c r="D217" s="99">
        <v>43259</v>
      </c>
      <c r="E217" s="231" t="s">
        <v>39</v>
      </c>
      <c r="F217" s="312" t="str">
        <f>TEXT(D217,"dddd")</f>
        <v>Friday</v>
      </c>
      <c r="G217" s="312" t="str">
        <f>IF(OR(F217="Thursday",F217="Tuesday"),"UAT","")&amp;IF(OR(F217="Wednesday",F217="Friday"),"Trunk&amp;UAT3","")</f>
        <v>Trunk&amp;UAT3</v>
      </c>
      <c r="H217" s="145" t="s">
        <v>297</v>
      </c>
      <c r="I21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172.25.12.95</v>
      </c>
      <c r="J217" s="312"/>
      <c r="K217" s="227" t="s">
        <v>622</v>
      </c>
      <c r="L217" s="123" t="str">
        <f>IF(OR(Table189[[#This Row],[流]]="UAT_GS",Table189[[#This Row],[流]]="UAT_GC",Table189[[#This Row],[流]]="UAT_EP"),"Release_note","0")&amp;IF(OR(Table189[[#This Row],[流]]="UAT3"),"Notice_of","0")</f>
        <v>00</v>
      </c>
      <c r="M217" s="124" t="s">
        <v>621</v>
      </c>
      <c r="N217" s="292" t="s">
        <v>508</v>
      </c>
      <c r="O217" s="292" t="s">
        <v>508</v>
      </c>
      <c r="P217" s="292" t="s">
        <v>508</v>
      </c>
      <c r="Q217" s="292" t="s">
        <v>508</v>
      </c>
      <c r="R217" s="312">
        <v>0</v>
      </c>
      <c r="S217" s="127" t="str">
        <f>IF(OR(Table189[[#This Row],[流]]="FLEET_ENHANCEMENT_GS",Table189[[#This Row],[流]]="UAT3",Table189[[#This Row],[流]]="",Table189[[#This Row],[流]]="0",Table189[[#This Row],[流]]="ICP"),"0","Yes")</f>
        <v>Yes</v>
      </c>
      <c r="T217" s="127"/>
      <c r="U217" s="124"/>
    </row>
    <row r="218" spans="4:21" hidden="1" x14ac:dyDescent="0.25">
      <c r="D218" s="99">
        <v>43260</v>
      </c>
      <c r="E218" s="231" t="s">
        <v>39</v>
      </c>
      <c r="F218" s="312" t="str">
        <f t="shared" ref="F218:F222" si="21">TEXT(D218,"dddd")</f>
        <v>Saturday</v>
      </c>
      <c r="G218" s="312" t="str">
        <f t="shared" ref="G218:G222" si="22">IF(OR(F218="Thursday",F218="Tuesday"),"UAT","")&amp;IF(OR(F218="Wednesday",F218="Friday"),"Trunk&amp;UAT3","")</f>
        <v/>
      </c>
      <c r="H218" s="131" t="s">
        <v>36</v>
      </c>
      <c r="I21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18" s="312" t="s">
        <v>625</v>
      </c>
      <c r="K218" s="124" t="s">
        <v>623</v>
      </c>
      <c r="L218" s="123" t="str">
        <f>IF(OR(Table189[[#This Row],[流]]="UAT_GS",Table189[[#This Row],[流]]="UAT_GC",Table189[[#This Row],[流]]="UAT_EP"),"Release_note","0")&amp;IF(OR(Table189[[#This Row],[流]]="UAT3"),"Notice_of","0")</f>
        <v>Release_note0</v>
      </c>
      <c r="M218" s="124" t="s">
        <v>624</v>
      </c>
      <c r="N218" s="292" t="s">
        <v>508</v>
      </c>
      <c r="O218" s="312">
        <v>0</v>
      </c>
      <c r="P218" s="312">
        <v>0</v>
      </c>
      <c r="Q218" s="312">
        <v>0</v>
      </c>
      <c r="R218" s="312">
        <v>0</v>
      </c>
      <c r="S218" s="127" t="str">
        <f>IF(OR(Table189[[#This Row],[流]]="FLEET_ENHANCEMENT_GS",Table189[[#This Row],[流]]="UAT3",Table189[[#This Row],[流]]="",Table189[[#This Row],[流]]="0",Table189[[#This Row],[流]]="ICP"),"0","Yes")</f>
        <v>Yes</v>
      </c>
      <c r="T218" s="127"/>
      <c r="U218" s="124"/>
    </row>
    <row r="219" spans="4:21" hidden="1" x14ac:dyDescent="0.25">
      <c r="D219" s="99">
        <v>43260</v>
      </c>
      <c r="E219" s="231" t="s">
        <v>39</v>
      </c>
      <c r="F219" s="312" t="str">
        <f t="shared" si="21"/>
        <v>Saturday</v>
      </c>
      <c r="G219" s="312" t="str">
        <f t="shared" si="22"/>
        <v/>
      </c>
      <c r="H219" s="131" t="s">
        <v>32</v>
      </c>
      <c r="I21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19" s="312" t="s">
        <v>625</v>
      </c>
      <c r="K219" s="124" t="s">
        <v>629</v>
      </c>
      <c r="L219" s="123" t="str">
        <f>IF(OR(Table189[[#This Row],[流]]="UAT_GS",Table189[[#This Row],[流]]="UAT_GC",Table189[[#This Row],[流]]="UAT_EP"),"Release_note","0")&amp;IF(OR(Table189[[#This Row],[流]]="UAT3"),"Notice_of","0")</f>
        <v>Release_note0</v>
      </c>
      <c r="M219" s="124" t="s">
        <v>631</v>
      </c>
      <c r="N219" s="292" t="s">
        <v>508</v>
      </c>
      <c r="O219" s="312"/>
      <c r="P219" s="312"/>
      <c r="Q219" s="312"/>
      <c r="R219" s="312"/>
      <c r="S219" s="127" t="str">
        <f>IF(OR(Table189[[#This Row],[流]]="FLEET_ENHANCEMENT_GS",Table189[[#This Row],[流]]="UAT3",Table189[[#This Row],[流]]="",Table189[[#This Row],[流]]="0",Table189[[#This Row],[流]]="ICP"),"0","Yes")</f>
        <v>Yes</v>
      </c>
      <c r="T219" s="127"/>
      <c r="U219" s="124"/>
    </row>
    <row r="220" spans="4:21" hidden="1" x14ac:dyDescent="0.25">
      <c r="D220" s="99">
        <v>43260</v>
      </c>
      <c r="E220" s="231" t="s">
        <v>39</v>
      </c>
      <c r="F220" s="312" t="str">
        <f t="shared" si="21"/>
        <v>Saturday</v>
      </c>
      <c r="G220" s="312" t="str">
        <f t="shared" si="22"/>
        <v/>
      </c>
      <c r="H220" s="131" t="s">
        <v>37</v>
      </c>
      <c r="I220"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20" s="312" t="s">
        <v>625</v>
      </c>
      <c r="K220" s="124" t="s">
        <v>630</v>
      </c>
      <c r="L220" s="123" t="str">
        <f>IF(OR(Table189[[#This Row],[流]]="UAT_GS",Table189[[#This Row],[流]]="UAT_GC",Table189[[#This Row],[流]]="UAT_EP"),"Release_note","0")&amp;IF(OR(Table189[[#This Row],[流]]="UAT3"),"Notice_of","0")</f>
        <v>Release_note0</v>
      </c>
      <c r="M220" s="124" t="s">
        <v>632</v>
      </c>
      <c r="N220" s="292" t="s">
        <v>508</v>
      </c>
      <c r="O220" s="312"/>
      <c r="P220" s="312"/>
      <c r="Q220" s="312"/>
      <c r="R220" s="312"/>
      <c r="S220" s="127" t="str">
        <f>IF(OR(Table189[[#This Row],[流]]="FLEET_ENHANCEMENT_GS",Table189[[#This Row],[流]]="UAT3",Table189[[#This Row],[流]]="",Table189[[#This Row],[流]]="0",Table189[[#This Row],[流]]="ICP"),"0","Yes")</f>
        <v>Yes</v>
      </c>
      <c r="T220" s="127"/>
      <c r="U220" s="124"/>
    </row>
    <row r="221" spans="4:21" hidden="1" x14ac:dyDescent="0.25">
      <c r="D221" s="99">
        <v>43260</v>
      </c>
      <c r="E221" s="231" t="s">
        <v>39</v>
      </c>
      <c r="F221" s="312" t="str">
        <f t="shared" si="21"/>
        <v>Saturday</v>
      </c>
      <c r="G221" s="312" t="str">
        <f t="shared" si="22"/>
        <v/>
      </c>
      <c r="H221" s="148" t="s">
        <v>56</v>
      </c>
      <c r="I221"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21" s="312"/>
      <c r="K221" s="124" t="s">
        <v>627</v>
      </c>
      <c r="L221" s="123" t="str">
        <f>IF(OR(Table189[[#This Row],[流]]="UAT_GS",Table189[[#This Row],[流]]="UAT_GC",Table189[[#This Row],[流]]="UAT_EP"),"Release_note","0")&amp;IF(OR(Table189[[#This Row],[流]]="UAT3"),"Notice_of","0")</f>
        <v>00</v>
      </c>
      <c r="M221" s="122" t="s">
        <v>626</v>
      </c>
      <c r="N221" s="292" t="s">
        <v>508</v>
      </c>
      <c r="O221" s="312">
        <v>0</v>
      </c>
      <c r="P221" s="312">
        <v>0</v>
      </c>
      <c r="Q221" s="312">
        <v>0</v>
      </c>
      <c r="R221" s="312">
        <v>0</v>
      </c>
      <c r="S221" s="127" t="str">
        <f>IF(OR(Table189[[#This Row],[流]]="FLEET_ENHANCEMENT_GS",Table189[[#This Row],[流]]="UAT3",Table189[[#This Row],[流]]="",Table189[[#This Row],[流]]="0",Table189[[#This Row],[流]]="ICP"),"0","Yes")</f>
        <v>0</v>
      </c>
      <c r="T221" s="127"/>
      <c r="U221" s="124"/>
    </row>
    <row r="222" spans="4:21" hidden="1" x14ac:dyDescent="0.25">
      <c r="D222" s="99">
        <v>43260</v>
      </c>
      <c r="E222" s="231" t="s">
        <v>39</v>
      </c>
      <c r="F222" s="312" t="str">
        <f t="shared" si="21"/>
        <v>Saturday</v>
      </c>
      <c r="G222" s="312" t="str">
        <f t="shared" si="22"/>
        <v/>
      </c>
      <c r="H222" s="230" t="s">
        <v>40</v>
      </c>
      <c r="I222"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22" s="129" t="s">
        <v>628</v>
      </c>
      <c r="K222" s="124" t="s">
        <v>633</v>
      </c>
      <c r="L222" s="123" t="str">
        <f>IF(OR(Table189[[#This Row],[流]]="UAT_GS",Table189[[#This Row],[流]]="UAT_GC",Table189[[#This Row],[流]]="UAT_EP"),"Release_note","0")&amp;IF(OR(Table189[[#This Row],[流]]="UAT3"),"Notice_of","0")</f>
        <v>0Notice_of</v>
      </c>
      <c r="M222" s="124" t="s">
        <v>624</v>
      </c>
      <c r="N222" s="312">
        <v>0</v>
      </c>
      <c r="O222" s="312">
        <v>0</v>
      </c>
      <c r="P222" s="312">
        <v>0</v>
      </c>
      <c r="Q222" s="312">
        <v>0</v>
      </c>
      <c r="R222" s="312">
        <v>0</v>
      </c>
      <c r="S222" s="127" t="str">
        <f>IF(OR(Table189[[#This Row],[流]]="FLEET_ENHANCEMENT_GS",Table189[[#This Row],[流]]="UAT3",Table189[[#This Row],[流]]="",Table189[[#This Row],[流]]="0",Table189[[#This Row],[流]]="ICP"),"0","Yes")</f>
        <v>0</v>
      </c>
      <c r="T222" s="127"/>
      <c r="U222" s="124"/>
    </row>
    <row r="223" spans="4:21" hidden="1" x14ac:dyDescent="0.25">
      <c r="D223" s="100">
        <v>43260</v>
      </c>
      <c r="E223" s="217"/>
      <c r="F223" s="218" t="str">
        <f t="shared" si="19"/>
        <v>Saturday</v>
      </c>
      <c r="G223" s="218" t="str">
        <f t="shared" si="20"/>
        <v/>
      </c>
      <c r="H223" s="218"/>
      <c r="I223"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
      </c>
      <c r="J223" s="218"/>
      <c r="K223" s="219"/>
      <c r="L223" s="220" t="str">
        <f>IF(OR(Table189[[#This Row],[流]]="UAT_GS",Table189[[#This Row],[流]]="UAT_GC",Table189[[#This Row],[流]]="UAT_EP"),"Release_note","0")&amp;IF(OR(Table189[[#This Row],[流]]="UAT3"),"Notice_of","0")</f>
        <v>00</v>
      </c>
      <c r="M223" s="221"/>
      <c r="N223" s="218"/>
      <c r="O223" s="218"/>
      <c r="P223" s="218"/>
      <c r="Q223" s="218"/>
      <c r="R223" s="218"/>
      <c r="S223" s="222" t="str">
        <f>IF(OR(Table189[[#This Row],[流]]="FLEET_ENHANCEMENT_GS",Table189[[#This Row],[流]]="UAT3",Table189[[#This Row],[流]]="",Table189[[#This Row],[流]]="0",Table189[[#This Row],[流]]="ICP"),"0","Yes")</f>
        <v>0</v>
      </c>
      <c r="T223" s="222"/>
      <c r="U223" s="221"/>
    </row>
    <row r="224" spans="4:21" hidden="1" x14ac:dyDescent="0.25">
      <c r="D224" s="100">
        <v>43261</v>
      </c>
      <c r="E224" s="217"/>
      <c r="F224" s="218" t="str">
        <f t="shared" si="19"/>
        <v>Sunday</v>
      </c>
      <c r="G224" s="218" t="str">
        <f t="shared" si="20"/>
        <v/>
      </c>
      <c r="H224" s="218"/>
      <c r="I224"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
      </c>
      <c r="J224" s="168" t="s">
        <v>589</v>
      </c>
      <c r="K224" s="219"/>
      <c r="L224" s="220" t="str">
        <f>IF(OR(Table189[[#This Row],[流]]="UAT_GS",Table189[[#This Row],[流]]="UAT_GC",Table189[[#This Row],[流]]="UAT_EP"),"Release_note","0")&amp;IF(OR(Table189[[#This Row],[流]]="UAT3"),"Notice_of","0")</f>
        <v>00</v>
      </c>
      <c r="M224" s="221"/>
      <c r="N224" s="218"/>
      <c r="O224" s="218"/>
      <c r="P224" s="218"/>
      <c r="Q224" s="218"/>
      <c r="R224" s="218"/>
      <c r="S224" s="222" t="str">
        <f>IF(OR(Table189[[#This Row],[流]]="FLEET_ENHANCEMENT_GS",Table189[[#This Row],[流]]="UAT3",Table189[[#This Row],[流]]="",Table189[[#This Row],[流]]="0",Table189[[#This Row],[流]]="ICP"),"0","Yes")</f>
        <v>0</v>
      </c>
      <c r="T224" s="222"/>
      <c r="U224" s="221"/>
    </row>
    <row r="225" spans="4:21" hidden="1" x14ac:dyDescent="0.25">
      <c r="D225" s="99">
        <v>43262</v>
      </c>
      <c r="E225" s="231" t="s">
        <v>39</v>
      </c>
      <c r="F225" s="312" t="str">
        <f t="shared" si="19"/>
        <v>Monday</v>
      </c>
      <c r="G225" s="312" t="str">
        <f t="shared" si="20"/>
        <v/>
      </c>
      <c r="H225" s="170" t="s">
        <v>20</v>
      </c>
      <c r="I22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Row],[流]]="CommonParty_trunk","ME","")&amp;IF(Table189[[#This Row],[流]]="FLEET_ENHANCEMENT_GC","172.25.12.95","")</f>
        <v>172.25.12.222</v>
      </c>
      <c r="J225" s="312"/>
      <c r="K225" s="122" t="s">
        <v>642</v>
      </c>
      <c r="L225" s="123" t="str">
        <f>IF(OR(Table189[[#This Row],[流]]="UAT_GS",Table189[[#This Row],[流]]="UAT_GC",Table189[[#This Row],[流]]="UAT_EP"),"Release_note","0")&amp;IF(OR(Table189[[#This Row],[流]]="UAT3"),"Notice_of","0")</f>
        <v>00</v>
      </c>
      <c r="M225" s="124" t="s">
        <v>643</v>
      </c>
      <c r="N225" s="292" t="s">
        <v>508</v>
      </c>
      <c r="O225" s="292" t="s">
        <v>508</v>
      </c>
      <c r="P225" s="292" t="s">
        <v>508</v>
      </c>
      <c r="Q225" s="292" t="s">
        <v>508</v>
      </c>
      <c r="R225" s="213"/>
      <c r="S225" s="127" t="str">
        <f>IF(OR(Table189[[#This Row],[流]]="FLEET_ENHANCEMENT_GS",Table189[[#This Row],[流]]="UAT3",Table189[[#This Row],[流]]="",Table189[[#This Row],[流]]="0",Table189[[#This Row],[流]]="ICP"),"0","Yes")</f>
        <v>Yes</v>
      </c>
      <c r="T225" s="127"/>
      <c r="U225" s="124"/>
    </row>
    <row r="226" spans="4:21" hidden="1" x14ac:dyDescent="0.25">
      <c r="D226" s="99">
        <v>43262</v>
      </c>
      <c r="E226" s="231" t="s">
        <v>39</v>
      </c>
      <c r="F226" s="312" t="str">
        <f>TEXT(D226,"dddd")</f>
        <v>Monday</v>
      </c>
      <c r="G226" s="312" t="str">
        <f>IF(OR(F226="Thursday",F226="Tuesday"),"UAT","")&amp;IF(OR(F226="Wednesday",F226="Friday"),"Trunk&amp;UAT3","")</f>
        <v/>
      </c>
      <c r="H226" s="145" t="s">
        <v>296</v>
      </c>
      <c r="I22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172.25.12.94</v>
      </c>
      <c r="J226" s="312" t="s">
        <v>640</v>
      </c>
      <c r="K226" s="227" t="s">
        <v>639</v>
      </c>
      <c r="L226" s="123" t="str">
        <f>IF(OR(Table189[[#This Row],[流]]="UAT_GS",Table189[[#This Row],[流]]="UAT_GC",Table189[[#This Row],[流]]="UAT_EP"),"Release_note","0")&amp;IF(OR(Table189[[#This Row],[流]]="UAT3"),"Notice_of","0")</f>
        <v>00</v>
      </c>
      <c r="M226" s="122" t="s">
        <v>641</v>
      </c>
      <c r="N226" s="292" t="s">
        <v>508</v>
      </c>
      <c r="O226" s="292" t="s">
        <v>508</v>
      </c>
      <c r="P226" s="295" t="s">
        <v>644</v>
      </c>
      <c r="Q226" s="292" t="s">
        <v>508</v>
      </c>
      <c r="R226" s="312">
        <v>0</v>
      </c>
      <c r="S226" s="127" t="str">
        <f>IF(OR(Table189[[#This Row],[流]]="FLEET_ENHANCEMENT_GS",Table189[[#This Row],[流]]="UAT3",Table189[[#This Row],[流]]="",Table189[[#This Row],[流]]="0",Table189[[#This Row],[流]]="ICP"),"0","Yes")</f>
        <v>0</v>
      </c>
      <c r="T226" s="127"/>
      <c r="U226" s="124"/>
    </row>
    <row r="227" spans="4:21" hidden="1" x14ac:dyDescent="0.25">
      <c r="D227" s="99">
        <v>43263</v>
      </c>
      <c r="E227" s="231" t="s">
        <v>39</v>
      </c>
      <c r="F227" s="312" t="str">
        <f>TEXT(D227,"dddd")</f>
        <v>Tuesday</v>
      </c>
      <c r="G227" s="312" t="str">
        <f>IF(OR(F227="Thursday",F227="Tuesday"),"UAT","")&amp;IF(OR(F227="Wednesday",F227="Friday"),"Trunk&amp;UAT3","")</f>
        <v>UAT</v>
      </c>
      <c r="H227" s="170" t="s">
        <v>20</v>
      </c>
      <c r="I22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172.25.12.222</v>
      </c>
      <c r="J227" s="312"/>
      <c r="K227" s="122" t="s">
        <v>645</v>
      </c>
      <c r="L227" s="123" t="str">
        <f>IF(OR(Table189[[#This Row],[流]]="UAT_GS",Table189[[#This Row],[流]]="UAT_GC",Table189[[#This Row],[流]]="UAT_EP"),"Release_note","0")&amp;IF(OR(Table189[[#This Row],[流]]="UAT3"),"Notice_of","0")</f>
        <v>00</v>
      </c>
      <c r="M227" s="122" t="s">
        <v>646</v>
      </c>
      <c r="N227" s="292" t="s">
        <v>508</v>
      </c>
      <c r="O227" s="292" t="s">
        <v>508</v>
      </c>
      <c r="P227" s="292" t="s">
        <v>508</v>
      </c>
      <c r="Q227" s="292" t="s">
        <v>508</v>
      </c>
      <c r="R227" s="213"/>
      <c r="S227" s="127" t="str">
        <f>IF(OR(Table189[[#This Row],[流]]="FLEET_ENHANCEMENT_GS",Table189[[#This Row],[流]]="UAT3",Table189[[#This Row],[流]]="",Table189[[#This Row],[流]]="0",Table189[[#This Row],[流]]="ICP"),"0","Yes")</f>
        <v>Yes</v>
      </c>
      <c r="T227" s="127"/>
      <c r="U227" s="124"/>
    </row>
    <row r="228" spans="4:21" hidden="1" x14ac:dyDescent="0.25">
      <c r="D228" s="99">
        <v>43263</v>
      </c>
      <c r="E228" s="231" t="s">
        <v>39</v>
      </c>
      <c r="F228" s="312" t="str">
        <f t="shared" ref="F228:F234" si="23">TEXT(D228,"dddd")</f>
        <v>Tuesday</v>
      </c>
      <c r="G228" s="312" t="str">
        <f t="shared" ref="G228:G234" si="24">IF(OR(F228="Thursday",F228="Tuesday"),"UAT","")&amp;IF(OR(F228="Wednesday",F228="Friday"),"Trunk&amp;UAT3","")</f>
        <v>UAT</v>
      </c>
      <c r="H228" s="148" t="s">
        <v>56</v>
      </c>
      <c r="I22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28" s="312"/>
      <c r="K228" s="122" t="s">
        <v>649</v>
      </c>
      <c r="L228" s="123" t="str">
        <f>IF(OR(Table189[[#This Row],[流]]="UAT_GS",Table189[[#This Row],[流]]="UAT_GC",Table189[[#This Row],[流]]="UAT_EP"),"Release_note","0")&amp;IF(OR(Table189[[#This Row],[流]]="UAT3"),"Notice_of","0")</f>
        <v>00</v>
      </c>
      <c r="M228" s="124" t="s">
        <v>650</v>
      </c>
      <c r="N228" s="292" t="s">
        <v>508</v>
      </c>
      <c r="O228" s="312">
        <v>0</v>
      </c>
      <c r="P228" s="312">
        <v>0</v>
      </c>
      <c r="Q228" s="312">
        <v>0</v>
      </c>
      <c r="R228" s="312">
        <v>0</v>
      </c>
      <c r="S228" s="127" t="str">
        <f>IF(OR(Table189[[#This Row],[流]]="FLEET_ENHANCEMENT_GS",Table189[[#This Row],[流]]="UAT3",Table189[[#This Row],[流]]="",Table189[[#This Row],[流]]="0",Table189[[#This Row],[流]]="ICP"),"0","Yes")</f>
        <v>0</v>
      </c>
      <c r="T228" s="127"/>
      <c r="U228" s="124"/>
    </row>
    <row r="229" spans="4:21" hidden="1" x14ac:dyDescent="0.25">
      <c r="D229" s="99">
        <v>43263</v>
      </c>
      <c r="E229" s="231" t="s">
        <v>39</v>
      </c>
      <c r="F229" s="312" t="str">
        <f t="shared" si="23"/>
        <v>Tuesday</v>
      </c>
      <c r="G229" s="312" t="str">
        <f t="shared" si="24"/>
        <v>UAT</v>
      </c>
      <c r="H229" s="148" t="s">
        <v>294</v>
      </c>
      <c r="I22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29" s="312"/>
      <c r="K229" s="122" t="s">
        <v>654</v>
      </c>
      <c r="L229" s="123" t="str">
        <f>IF(OR(Table189[[#This Row],[流]]="UAT_GS",Table189[[#This Row],[流]]="UAT_GC",Table189[[#This Row],[流]]="UAT_EP"),"Release_note","0")&amp;IF(OR(Table189[[#This Row],[流]]="UAT3"),"Notice_of","0")</f>
        <v>00</v>
      </c>
      <c r="M229" s="124" t="s">
        <v>655</v>
      </c>
      <c r="N229" s="292" t="s">
        <v>508</v>
      </c>
      <c r="O229" s="312">
        <v>0</v>
      </c>
      <c r="P229" s="312">
        <v>0</v>
      </c>
      <c r="Q229" s="312">
        <v>0</v>
      </c>
      <c r="R229" s="312">
        <v>0</v>
      </c>
      <c r="S229" s="127" t="str">
        <f>IF(OR(Table189[[#This Row],[流]]="FLEET_ENHANCEMENT_GS",Table189[[#This Row],[流]]="UAT3",Table189[[#This Row],[流]]="",Table189[[#This Row],[流]]="0",Table189[[#This Row],[流]]="ICP"),"0","Yes")</f>
        <v>Yes</v>
      </c>
      <c r="T229" s="127"/>
      <c r="U229" s="124"/>
    </row>
    <row r="230" spans="4:21" hidden="1" x14ac:dyDescent="0.25">
      <c r="D230" s="99">
        <v>43264</v>
      </c>
      <c r="E230" s="231" t="s">
        <v>39</v>
      </c>
      <c r="F230" s="298" t="str">
        <f t="shared" si="23"/>
        <v>Wednesday</v>
      </c>
      <c r="G230" s="298" t="str">
        <f t="shared" si="24"/>
        <v>Trunk&amp;UAT3</v>
      </c>
      <c r="H230" s="131" t="s">
        <v>32</v>
      </c>
      <c r="I23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0" s="298"/>
      <c r="K230" s="299" t="s">
        <v>651</v>
      </c>
      <c r="L230" s="300" t="str">
        <f>IF(OR(Table189[[#This Row],[流]]="UAT_GS",Table189[[#This Row],[流]]="UAT_GC",Table189[[#This Row],[流]]="UAT_EP"),"Release_note","0")&amp;IF(OR(Table189[[#This Row],[流]]="UAT3"),"Notice_of","0")</f>
        <v>Release_note0</v>
      </c>
      <c r="M230" s="122" t="s">
        <v>657</v>
      </c>
      <c r="N230" s="292" t="s">
        <v>508</v>
      </c>
      <c r="O230" s="292" t="s">
        <v>508</v>
      </c>
      <c r="P230" s="292" t="s">
        <v>508</v>
      </c>
      <c r="Q230" s="292" t="s">
        <v>508</v>
      </c>
      <c r="R230" s="213"/>
      <c r="S230" s="302" t="str">
        <f>IF(OR(Table189[[#This Row],[流]]="FLEET_ENHANCEMENT_GS",Table189[[#This Row],[流]]="UAT3",Table189[[#This Row],[流]]="",Table189[[#This Row],[流]]="0",Table189[[#This Row],[流]]="ICP"),"0","Yes")</f>
        <v>Yes</v>
      </c>
      <c r="T230" s="302"/>
      <c r="U230" s="301"/>
    </row>
    <row r="231" spans="4:21" hidden="1" x14ac:dyDescent="0.25">
      <c r="D231" s="99">
        <v>43264</v>
      </c>
      <c r="E231" s="231" t="s">
        <v>39</v>
      </c>
      <c r="F231" s="298" t="str">
        <f t="shared" si="23"/>
        <v>Wednesday</v>
      </c>
      <c r="G231" s="298" t="str">
        <f t="shared" si="24"/>
        <v>Trunk&amp;UAT3</v>
      </c>
      <c r="H231" s="131" t="s">
        <v>36</v>
      </c>
      <c r="I23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31" s="298"/>
      <c r="K231" s="299" t="s">
        <v>652</v>
      </c>
      <c r="L231" s="300" t="str">
        <f>IF(OR(Table189[[#This Row],[流]]="UAT_GS",Table189[[#This Row],[流]]="UAT_GC",Table189[[#This Row],[流]]="UAT_EP"),"Release_note","0")&amp;IF(OR(Table189[[#This Row],[流]]="UAT3"),"Notice_of","0")</f>
        <v>Release_note0</v>
      </c>
      <c r="M231" s="309" t="s">
        <v>660</v>
      </c>
      <c r="N231" s="292" t="s">
        <v>508</v>
      </c>
      <c r="O231" s="292" t="s">
        <v>508</v>
      </c>
      <c r="P231" s="292" t="s">
        <v>508</v>
      </c>
      <c r="Q231" s="292" t="s">
        <v>508</v>
      </c>
      <c r="R231" s="213"/>
      <c r="S231" s="302" t="str">
        <f>IF(OR(Table189[[#This Row],[流]]="FLEET_ENHANCEMENT_GS",Table189[[#This Row],[流]]="UAT3",Table189[[#This Row],[流]]="",Table189[[#This Row],[流]]="0",Table189[[#This Row],[流]]="ICP"),"0","Yes")</f>
        <v>Yes</v>
      </c>
      <c r="T231" s="302"/>
      <c r="U231" s="301"/>
    </row>
    <row r="232" spans="4:21" hidden="1" x14ac:dyDescent="0.25">
      <c r="D232" s="99">
        <v>43264</v>
      </c>
      <c r="E232" s="231" t="s">
        <v>39</v>
      </c>
      <c r="F232" s="298" t="str">
        <f>TEXT(D232,"dddd")</f>
        <v>Wednesday</v>
      </c>
      <c r="G232" s="298" t="str">
        <f>IF(OR(F232="Thursday",F232="Tuesday"),"UAT","")&amp;IF(OR(F232="Wednesday",F232="Friday"),"Trunk&amp;UAT3","")</f>
        <v>Trunk&amp;UAT3</v>
      </c>
      <c r="H232" s="131" t="s">
        <v>37</v>
      </c>
      <c r="I23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32" s="298"/>
      <c r="K232" s="299" t="s">
        <v>653</v>
      </c>
      <c r="L232" s="300" t="str">
        <f>IF(OR(Table189[[#This Row],[流]]="UAT_GS",Table189[[#This Row],[流]]="UAT_GC",Table189[[#This Row],[流]]="UAT_EP"),"Release_note","0")&amp;IF(OR(Table189[[#This Row],[流]]="UAT3"),"Notice_of","0")</f>
        <v>Release_note0</v>
      </c>
      <c r="M232" s="122" t="s">
        <v>656</v>
      </c>
      <c r="N232" s="292" t="s">
        <v>508</v>
      </c>
      <c r="O232" s="292" t="s">
        <v>508</v>
      </c>
      <c r="P232" s="292" t="s">
        <v>508</v>
      </c>
      <c r="Q232" s="292" t="s">
        <v>508</v>
      </c>
      <c r="R232" s="213"/>
      <c r="S232" s="302" t="str">
        <f>IF(OR(Table189[[#This Row],[流]]="FLEET_ENHANCEMENT_GS",Table189[[#This Row],[流]]="UAT3",Table189[[#This Row],[流]]="",Table189[[#This Row],[流]]="0",Table189[[#This Row],[流]]="ICP"),"0","Yes")</f>
        <v>Yes</v>
      </c>
      <c r="T232" s="302"/>
      <c r="U232" s="301"/>
    </row>
    <row r="233" spans="4:21" hidden="1" x14ac:dyDescent="0.25">
      <c r="D233" s="99">
        <v>43264</v>
      </c>
      <c r="E233" s="231" t="s">
        <v>39</v>
      </c>
      <c r="F233" s="298" t="str">
        <f>TEXT(D233,"dddd")</f>
        <v>Wednesday</v>
      </c>
      <c r="G233" s="298" t="str">
        <f>IF(OR(F233="Thursday",F233="Tuesday"),"UAT","")&amp;IF(OR(F233="Wednesday",F233="Friday"),"Trunk&amp;UAT3","")</f>
        <v>Trunk&amp;UAT3</v>
      </c>
      <c r="H233" s="230" t="s">
        <v>40</v>
      </c>
      <c r="I23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33" s="298"/>
      <c r="K233" s="299" t="s">
        <v>668</v>
      </c>
      <c r="L233" s="300" t="str">
        <f>IF(OR(Table189[[#This Row],[流]]="UAT_GS",Table189[[#This Row],[流]]="UAT_GC",Table189[[#This Row],[流]]="UAT_EP"),"Release_note","0")&amp;IF(OR(Table189[[#This Row],[流]]="UAT3"),"Notice_of","0")</f>
        <v>0Notice_of</v>
      </c>
      <c r="M233" s="301">
        <v>0</v>
      </c>
      <c r="N233" s="301">
        <v>0</v>
      </c>
      <c r="O233" s="301">
        <v>0</v>
      </c>
      <c r="P233" s="301">
        <v>0</v>
      </c>
      <c r="Q233" s="301">
        <v>0</v>
      </c>
      <c r="R233" s="305"/>
      <c r="S233" s="302" t="str">
        <f>IF(OR(Table189[[#This Row],[流]]="FLEET_ENHANCEMENT_GS",Table189[[#This Row],[流]]="UAT3",Table189[[#This Row],[流]]="",Table189[[#This Row],[流]]="0",Table189[[#This Row],[流]]="ICP"),"0","Yes")</f>
        <v>0</v>
      </c>
      <c r="T233" s="302"/>
      <c r="U233" s="301"/>
    </row>
    <row r="234" spans="4:21" hidden="1" x14ac:dyDescent="0.25">
      <c r="D234" s="99">
        <v>43264</v>
      </c>
      <c r="E234" s="231" t="s">
        <v>39</v>
      </c>
      <c r="F234" s="312" t="str">
        <f t="shared" si="23"/>
        <v>Wednesday</v>
      </c>
      <c r="G234" s="312" t="str">
        <f t="shared" si="24"/>
        <v>Trunk&amp;UAT3</v>
      </c>
      <c r="H234" s="170" t="s">
        <v>20</v>
      </c>
      <c r="I234"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172.25.12.222</v>
      </c>
      <c r="J234" s="312"/>
      <c r="K234" s="122" t="s">
        <v>658</v>
      </c>
      <c r="L234" s="123" t="str">
        <f>IF(OR(Table189[[#This Row],[流]]="UAT_GS",Table189[[#This Row],[流]]="UAT_GC",Table189[[#This Row],[流]]="UAT_EP"),"Release_note","0")&amp;IF(OR(Table189[[#This Row],[流]]="UAT3"),"Notice_of","0")</f>
        <v>00</v>
      </c>
      <c r="M234" s="122" t="s">
        <v>659</v>
      </c>
      <c r="N234" s="292" t="s">
        <v>508</v>
      </c>
      <c r="O234" s="292" t="s">
        <v>508</v>
      </c>
      <c r="P234" s="292" t="s">
        <v>508</v>
      </c>
      <c r="Q234" s="292" t="s">
        <v>508</v>
      </c>
      <c r="R234" s="213" t="s">
        <v>508</v>
      </c>
      <c r="S234" s="127" t="str">
        <f>IF(OR(Table189[[#This Row],[流]]="FLEET_ENHANCEMENT_GS",Table189[[#This Row],[流]]="UAT3",Table189[[#This Row],[流]]="",Table189[[#This Row],[流]]="0",Table189[[#This Row],[流]]="ICP"),"0","Yes")</f>
        <v>Yes</v>
      </c>
      <c r="T234" s="127"/>
      <c r="U234" s="124"/>
    </row>
    <row r="235" spans="4:21" hidden="1" x14ac:dyDescent="0.25">
      <c r="D235" s="99">
        <v>43264</v>
      </c>
      <c r="E235" s="231" t="s">
        <v>39</v>
      </c>
      <c r="F235" s="312" t="str">
        <f t="shared" si="19"/>
        <v>Wednesday</v>
      </c>
      <c r="G235" s="312" t="str">
        <f t="shared" si="20"/>
        <v>Trunk&amp;UAT3</v>
      </c>
      <c r="H235" s="145" t="s">
        <v>297</v>
      </c>
      <c r="I23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172.25.12.95</v>
      </c>
      <c r="J235" s="312"/>
      <c r="K235" s="227" t="s">
        <v>662</v>
      </c>
      <c r="L235" s="123" t="str">
        <f>IF(OR(Table189[[#This Row],[流]]="UAT_GS",Table189[[#This Row],[流]]="UAT_GC",Table189[[#This Row],[流]]="UAT_EP"),"Release_note","0")&amp;IF(OR(Table189[[#This Row],[流]]="UAT3"),"Notice_of","0")</f>
        <v>00</v>
      </c>
      <c r="M235" s="122" t="s">
        <v>663</v>
      </c>
      <c r="N235" s="292" t="s">
        <v>508</v>
      </c>
      <c r="O235" s="292" t="s">
        <v>508</v>
      </c>
      <c r="P235" s="292" t="s">
        <v>508</v>
      </c>
      <c r="Q235" s="292" t="s">
        <v>508</v>
      </c>
      <c r="R235" s="312">
        <v>0</v>
      </c>
      <c r="S235" s="127" t="str">
        <f>IF(OR(Table189[[#This Row],[流]]="FLEET_ENHANCEMENT_GS",Table189[[#This Row],[流]]="UAT3",Table189[[#This Row],[流]]="",Table189[[#This Row],[流]]="0",Table189[[#This Row],[流]]="ICP"),"0","Yes")</f>
        <v>Yes</v>
      </c>
      <c r="T235" s="127"/>
      <c r="U235" s="124"/>
    </row>
    <row r="236" spans="4:21" hidden="1" x14ac:dyDescent="0.25">
      <c r="D236" s="99">
        <v>43265</v>
      </c>
      <c r="E236" s="231" t="s">
        <v>39</v>
      </c>
      <c r="F236" s="312" t="str">
        <f t="shared" si="19"/>
        <v>Thursday</v>
      </c>
      <c r="G236" s="312" t="str">
        <f t="shared" si="20"/>
        <v>UAT</v>
      </c>
      <c r="H236" s="145" t="s">
        <v>297</v>
      </c>
      <c r="I23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172.25.12.95</v>
      </c>
      <c r="J236" s="312"/>
      <c r="K236" s="227" t="s">
        <v>664</v>
      </c>
      <c r="L236" s="123" t="str">
        <f>IF(OR(Table189[[#This Row],[流]]="UAT_GS",Table189[[#This Row],[流]]="UAT_GC",Table189[[#This Row],[流]]="UAT_EP"),"Release_note","0")&amp;IF(OR(Table189[[#This Row],[流]]="UAT3"),"Notice_of","0")</f>
        <v>00</v>
      </c>
      <c r="M236" s="124">
        <v>1</v>
      </c>
      <c r="N236" s="312">
        <v>1</v>
      </c>
      <c r="O236" s="312">
        <v>1</v>
      </c>
      <c r="P236" s="312">
        <v>1</v>
      </c>
      <c r="Q236" s="312">
        <v>1</v>
      </c>
      <c r="R236" s="312">
        <v>0</v>
      </c>
      <c r="S236" s="127" t="str">
        <f>IF(OR(Table189[[#This Row],[流]]="FLEET_ENHANCEMENT_GS",Table189[[#This Row],[流]]="UAT3",Table189[[#This Row],[流]]="",Table189[[#This Row],[流]]="0",Table189[[#This Row],[流]]="ICP"),"0","Yes")</f>
        <v>Yes</v>
      </c>
      <c r="T236" s="127"/>
      <c r="U236" s="124"/>
    </row>
    <row r="237" spans="4:21" hidden="1" x14ac:dyDescent="0.25">
      <c r="D237" s="99">
        <v>43266</v>
      </c>
      <c r="E237" s="231" t="s">
        <v>39</v>
      </c>
      <c r="F237" s="298" t="str">
        <f t="shared" si="19"/>
        <v>Friday</v>
      </c>
      <c r="G237" s="298" t="str">
        <f t="shared" si="20"/>
        <v>Trunk&amp;UAT3</v>
      </c>
      <c r="H237" s="148" t="s">
        <v>56</v>
      </c>
      <c r="I23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Chenlin An</v>
      </c>
      <c r="J237" s="298"/>
      <c r="K237" s="299" t="s">
        <v>673</v>
      </c>
      <c r="L237" s="307" t="str">
        <f>IF(OR(Table189[[#This Row],[流]]="UAT_GS",Table189[[#This Row],[流]]="UAT_GC",Table189[[#This Row],[流]]="UAT_EP"),"Release_note","0")&amp;IF(OR(Table189[[#This Row],[流]]="UAT3"),"Notice_of","0")</f>
        <v>00</v>
      </c>
      <c r="M237" s="122" t="s">
        <v>672</v>
      </c>
      <c r="N237" s="292" t="s">
        <v>508</v>
      </c>
      <c r="O237" s="298" t="s">
        <v>135</v>
      </c>
      <c r="P237" s="298" t="s">
        <v>229</v>
      </c>
      <c r="Q237" s="305" t="s">
        <v>556</v>
      </c>
      <c r="R237" s="298">
        <v>0</v>
      </c>
      <c r="S237" s="302" t="str">
        <f>IF(OR(Table189[[#This Row],[流]]="FLEET_ENHANCEMENT_GS",Table189[[#This Row],[流]]="UAT3",Table189[[#This Row],[流]]="",Table189[[#This Row],[流]]="0",Table189[[#This Row],[流]]="ICP"),"0","Yes")</f>
        <v>0</v>
      </c>
      <c r="T237" s="302"/>
      <c r="U237" s="301"/>
    </row>
    <row r="238" spans="4:21" hidden="1" x14ac:dyDescent="0.25">
      <c r="D238" s="99">
        <v>43266</v>
      </c>
      <c r="E238" s="231" t="s">
        <v>39</v>
      </c>
      <c r="F238" s="298" t="str">
        <f t="shared" si="19"/>
        <v>Friday</v>
      </c>
      <c r="G238" s="298" t="str">
        <f t="shared" si="20"/>
        <v>Trunk&amp;UAT3</v>
      </c>
      <c r="H238" s="131" t="s">
        <v>32</v>
      </c>
      <c r="I23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38" s="298"/>
      <c r="K238" s="299" t="s">
        <v>669</v>
      </c>
      <c r="L238" s="307" t="str">
        <f>IF(OR(Table189[[#This Row],[流]]="UAT_GS",Table189[[#This Row],[流]]="UAT_GC",Table189[[#This Row],[流]]="UAT_EP"),"Release_note","0")&amp;IF(OR(Table189[[#This Row],[流]]="UAT3"),"Notice_of","0")</f>
        <v>Release_note0</v>
      </c>
      <c r="M238" s="301"/>
      <c r="N238" s="306"/>
      <c r="O238" s="298"/>
      <c r="P238" s="298"/>
      <c r="Q238" s="298"/>
      <c r="R238" s="298"/>
      <c r="S238" s="302" t="str">
        <f>IF(OR(Table189[[#This Row],[流]]="FLEET_ENHANCEMENT_GS",Table189[[#This Row],[流]]="UAT3",Table189[[#This Row],[流]]="",Table189[[#This Row],[流]]="0",Table189[[#This Row],[流]]="ICP"),"0","Yes")</f>
        <v>Yes</v>
      </c>
      <c r="T238" s="302"/>
      <c r="U238" s="301"/>
    </row>
    <row r="239" spans="4:21" hidden="1" x14ac:dyDescent="0.25">
      <c r="D239" s="99">
        <v>43266</v>
      </c>
      <c r="E239" s="231" t="s">
        <v>39</v>
      </c>
      <c r="F239" s="298" t="str">
        <f t="shared" si="19"/>
        <v>Friday</v>
      </c>
      <c r="G239" s="298" t="str">
        <f t="shared" si="20"/>
        <v>Trunk&amp;UAT3</v>
      </c>
      <c r="H239" s="131" t="s">
        <v>36</v>
      </c>
      <c r="I23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39" s="298"/>
      <c r="K239" s="299" t="s">
        <v>670</v>
      </c>
      <c r="L239" s="307" t="str">
        <f>IF(OR(Table189[[#This Row],[流]]="UAT_GS",Table189[[#This Row],[流]]="UAT_GC",Table189[[#This Row],[流]]="UAT_EP"),"Release_note","0")&amp;IF(OR(Table189[[#This Row],[流]]="UAT3"),"Notice_of","0")</f>
        <v>Release_note0</v>
      </c>
      <c r="M239" s="301"/>
      <c r="N239" s="306"/>
      <c r="O239" s="298"/>
      <c r="P239" s="298"/>
      <c r="Q239" s="298"/>
      <c r="R239" s="298"/>
      <c r="S239" s="302" t="str">
        <f>IF(OR(Table189[[#This Row],[流]]="FLEET_ENHANCEMENT_GS",Table189[[#This Row],[流]]="UAT3",Table189[[#This Row],[流]]="",Table189[[#This Row],[流]]="0",Table189[[#This Row],[流]]="ICP"),"0","Yes")</f>
        <v>Yes</v>
      </c>
      <c r="T239" s="302"/>
      <c r="U239" s="301"/>
    </row>
    <row r="240" spans="4:21" hidden="1" x14ac:dyDescent="0.25">
      <c r="D240" s="99">
        <v>43266</v>
      </c>
      <c r="E240" s="231" t="s">
        <v>39</v>
      </c>
      <c r="F240" s="298" t="str">
        <f t="shared" si="19"/>
        <v>Friday</v>
      </c>
      <c r="G240" s="298" t="str">
        <f t="shared" si="20"/>
        <v>Trunk&amp;UAT3</v>
      </c>
      <c r="H240" s="131" t="s">
        <v>37</v>
      </c>
      <c r="I24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40" s="298"/>
      <c r="K240" s="299" t="s">
        <v>671</v>
      </c>
      <c r="L240" s="300" t="str">
        <f>IF(OR(Table189[[#This Row],[流]]="UAT_GS",Table189[[#This Row],[流]]="UAT_GC",Table189[[#This Row],[流]]="UAT_EP"),"Release_note","0")&amp;IF(OR(Table189[[#This Row],[流]]="UAT3"),"Notice_of","0")</f>
        <v>Release_note0</v>
      </c>
      <c r="M240" s="301"/>
      <c r="N240" s="298"/>
      <c r="O240" s="298"/>
      <c r="P240" s="298"/>
      <c r="Q240" s="298"/>
      <c r="R240" s="298"/>
      <c r="S240" s="302" t="str">
        <f>IF(OR(Table189[[#This Row],[流]]="FLEET_ENHANCEMENT_GS",Table189[[#This Row],[流]]="UAT3",Table189[[#This Row],[流]]="",Table189[[#This Row],[流]]="0",Table189[[#This Row],[流]]="ICP"),"0","Yes")</f>
        <v>Yes</v>
      </c>
      <c r="T240" s="302"/>
      <c r="U240" s="301"/>
    </row>
    <row r="241" spans="4:21" hidden="1" x14ac:dyDescent="0.25">
      <c r="D241" s="99">
        <v>43266</v>
      </c>
      <c r="E241" s="231" t="s">
        <v>39</v>
      </c>
      <c r="F241" s="298" t="str">
        <f t="shared" si="19"/>
        <v>Friday</v>
      </c>
      <c r="G241" s="298" t="str">
        <f t="shared" si="20"/>
        <v>Trunk&amp;UAT3</v>
      </c>
      <c r="H241" s="148" t="s">
        <v>294</v>
      </c>
      <c r="I24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41" s="298"/>
      <c r="K241" s="299"/>
      <c r="L241" s="300" t="str">
        <f>IF(OR(Table189[[#This Row],[流]]="UAT_GS",Table189[[#This Row],[流]]="UAT_GC",Table189[[#This Row],[流]]="UAT_EP"),"Release_note","0")&amp;IF(OR(Table189[[#This Row],[流]]="UAT3"),"Notice_of","0")</f>
        <v>00</v>
      </c>
      <c r="M241" s="301"/>
      <c r="N241" s="298"/>
      <c r="O241" s="298"/>
      <c r="P241" s="298"/>
      <c r="Q241" s="298"/>
      <c r="R241" s="298"/>
      <c r="S241" s="302" t="str">
        <f>IF(OR(Table189[[#This Row],[流]]="FLEET_ENHANCEMENT_GS",Table189[[#This Row],[流]]="UAT3",Table189[[#This Row],[流]]="",Table189[[#This Row],[流]]="0",Table189[[#This Row],[流]]="ICP"),"0","Yes")</f>
        <v>Yes</v>
      </c>
      <c r="T241" s="302"/>
      <c r="U241" s="301"/>
    </row>
    <row r="242" spans="4:21" hidden="1" x14ac:dyDescent="0.25">
      <c r="D242" s="100">
        <v>43267</v>
      </c>
      <c r="E242" s="217"/>
      <c r="F242" s="218" t="str">
        <f t="shared" si="19"/>
        <v>Saturday</v>
      </c>
      <c r="G242" s="218" t="str">
        <f t="shared" si="20"/>
        <v/>
      </c>
      <c r="H242" s="218"/>
      <c r="I242" s="218"/>
      <c r="J242" s="218"/>
      <c r="K242" s="219"/>
      <c r="L242" s="220" t="str">
        <f>IF(OR(Table189[[#This Row],[流]]="UAT_GS",Table189[[#This Row],[流]]="UAT_GC",Table189[[#This Row],[流]]="UAT_EP"),"Release_note","0")&amp;IF(OR(Table189[[#This Row],[流]]="UAT3"),"Notice_of","0")</f>
        <v>00</v>
      </c>
      <c r="M242" s="221"/>
      <c r="N242" s="218"/>
      <c r="O242" s="218"/>
      <c r="P242" s="218"/>
      <c r="Q242" s="218"/>
      <c r="R242" s="218"/>
      <c r="S242" s="222" t="str">
        <f>IF(OR(Table189[[#This Row],[流]]="FLEET_ENHANCEMENT_GS",Table189[[#This Row],[流]]="UAT3",Table189[[#This Row],[流]]="",Table189[[#This Row],[流]]="0",Table189[[#This Row],[流]]="ICP"),"0","Yes")</f>
        <v>0</v>
      </c>
      <c r="T242" s="222"/>
      <c r="U242" s="221"/>
    </row>
    <row r="243" spans="4:21" hidden="1" x14ac:dyDescent="0.25">
      <c r="D243" s="100">
        <v>43268</v>
      </c>
      <c r="E243" s="217"/>
      <c r="F243" s="242" t="str">
        <f>TEXT(D243,"dddd")</f>
        <v>Sunday</v>
      </c>
      <c r="G243" s="242" t="str">
        <f t="shared" si="20"/>
        <v/>
      </c>
      <c r="H243" s="242"/>
      <c r="I243" s="242"/>
      <c r="J243" s="168" t="s">
        <v>590</v>
      </c>
      <c r="K243" s="245"/>
      <c r="L243" s="246" t="str">
        <f>IF(OR(Table189[[#This Row],[流]]="UAT_GS",Table189[[#This Row],[流]]="UAT_GC",Table189[[#This Row],[流]]="UAT_EP"),"Release_note","0")&amp;IF(OR(Table189[[#This Row],[流]]="UAT3"),"Notice_of","0")</f>
        <v>00</v>
      </c>
      <c r="M243" s="247"/>
      <c r="N243" s="242"/>
      <c r="O243" s="242"/>
      <c r="P243" s="242"/>
      <c r="Q243" s="242"/>
      <c r="R243" s="242"/>
      <c r="S243" s="248" t="str">
        <f>IF(OR(Table189[[#This Row],[流]]="FLEET_ENHANCEMENT_GS",Table189[[#This Row],[流]]="UAT3",Table189[[#This Row],[流]]="",Table189[[#This Row],[流]]="0",Table189[[#This Row],[流]]="ICP"),"0","Yes")</f>
        <v>0</v>
      </c>
      <c r="T243" s="248"/>
      <c r="U243" s="247"/>
    </row>
    <row r="244" spans="4:21" hidden="1" x14ac:dyDescent="0.25">
      <c r="D244" s="109">
        <v>43269</v>
      </c>
      <c r="E244" s="217"/>
      <c r="F244" s="243" t="str">
        <f t="shared" ref="F244:F293" si="25">TEXT(D244,"dddd")</f>
        <v>Monday</v>
      </c>
      <c r="G244" s="218" t="str">
        <f t="shared" si="20"/>
        <v/>
      </c>
      <c r="H244" s="218"/>
      <c r="I244"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4" s="218"/>
      <c r="K244" s="219"/>
      <c r="L244" s="220" t="str">
        <f>IF(OR(Table189[[#This Row],[流]]="UAT_GS",Table189[[#This Row],[流]]="UAT_GC",Table189[[#This Row],[流]]="UAT_EP"),"Release_note","0")&amp;IF(OR(Table189[[#This Row],[流]]="UAT3"),"Notice_of","0")</f>
        <v>00</v>
      </c>
      <c r="M244" s="221"/>
      <c r="N244" s="218"/>
      <c r="O244" s="218"/>
      <c r="P244" s="218"/>
      <c r="Q244" s="218"/>
      <c r="R244" s="218"/>
      <c r="S244" s="222" t="str">
        <f>IF(OR(Table189[[#This Row],[流]]="FLEET_ENHANCEMENT_GS",Table189[[#This Row],[流]]="UAT3",Table189[[#This Row],[流]]="",Table189[[#This Row],[流]]="0",Table189[[#This Row],[流]]="ICP"),"0","Yes")</f>
        <v>0</v>
      </c>
      <c r="T244" s="222"/>
      <c r="U244" s="221"/>
    </row>
    <row r="245" spans="4:21" hidden="1" x14ac:dyDescent="0.25">
      <c r="D245" s="87">
        <v>43270</v>
      </c>
      <c r="E245" s="310"/>
      <c r="F245" s="292" t="str">
        <f t="shared" si="25"/>
        <v>Tuesday</v>
      </c>
      <c r="G245" s="312" t="str">
        <f t="shared" si="20"/>
        <v>UAT</v>
      </c>
      <c r="H245" s="312"/>
      <c r="I24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5" s="168" t="s">
        <v>124</v>
      </c>
      <c r="K245" s="122"/>
      <c r="L245" s="123" t="str">
        <f>IF(OR(Table189[[#This Row],[流]]="UAT_GS",Table189[[#This Row],[流]]="UAT_GC",Table189[[#This Row],[流]]="UAT_EP"),"Release_note","0")&amp;IF(OR(Table189[[#This Row],[流]]="UAT3"),"Notice_of","0")</f>
        <v>00</v>
      </c>
      <c r="M245" s="124"/>
      <c r="N245" s="312"/>
      <c r="O245" s="312"/>
      <c r="P245" s="312"/>
      <c r="Q245" s="312"/>
      <c r="R245" s="312"/>
      <c r="S245" s="127" t="str">
        <f>IF(OR(Table189[[#This Row],[流]]="FLEET_ENHANCEMENT_GS",Table189[[#This Row],[流]]="UAT3",Table189[[#This Row],[流]]="",Table189[[#This Row],[流]]="0",Table189[[#This Row],[流]]="ICP"),"0","Yes")</f>
        <v>0</v>
      </c>
      <c r="T245" s="127"/>
      <c r="U245" s="124"/>
    </row>
    <row r="246" spans="4:21" hidden="1" x14ac:dyDescent="0.25">
      <c r="D246" s="87">
        <v>43271</v>
      </c>
      <c r="E246" s="310"/>
      <c r="F246" s="292" t="str">
        <f>TEXT(D246,"dddd")</f>
        <v>Wednesday</v>
      </c>
      <c r="G246" s="312" t="str">
        <f t="shared" si="20"/>
        <v>Trunk&amp;UAT3</v>
      </c>
      <c r="H246" s="312"/>
      <c r="I24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6" s="312"/>
      <c r="K246" s="122"/>
      <c r="L246" s="123" t="str">
        <f>IF(OR(Table189[[#This Row],[流]]="UAT_GS",Table189[[#This Row],[流]]="UAT_GC",Table189[[#This Row],[流]]="UAT_EP"),"Release_note","0")&amp;IF(OR(Table189[[#This Row],[流]]="UAT3"),"Notice_of","0")</f>
        <v>00</v>
      </c>
      <c r="M246" s="124"/>
      <c r="N246" s="312"/>
      <c r="O246" s="312"/>
      <c r="P246" s="312"/>
      <c r="Q246" s="312"/>
      <c r="R246" s="312"/>
      <c r="S246" s="127" t="str">
        <f>IF(OR(Table189[[#This Row],[流]]="FLEET_ENHANCEMENT_GS",Table189[[#This Row],[流]]="UAT3",Table189[[#This Row],[流]]="",Table189[[#This Row],[流]]="0",Table189[[#This Row],[流]]="ICP"),"0","Yes")</f>
        <v>0</v>
      </c>
      <c r="T246" s="127"/>
      <c r="U246" s="124"/>
    </row>
    <row r="247" spans="4:21" hidden="1" x14ac:dyDescent="0.25">
      <c r="D247" s="87">
        <v>43272</v>
      </c>
      <c r="E247" s="310"/>
      <c r="F247" s="292" t="str">
        <f t="shared" si="25"/>
        <v>Thursday</v>
      </c>
      <c r="G247" s="312" t="str">
        <f t="shared" si="20"/>
        <v>UAT</v>
      </c>
      <c r="H247" s="312"/>
      <c r="I24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7" s="168" t="s">
        <v>134</v>
      </c>
      <c r="K247" s="122"/>
      <c r="L247" s="123" t="str">
        <f>IF(OR(Table189[[#This Row],[流]]="UAT_GS",Table189[[#This Row],[流]]="UAT_GC",Table189[[#This Row],[流]]="UAT_EP"),"Release_note","0")&amp;IF(OR(Table189[[#This Row],[流]]="UAT3"),"Notice_of","0")</f>
        <v>00</v>
      </c>
      <c r="M247" s="124"/>
      <c r="N247" s="312"/>
      <c r="O247" s="312"/>
      <c r="P247" s="312"/>
      <c r="Q247" s="312"/>
      <c r="R247" s="312"/>
      <c r="S247" s="127" t="str">
        <f>IF(OR(Table189[[#This Row],[流]]="FLEET_ENHANCEMENT_GS",Table189[[#This Row],[流]]="UAT3",Table189[[#This Row],[流]]="",Table189[[#This Row],[流]]="0",Table189[[#This Row],[流]]="ICP"),"0","Yes")</f>
        <v>0</v>
      </c>
      <c r="T247" s="127"/>
      <c r="U247" s="124"/>
    </row>
    <row r="248" spans="4:21" x14ac:dyDescent="0.25">
      <c r="D248" s="86">
        <v>43273</v>
      </c>
      <c r="E248" s="231" t="s">
        <v>39</v>
      </c>
      <c r="F248" s="292" t="str">
        <f t="shared" si="25"/>
        <v>Friday</v>
      </c>
      <c r="G248" s="312" t="str">
        <f t="shared" si="20"/>
        <v>Trunk&amp;UAT3</v>
      </c>
      <c r="H248" s="120" t="s">
        <v>474</v>
      </c>
      <c r="I24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48" s="183" t="s">
        <v>509</v>
      </c>
      <c r="K248" s="122"/>
      <c r="L248" s="123" t="str">
        <f>IF(OR(Table189[[#This Row],[流]]="UAT_GS",Table189[[#This Row],[流]]="UAT_GC",Table189[[#This Row],[流]]="UAT_EP"),"Release_note","0")&amp;IF(OR(Table189[[#This Row],[流]]="UAT3"),"Notice_of","0")</f>
        <v>00</v>
      </c>
      <c r="M248" s="124"/>
      <c r="N248" s="312"/>
      <c r="O248" s="312"/>
      <c r="P248" s="312"/>
      <c r="Q248" s="312"/>
      <c r="R248" s="312"/>
      <c r="S248" s="127" t="str">
        <f>IF(OR(Table189[[#This Row],[流]]="FLEET_ENHANCEMENT_GS",Table189[[#This Row],[流]]="UAT3",Table189[[#This Row],[流]]="",Table189[[#This Row],[流]]="0",Table189[[#This Row],[流]]="ICP"),"0","Yes")</f>
        <v>Yes</v>
      </c>
      <c r="T248" s="127"/>
      <c r="U248" s="124"/>
    </row>
    <row r="249" spans="4:21" x14ac:dyDescent="0.25">
      <c r="D249" s="86">
        <v>43273</v>
      </c>
      <c r="E249" s="231" t="s">
        <v>39</v>
      </c>
      <c r="F249" s="298" t="str">
        <f>TEXT(D249,"dddd")</f>
        <v>Friday</v>
      </c>
      <c r="G249" s="298" t="str">
        <f>IF(OR(F249="Thursday",F249="Tuesday"),"UAT","")&amp;IF(OR(F249="Wednesday",F249="Friday"),"Trunk&amp;UAT3","")</f>
        <v>Trunk&amp;UAT3</v>
      </c>
      <c r="H249" s="120" t="s">
        <v>522</v>
      </c>
      <c r="I24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49" s="366" t="s">
        <v>310</v>
      </c>
      <c r="K249" s="120" t="s">
        <v>522</v>
      </c>
      <c r="L249" s="300" t="str">
        <f>IF(OR(Table189[[#This Row],[流]]="UAT_GS",Table189[[#This Row],[流]]="UAT_GC",Table189[[#This Row],[流]]="UAT_EP"),"Release_note","0")&amp;IF(OR(Table189[[#This Row],[流]]="UAT3"),"Notice_of","0")</f>
        <v>00</v>
      </c>
      <c r="M249" s="301"/>
      <c r="N249" s="298"/>
      <c r="O249" s="298"/>
      <c r="P249" s="298"/>
      <c r="Q249" s="298"/>
      <c r="R249" s="298"/>
      <c r="S249" s="302" t="str">
        <f>IF(OR(Table189[[#This Row],[流]]="FLEET_ENHANCEMENT_GS",Table189[[#This Row],[流]]="UAT3",Table189[[#This Row],[流]]="",Table189[[#This Row],[流]]="0",Table189[[#This Row],[流]]="ICP"),"0","Yes")</f>
        <v>Yes</v>
      </c>
      <c r="T249" s="302"/>
      <c r="U249" s="301"/>
    </row>
    <row r="250" spans="4:21" hidden="1" x14ac:dyDescent="0.25">
      <c r="D250" s="86">
        <v>43273</v>
      </c>
      <c r="E250" s="231" t="s">
        <v>39</v>
      </c>
      <c r="F250" s="298" t="str">
        <f t="shared" ref="F250:F252" si="26">TEXT(D250,"dddd")</f>
        <v>Friday</v>
      </c>
      <c r="G250" s="298" t="str">
        <f t="shared" ref="G250:G252" si="27">IF(OR(F250="Thursday",F250="Tuesday"),"UAT","")&amp;IF(OR(F250="Wednesday",F250="Friday"),"Trunk&amp;UAT3","")</f>
        <v>Trunk&amp;UAT3</v>
      </c>
      <c r="H250" s="131" t="s">
        <v>32</v>
      </c>
      <c r="I25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172.25.15.202</v>
      </c>
      <c r="J250" s="298"/>
      <c r="K250" s="120" t="s">
        <v>522</v>
      </c>
      <c r="L250" s="300" t="str">
        <f>IF(OR(Table189[[#This Row],[流]]="UAT_GS",Table189[[#This Row],[流]]="UAT_GC",Table189[[#This Row],[流]]="UAT_EP"),"Release_note","0")&amp;IF(OR(Table189[[#This Row],[流]]="UAT3"),"Notice_of","0")</f>
        <v>Release_note0</v>
      </c>
      <c r="M250" s="301"/>
      <c r="N250" s="298"/>
      <c r="O250" s="298"/>
      <c r="P250" s="298"/>
      <c r="Q250" s="298"/>
      <c r="R250" s="298"/>
      <c r="S250" s="302" t="str">
        <f>IF(OR(Table189[[#This Row],[流]]="FLEET_ENHANCEMENT_GS",Table189[[#This Row],[流]]="UAT3",Table189[[#This Row],[流]]="",Table189[[#This Row],[流]]="0",Table189[[#This Row],[流]]="ICP"),"0","Yes")</f>
        <v>Yes</v>
      </c>
      <c r="T250" s="302"/>
      <c r="U250" s="301"/>
    </row>
    <row r="251" spans="4:21" hidden="1" x14ac:dyDescent="0.25">
      <c r="D251" s="86">
        <v>43273</v>
      </c>
      <c r="E251" s="231" t="s">
        <v>39</v>
      </c>
      <c r="F251" s="298" t="str">
        <f t="shared" si="26"/>
        <v>Friday</v>
      </c>
      <c r="G251" s="298" t="str">
        <f t="shared" si="27"/>
        <v>Trunk&amp;UAT3</v>
      </c>
      <c r="H251" s="131" t="s">
        <v>36</v>
      </c>
      <c r="I25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172.25.15.208</v>
      </c>
      <c r="J251" s="298"/>
      <c r="K251" s="120" t="s">
        <v>522</v>
      </c>
      <c r="L251" s="300" t="str">
        <f>IF(OR(Table189[[#This Row],[流]]="UAT_GS",Table189[[#This Row],[流]]="UAT_GC",Table189[[#This Row],[流]]="UAT_EP"),"Release_note","0")&amp;IF(OR(Table189[[#This Row],[流]]="UAT3"),"Notice_of","0")</f>
        <v>Release_note0</v>
      </c>
      <c r="M251" s="301"/>
      <c r="N251" s="298"/>
      <c r="O251" s="298"/>
      <c r="P251" s="298"/>
      <c r="Q251" s="298"/>
      <c r="R251" s="298"/>
      <c r="S251" s="302" t="str">
        <f>IF(OR(Table189[[#This Row],[流]]="FLEET_ENHANCEMENT_GS",Table189[[#This Row],[流]]="UAT3",Table189[[#This Row],[流]]="",Table189[[#This Row],[流]]="0",Table189[[#This Row],[流]]="ICP"),"0","Yes")</f>
        <v>Yes</v>
      </c>
      <c r="T251" s="302"/>
      <c r="U251" s="301"/>
    </row>
    <row r="252" spans="4:21" hidden="1" x14ac:dyDescent="0.25">
      <c r="D252" s="86">
        <v>43273</v>
      </c>
      <c r="E252" s="231" t="s">
        <v>39</v>
      </c>
      <c r="F252" s="298" t="str">
        <f t="shared" si="26"/>
        <v>Friday</v>
      </c>
      <c r="G252" s="298" t="str">
        <f t="shared" si="27"/>
        <v>Trunk&amp;UAT3</v>
      </c>
      <c r="H252" s="131" t="s">
        <v>37</v>
      </c>
      <c r="I25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172.25.15.207</v>
      </c>
      <c r="J252" s="298"/>
      <c r="K252" s="120" t="s">
        <v>522</v>
      </c>
      <c r="L252" s="300" t="str">
        <f>IF(OR(Table189[[#This Row],[流]]="UAT_GS",Table189[[#This Row],[流]]="UAT_GC",Table189[[#This Row],[流]]="UAT_EP"),"Release_note","0")&amp;IF(OR(Table189[[#This Row],[流]]="UAT3"),"Notice_of","0")</f>
        <v>Release_note0</v>
      </c>
      <c r="M252" s="301"/>
      <c r="N252" s="298"/>
      <c r="O252" s="298"/>
      <c r="P252" s="298"/>
      <c r="Q252" s="298"/>
      <c r="R252" s="298"/>
      <c r="S252" s="302" t="str">
        <f>IF(OR(Table189[[#This Row],[流]]="FLEET_ENHANCEMENT_GS",Table189[[#This Row],[流]]="UAT3",Table189[[#This Row],[流]]="",Table189[[#This Row],[流]]="0",Table189[[#This Row],[流]]="ICP"),"0","Yes")</f>
        <v>Yes</v>
      </c>
      <c r="T252" s="302"/>
      <c r="U252" s="301"/>
    </row>
    <row r="253" spans="4:21" hidden="1" x14ac:dyDescent="0.25">
      <c r="D253" s="86">
        <v>43273</v>
      </c>
      <c r="E253" s="231" t="s">
        <v>39</v>
      </c>
      <c r="F253" s="298" t="str">
        <f>TEXT(D253,"dddd")</f>
        <v>Friday</v>
      </c>
      <c r="G253" s="298" t="str">
        <f>IF(OR(F253="Thursday",F253="Tuesday"),"UAT","")&amp;IF(OR(F253="Wednesday",F253="Friday"),"Trunk&amp;UAT3","")</f>
        <v>Trunk&amp;UAT3</v>
      </c>
      <c r="H253" s="230" t="s">
        <v>40</v>
      </c>
      <c r="I25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UAT3</v>
      </c>
      <c r="J253" s="298"/>
      <c r="K253" s="120" t="s">
        <v>522</v>
      </c>
      <c r="L253" s="300" t="str">
        <f>IF(OR(Table189[[#This Row],[流]]="UAT_GS",Table189[[#This Row],[流]]="UAT_GC",Table189[[#This Row],[流]]="UAT_EP"),"Release_note","0")&amp;IF(OR(Table189[[#This Row],[流]]="UAT3"),"Notice_of","0")</f>
        <v>0Notice_of</v>
      </c>
      <c r="M253" s="301"/>
      <c r="N253" s="298"/>
      <c r="O253" s="298"/>
      <c r="P253" s="298"/>
      <c r="Q253" s="298"/>
      <c r="R253" s="298"/>
      <c r="S253" s="302" t="str">
        <f>IF(OR(Table189[[#This Row],[流]]="FLEET_ENHANCEMENT_GS",Table189[[#This Row],[流]]="UAT3",Table189[[#This Row],[流]]="",Table189[[#This Row],[流]]="0",Table189[[#This Row],[流]]="ICP"),"0","Yes")</f>
        <v>0</v>
      </c>
      <c r="T253" s="302"/>
      <c r="U253" s="301"/>
    </row>
    <row r="254" spans="4:21" x14ac:dyDescent="0.25">
      <c r="D254" s="109">
        <v>43274</v>
      </c>
      <c r="E254" s="217"/>
      <c r="F254" s="243" t="str">
        <f t="shared" si="25"/>
        <v>Saturday</v>
      </c>
      <c r="G254" s="218" t="str">
        <f t="shared" si="20"/>
        <v/>
      </c>
      <c r="H254" s="218"/>
      <c r="I254" s="218"/>
      <c r="J254" s="218"/>
      <c r="K254" s="219"/>
      <c r="L254" s="220" t="str">
        <f>IF(OR(Table189[[#This Row],[流]]="UAT_GS",Table189[[#This Row],[流]]="UAT_GC",Table189[[#This Row],[流]]="UAT_EP"),"Release_note","0")&amp;IF(OR(Table189[[#This Row],[流]]="UAT3"),"Notice_of","0")</f>
        <v>00</v>
      </c>
      <c r="M254" s="221"/>
      <c r="N254" s="218"/>
      <c r="O254" s="218"/>
      <c r="P254" s="218"/>
      <c r="Q254" s="218"/>
      <c r="R254" s="218"/>
      <c r="S254" s="222" t="str">
        <f>IF(OR(Table189[[#This Row],[流]]="FLEET_ENHANCEMENT_GS",Table189[[#This Row],[流]]="UAT3",Table189[[#This Row],[流]]="",Table189[[#This Row],[流]]="0",Table189[[#This Row],[流]]="ICP"),"0","Yes")</f>
        <v>0</v>
      </c>
      <c r="T254" s="222"/>
      <c r="U254" s="221"/>
    </row>
    <row r="255" spans="4:21" x14ac:dyDescent="0.25">
      <c r="D255" s="109">
        <v>43275</v>
      </c>
      <c r="E255" s="217"/>
      <c r="F255" s="249" t="str">
        <f t="shared" si="25"/>
        <v>Sunday</v>
      </c>
      <c r="G255" s="242" t="str">
        <f t="shared" si="20"/>
        <v/>
      </c>
      <c r="H255" s="242"/>
      <c r="I255" s="242"/>
      <c r="J255" s="168" t="s">
        <v>700</v>
      </c>
      <c r="K255" s="245"/>
      <c r="L255" s="246" t="str">
        <f>IF(OR(Table189[[#This Row],[流]]="UAT_GS",Table189[[#This Row],[流]]="UAT_GC",Table189[[#This Row],[流]]="UAT_EP"),"Release_note","0")&amp;IF(OR(Table189[[#This Row],[流]]="UAT3"),"Notice_of","0")</f>
        <v>00</v>
      </c>
      <c r="M255" s="247"/>
      <c r="N255" s="242"/>
      <c r="O255" s="242"/>
      <c r="P255" s="242"/>
      <c r="Q255" s="242"/>
      <c r="R255" s="242"/>
      <c r="S255" s="248" t="str">
        <f>IF(OR(Table189[[#This Row],[流]]="FLEET_ENHANCEMENT_GS",Table189[[#This Row],[流]]="UAT3",Table189[[#This Row],[流]]="",Table189[[#This Row],[流]]="0",Table189[[#This Row],[流]]="ICP"),"0","Yes")</f>
        <v>0</v>
      </c>
      <c r="T255" s="248"/>
      <c r="U255" s="247"/>
    </row>
    <row r="256" spans="4:21" x14ac:dyDescent="0.25">
      <c r="D256" s="393">
        <v>43276</v>
      </c>
      <c r="E256" s="231" t="s">
        <v>39</v>
      </c>
      <c r="F256" s="295" t="str">
        <f t="shared" si="25"/>
        <v>Monday</v>
      </c>
      <c r="G256" s="312" t="str">
        <f t="shared" si="20"/>
        <v/>
      </c>
      <c r="H256" s="228" t="s">
        <v>554</v>
      </c>
      <c r="I25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6" s="183" t="s">
        <v>509</v>
      </c>
      <c r="K256" s="122"/>
      <c r="L256" s="123" t="str">
        <f>IF(OR(Table189[[#This Row],[流]]="UAT_GS",Table189[[#This Row],[流]]="UAT_GC",Table189[[#This Row],[流]]="UAT_EP"),"Release_note","0")&amp;IF(OR(Table189[[#This Row],[流]]="UAT3"),"Notice_of","0")</f>
        <v>00</v>
      </c>
      <c r="M256" s="124"/>
      <c r="N256" s="312"/>
      <c r="O256" s="312"/>
      <c r="P256" s="312"/>
      <c r="Q256" s="312"/>
      <c r="R256" s="312"/>
      <c r="S256" s="127" t="str">
        <f>IF(OR(Table189[[#This Row],[流]]="FLEET_ENHANCEMENT_GS",Table189[[#This Row],[流]]="UAT3",Table189[[#This Row],[流]]="",Table189[[#This Row],[流]]="0",Table189[[#This Row],[流]]="ICP"),"0","Yes")</f>
        <v>Yes</v>
      </c>
      <c r="T256" s="127"/>
      <c r="U256" s="124"/>
    </row>
    <row r="257" spans="4:21" x14ac:dyDescent="0.25">
      <c r="D257" s="87">
        <v>43277</v>
      </c>
      <c r="E257" s="310"/>
      <c r="F257" s="360" t="str">
        <f t="shared" si="25"/>
        <v>Tuesday</v>
      </c>
      <c r="G257" s="312" t="str">
        <f t="shared" si="20"/>
        <v>UAT</v>
      </c>
      <c r="H257" s="312"/>
      <c r="I257"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7" s="312"/>
      <c r="K257" s="122"/>
      <c r="L257" s="123" t="str">
        <f>IF(OR(Table189[[#This Row],[流]]="UAT_GS",Table189[[#This Row],[流]]="UAT_GC",Table189[[#This Row],[流]]="UAT_EP"),"Release_note","0")&amp;IF(OR(Table189[[#This Row],[流]]="UAT3"),"Notice_of","0")</f>
        <v>00</v>
      </c>
      <c r="M257" s="124"/>
      <c r="N257" s="312"/>
      <c r="O257" s="312"/>
      <c r="P257" s="312"/>
      <c r="Q257" s="312"/>
      <c r="R257" s="312"/>
      <c r="S257" s="127" t="str">
        <f>IF(OR(Table189[[#This Row],[流]]="FLEET_ENHANCEMENT_GS",Table189[[#This Row],[流]]="UAT3",Table189[[#This Row],[流]]="",Table189[[#This Row],[流]]="0",Table189[[#This Row],[流]]="ICP"),"0","Yes")</f>
        <v>0</v>
      </c>
      <c r="T257" s="127"/>
      <c r="U257" s="124"/>
    </row>
    <row r="258" spans="4:21" x14ac:dyDescent="0.25">
      <c r="D258" s="87">
        <v>43278</v>
      </c>
      <c r="E258" s="310"/>
      <c r="F258" s="295" t="str">
        <f t="shared" si="25"/>
        <v>Wednesday</v>
      </c>
      <c r="G258" s="312" t="str">
        <f t="shared" si="20"/>
        <v>Trunk&amp;UAT3</v>
      </c>
      <c r="H258" s="120" t="s">
        <v>20</v>
      </c>
      <c r="I258"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172.25.12.222</v>
      </c>
      <c r="J258" s="312"/>
      <c r="K258" s="122" t="s">
        <v>725</v>
      </c>
      <c r="L258" s="123" t="str">
        <f>IF(OR(Table189[[#This Row],[流]]="UAT_GS",Table189[[#This Row],[流]]="UAT_GC",Table189[[#This Row],[流]]="UAT_EP"),"Release_note","0")&amp;IF(OR(Table189[[#This Row],[流]]="UAT3"),"Notice_of","0")</f>
        <v>00</v>
      </c>
      <c r="M258" s="124"/>
      <c r="N258" s="312"/>
      <c r="O258" s="312"/>
      <c r="P258" s="312"/>
      <c r="Q258" s="312"/>
      <c r="R258" s="312"/>
      <c r="S258" s="127" t="str">
        <f>IF(OR(Table189[[#This Row],[流]]="FLEET_ENHANCEMENT_GS",Table189[[#This Row],[流]]="UAT3",Table189[[#This Row],[流]]="",Table189[[#This Row],[流]]="0",Table189[[#This Row],[流]]="ICP"),"0","Yes")</f>
        <v>Yes</v>
      </c>
      <c r="T258" s="127"/>
      <c r="U258" s="124"/>
    </row>
    <row r="259" spans="4:21" x14ac:dyDescent="0.25">
      <c r="D259" s="87">
        <v>43279</v>
      </c>
      <c r="E259" s="310"/>
      <c r="F259" s="292" t="str">
        <f t="shared" si="25"/>
        <v>Thursday</v>
      </c>
      <c r="G259" s="312" t="str">
        <f t="shared" si="20"/>
        <v>UAT</v>
      </c>
      <c r="H259" s="312"/>
      <c r="I259"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59" s="312"/>
      <c r="K259" s="122"/>
      <c r="L259" s="123" t="str">
        <f>IF(OR(Table189[[#This Row],[流]]="UAT_GS",Table189[[#This Row],[流]]="UAT_GC",Table189[[#This Row],[流]]="UAT_EP"),"Release_note","0")&amp;IF(OR(Table189[[#This Row],[流]]="UAT3"),"Notice_of","0")</f>
        <v>00</v>
      </c>
      <c r="M259" s="124"/>
      <c r="N259" s="312"/>
      <c r="O259" s="312"/>
      <c r="P259" s="312"/>
      <c r="Q259" s="312"/>
      <c r="R259" s="312"/>
      <c r="S259" s="127" t="str">
        <f>IF(OR(Table189[[#This Row],[流]]="FLEET_ENHANCEMENT_GS",Table189[[#This Row],[流]]="UAT3",Table189[[#This Row],[流]]="",Table189[[#This Row],[流]]="0",Table189[[#This Row],[流]]="ICP"),"0","Yes")</f>
        <v>0</v>
      </c>
      <c r="T259" s="127"/>
      <c r="U259" s="124"/>
    </row>
    <row r="260" spans="4:21" x14ac:dyDescent="0.25">
      <c r="D260" s="87">
        <v>43280</v>
      </c>
      <c r="E260" s="310"/>
      <c r="F260" s="292" t="str">
        <f t="shared" si="25"/>
        <v>Friday</v>
      </c>
      <c r="G260" s="312" t="str">
        <f t="shared" si="20"/>
        <v>Trunk&amp;UAT3</v>
      </c>
      <c r="H260" s="312"/>
      <c r="I260"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0" s="312"/>
      <c r="K260" s="122"/>
      <c r="L260" s="123" t="str">
        <f>IF(OR(Table189[[#This Row],[流]]="UAT_GS",Table189[[#This Row],[流]]="UAT_GC",Table189[[#This Row],[流]]="UAT_EP"),"Release_note","0")&amp;IF(OR(Table189[[#This Row],[流]]="UAT3"),"Notice_of","0")</f>
        <v>00</v>
      </c>
      <c r="M260" s="124"/>
      <c r="N260" s="312"/>
      <c r="O260" s="312"/>
      <c r="P260" s="312"/>
      <c r="Q260" s="312"/>
      <c r="R260" s="312"/>
      <c r="S260" s="127" t="str">
        <f>IF(OR(Table189[[#This Row],[流]]="FLEET_ENHANCEMENT_GS",Table189[[#This Row],[流]]="UAT3",Table189[[#This Row],[流]]="",Table189[[#This Row],[流]]="0",Table189[[#This Row],[流]]="ICP"),"0","Yes")</f>
        <v>0</v>
      </c>
      <c r="T260" s="127"/>
      <c r="U260" s="124"/>
    </row>
    <row r="261" spans="4:21" x14ac:dyDescent="0.25">
      <c r="D261" s="109">
        <v>43281</v>
      </c>
      <c r="E261" s="217"/>
      <c r="F261" s="243" t="str">
        <f t="shared" si="25"/>
        <v>Saturday</v>
      </c>
      <c r="G261" s="218" t="str">
        <f t="shared" si="20"/>
        <v/>
      </c>
      <c r="H261" s="218"/>
      <c r="I261"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1" s="218"/>
      <c r="K261" s="219"/>
      <c r="L261" s="220" t="str">
        <f>IF(OR(Table189[[#This Row],[流]]="UAT_GS",Table189[[#This Row],[流]]="UAT_GC",Table189[[#This Row],[流]]="UAT_EP"),"Release_note","0")&amp;IF(OR(Table189[[#This Row],[流]]="UAT3"),"Notice_of","0")</f>
        <v>00</v>
      </c>
      <c r="M261" s="221"/>
      <c r="N261" s="218"/>
      <c r="O261" s="218"/>
      <c r="P261" s="218"/>
      <c r="Q261" s="218"/>
      <c r="R261" s="218"/>
      <c r="S261" s="222" t="str">
        <f>IF(OR(Table189[[#This Row],[流]]="FLEET_ENHANCEMENT_GS",Table189[[#This Row],[流]]="UAT3",Table189[[#This Row],[流]]="",Table189[[#This Row],[流]]="0",Table189[[#This Row],[流]]="ICP"),"0","Yes")</f>
        <v>0</v>
      </c>
      <c r="T261" s="222"/>
      <c r="U261" s="221"/>
    </row>
    <row r="262" spans="4:21" x14ac:dyDescent="0.25">
      <c r="D262" s="98"/>
      <c r="E262" s="250"/>
      <c r="F262" s="177"/>
      <c r="G262" s="178"/>
      <c r="H262" s="178"/>
      <c r="I262" s="178"/>
      <c r="J262" s="178"/>
      <c r="K262" s="176"/>
      <c r="L262" s="176"/>
      <c r="M262" s="179"/>
      <c r="N262" s="178"/>
      <c r="O262" s="178"/>
      <c r="P262" s="178"/>
      <c r="Q262" s="178"/>
      <c r="R262" s="178"/>
      <c r="S262" s="176"/>
      <c r="T262" s="180"/>
      <c r="U262" s="180"/>
    </row>
    <row r="263" spans="4:21" x14ac:dyDescent="0.25">
      <c r="D263" s="109">
        <v>43282</v>
      </c>
      <c r="E263" s="217"/>
      <c r="F263" s="243" t="str">
        <f t="shared" si="25"/>
        <v>Sunday</v>
      </c>
      <c r="G263" s="218" t="str">
        <f t="shared" si="20"/>
        <v/>
      </c>
      <c r="H263" s="218"/>
      <c r="I263" s="21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3" s="168" t="s">
        <v>701</v>
      </c>
      <c r="K263" s="219"/>
      <c r="L263" s="220" t="str">
        <f>IF(OR(Table189[[#This Row],[流]]="UAT_GS",Table189[[#This Row],[流]]="UAT_GC",Table189[[#This Row],[流]]="UAT_EP"),"Release_note","0")&amp;IF(OR(Table189[[#This Row],[流]]="UAT3"),"Notice_of","0")</f>
        <v>00</v>
      </c>
      <c r="M263" s="221"/>
      <c r="N263" s="218"/>
      <c r="O263" s="218"/>
      <c r="P263" s="218"/>
      <c r="Q263" s="218"/>
      <c r="R263" s="218"/>
      <c r="S263" s="222" t="str">
        <f>IF(OR(Table189[[#This Row],[流]]="FLEET_ENHANCEMENT_GS",Table189[[#This Row],[流]]="UAT3",Table189[[#This Row],[流]]="",Table189[[#This Row],[流]]="0",Table189[[#This Row],[流]]="ICP"),"0","Yes")</f>
        <v>0</v>
      </c>
      <c r="T263" s="222"/>
      <c r="U263" s="221"/>
    </row>
    <row r="264" spans="4:21" x14ac:dyDescent="0.25">
      <c r="D264" s="87">
        <v>43283</v>
      </c>
      <c r="E264" s="310"/>
      <c r="F264" s="292" t="str">
        <f t="shared" si="25"/>
        <v>Monday</v>
      </c>
      <c r="G264" s="312" t="str">
        <f t="shared" si="20"/>
        <v/>
      </c>
      <c r="H264" s="312"/>
      <c r="I264"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4" s="312"/>
      <c r="K264" s="122"/>
      <c r="L264" s="123" t="str">
        <f>IF(OR(Table189[[#This Row],[流]]="UAT_GS",Table189[[#This Row],[流]]="UAT_GC",Table189[[#This Row],[流]]="UAT_EP"),"Release_note","0")&amp;IF(OR(Table189[[#This Row],[流]]="UAT3"),"Notice_of","0")</f>
        <v>00</v>
      </c>
      <c r="M264" s="124"/>
      <c r="N264" s="312"/>
      <c r="O264" s="312"/>
      <c r="P264" s="312"/>
      <c r="Q264" s="312"/>
      <c r="R264" s="312"/>
      <c r="S264" s="127" t="str">
        <f>IF(OR(Table189[[#This Row],[流]]="FLEET_ENHANCEMENT_GS",Table189[[#This Row],[流]]="UAT3",Table189[[#This Row],[流]]="",Table189[[#This Row],[流]]="0",Table189[[#This Row],[流]]="ICP"),"0","Yes")</f>
        <v>0</v>
      </c>
      <c r="T264" s="127"/>
      <c r="U264" s="124"/>
    </row>
    <row r="265" spans="4:21" x14ac:dyDescent="0.25">
      <c r="D265" s="87">
        <v>43284</v>
      </c>
      <c r="E265" s="310"/>
      <c r="F265" s="292" t="str">
        <f t="shared" si="25"/>
        <v>Tuesday</v>
      </c>
      <c r="G265" s="312" t="str">
        <f t="shared" si="20"/>
        <v>UAT</v>
      </c>
      <c r="H265" s="312"/>
      <c r="I265"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5" s="312"/>
      <c r="K265" s="122"/>
      <c r="L265" s="123" t="str">
        <f>IF(OR(Table189[[#This Row],[流]]="UAT_GS",Table189[[#This Row],[流]]="UAT_GC",Table189[[#This Row],[流]]="UAT_EP"),"Release_note","0")&amp;IF(OR(Table189[[#This Row],[流]]="UAT3"),"Notice_of","0")</f>
        <v>00</v>
      </c>
      <c r="M265" s="124"/>
      <c r="N265" s="312"/>
      <c r="O265" s="312"/>
      <c r="P265" s="312"/>
      <c r="Q265" s="312"/>
      <c r="R265" s="312"/>
      <c r="S265" s="127" t="str">
        <f>IF(OR(Table189[[#This Row],[流]]="FLEET_ENHANCEMENT_GS",Table189[[#This Row],[流]]="UAT3",Table189[[#This Row],[流]]="",Table189[[#This Row],[流]]="0",Table189[[#This Row],[流]]="ICP"),"0","Yes")</f>
        <v>0</v>
      </c>
      <c r="T265" s="127"/>
      <c r="U265" s="124"/>
    </row>
    <row r="266" spans="4:21" x14ac:dyDescent="0.25">
      <c r="D266" s="87">
        <v>43285</v>
      </c>
      <c r="E266" s="310"/>
      <c r="F266" s="251" t="str">
        <f t="shared" si="25"/>
        <v>Wednesday</v>
      </c>
      <c r="G266" s="160" t="str">
        <f t="shared" si="20"/>
        <v>Trunk&amp;UAT3</v>
      </c>
      <c r="H266" s="160"/>
      <c r="I266" s="122"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Row],[流]]="SP2","Chloe","")&amp;IF(Table189[[#This Row],[流]]="FLEET_ENHANCEMENT_GS","172.25.12.94","")&amp;IF(Table189[[#This Row],[流]]="FLEET_ENHANCEMENT_GC","172.25.12.95","")&amp;IF(Table189[[#This Row],[流]]="FLEET_ENHANCEMENT_EP","172.25.12.98","")</f>
        <v/>
      </c>
      <c r="J266" s="160"/>
      <c r="K266" s="294"/>
      <c r="L266" s="225" t="str">
        <f>IF(OR(Table189[[#This Row],[流]]="UAT_GS",Table189[[#This Row],[流]]="UAT_GC",Table189[[#This Row],[流]]="UAT_EP"),"Release_note","0")&amp;IF(OR(Table189[[#This Row],[流]]="UAT3"),"Notice_of","0")</f>
        <v>00</v>
      </c>
      <c r="M266" s="161"/>
      <c r="N266" s="160"/>
      <c r="O266" s="160"/>
      <c r="P266" s="160"/>
      <c r="Q266" s="160"/>
      <c r="R266" s="160"/>
      <c r="S266" s="226" t="str">
        <f>IF(OR(Table189[[#This Row],[流]]="FLEET_ENHANCEMENT_GS",Table189[[#This Row],[流]]="UAT3",Table189[[#This Row],[流]]="",Table189[[#This Row],[流]]="0",Table189[[#This Row],[流]]="ICP"),"0","Yes")</f>
        <v>0</v>
      </c>
      <c r="T266" s="226"/>
      <c r="U266" s="161"/>
    </row>
    <row r="267" spans="4:21" x14ac:dyDescent="0.25">
      <c r="D267" s="87">
        <v>43286</v>
      </c>
      <c r="E267" s="310"/>
      <c r="F267" s="298" t="str">
        <f t="shared" si="25"/>
        <v>Thursday</v>
      </c>
      <c r="G267" s="298" t="str">
        <f t="shared" si="20"/>
        <v>UAT</v>
      </c>
      <c r="H267" s="298"/>
      <c r="I26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7" s="298"/>
      <c r="K267" s="299"/>
      <c r="L267" s="300" t="str">
        <f>IF(OR(Table189[[#This Row],[流]]="UAT_GS",Table189[[#This Row],[流]]="UAT_GC",Table189[[#This Row],[流]]="UAT_EP"),"Release_note","0")&amp;IF(OR(Table189[[#This Row],[流]]="UAT3"),"Notice_of","0")</f>
        <v>00</v>
      </c>
      <c r="M267" s="301"/>
      <c r="N267" s="298"/>
      <c r="O267" s="298"/>
      <c r="P267" s="298"/>
      <c r="Q267" s="298"/>
      <c r="R267" s="298"/>
      <c r="S267" s="302" t="str">
        <f>IF(OR(Table189[[#This Row],[流]]="FLEET_ENHANCEMENT_GS",Table189[[#This Row],[流]]="UAT3",Table189[[#This Row],[流]]="",Table189[[#This Row],[流]]="0",Table189[[#This Row],[流]]="ICP"),"0","Yes")</f>
        <v>0</v>
      </c>
      <c r="T267" s="302"/>
      <c r="U267" s="301"/>
    </row>
    <row r="268" spans="4:21" x14ac:dyDescent="0.25">
      <c r="D268" s="87">
        <v>43287</v>
      </c>
      <c r="E268" s="310"/>
      <c r="F268" s="298" t="str">
        <f t="shared" si="25"/>
        <v>Friday</v>
      </c>
      <c r="G268" s="298" t="str">
        <f t="shared" si="20"/>
        <v>Trunk&amp;UAT3</v>
      </c>
      <c r="H268" s="298"/>
      <c r="I26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8" s="298"/>
      <c r="K268" s="299"/>
      <c r="L268" s="300" t="str">
        <f>IF(OR(Table189[[#This Row],[流]]="UAT_GS",Table189[[#This Row],[流]]="UAT_GC",Table189[[#This Row],[流]]="UAT_EP"),"Release_note","0")&amp;IF(OR(Table189[[#This Row],[流]]="UAT3"),"Notice_of","0")</f>
        <v>00</v>
      </c>
      <c r="M268" s="301"/>
      <c r="N268" s="298"/>
      <c r="O268" s="298"/>
      <c r="P268" s="298"/>
      <c r="Q268" s="298"/>
      <c r="R268" s="298"/>
      <c r="S268" s="302" t="str">
        <f>IF(OR(Table189[[#This Row],[流]]="FLEET_ENHANCEMENT_GS",Table189[[#This Row],[流]]="UAT3",Table189[[#This Row],[流]]="",Table189[[#This Row],[流]]="0",Table189[[#This Row],[流]]="ICP"),"0","Yes")</f>
        <v>0</v>
      </c>
      <c r="T268" s="302"/>
      <c r="U268" s="301"/>
    </row>
    <row r="269" spans="4:21" x14ac:dyDescent="0.25">
      <c r="D269" s="109">
        <v>43288</v>
      </c>
      <c r="E269" s="217"/>
      <c r="F269" s="383" t="str">
        <f t="shared" si="25"/>
        <v>Saturday</v>
      </c>
      <c r="G269" s="383" t="str">
        <f t="shared" si="20"/>
        <v/>
      </c>
      <c r="H269" s="383"/>
      <c r="I269"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69" s="383"/>
      <c r="K269" s="384"/>
      <c r="L269" s="385" t="str">
        <f>IF(OR(Table189[[#This Row],[流]]="UAT_GS",Table189[[#This Row],[流]]="UAT_GC",Table189[[#This Row],[流]]="UAT_EP"),"Release_note","0")&amp;IF(OR(Table189[[#This Row],[流]]="UAT3"),"Notice_of","0")</f>
        <v>00</v>
      </c>
      <c r="M269" s="386"/>
      <c r="N269" s="383"/>
      <c r="O269" s="383"/>
      <c r="P269" s="383"/>
      <c r="Q269" s="383"/>
      <c r="R269" s="383"/>
      <c r="S269" s="387" t="str">
        <f>IF(OR(Table189[[#This Row],[流]]="FLEET_ENHANCEMENT_GS",Table189[[#This Row],[流]]="UAT3",Table189[[#This Row],[流]]="",Table189[[#This Row],[流]]="0",Table189[[#This Row],[流]]="ICP"),"0","Yes")</f>
        <v>0</v>
      </c>
      <c r="T269" s="387"/>
      <c r="U269" s="386"/>
    </row>
    <row r="270" spans="4:21" x14ac:dyDescent="0.25">
      <c r="D270" s="109">
        <v>43289</v>
      </c>
      <c r="E270" s="217"/>
      <c r="F270" s="383" t="str">
        <f t="shared" si="25"/>
        <v>Sunday</v>
      </c>
      <c r="G270" s="383" t="str">
        <f t="shared" si="20"/>
        <v/>
      </c>
      <c r="H270" s="383"/>
      <c r="I270"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0" s="168" t="s">
        <v>702</v>
      </c>
      <c r="K270" s="384"/>
      <c r="L270" s="385" t="str">
        <f>IF(OR(Table189[[#This Row],[流]]="UAT_GS",Table189[[#This Row],[流]]="UAT_GC",Table189[[#This Row],[流]]="UAT_EP"),"Release_note","0")&amp;IF(OR(Table189[[#This Row],[流]]="UAT3"),"Notice_of","0")</f>
        <v>00</v>
      </c>
      <c r="M270" s="386"/>
      <c r="N270" s="383"/>
      <c r="O270" s="383"/>
      <c r="P270" s="383"/>
      <c r="Q270" s="383"/>
      <c r="R270" s="383"/>
      <c r="S270" s="387" t="str">
        <f>IF(OR(Table189[[#This Row],[流]]="FLEET_ENHANCEMENT_GS",Table189[[#This Row],[流]]="UAT3",Table189[[#This Row],[流]]="",Table189[[#This Row],[流]]="0",Table189[[#This Row],[流]]="ICP"),"0","Yes")</f>
        <v>0</v>
      </c>
      <c r="T270" s="387"/>
      <c r="U270" s="386"/>
    </row>
    <row r="271" spans="4:21" x14ac:dyDescent="0.25">
      <c r="D271" s="87">
        <v>43290</v>
      </c>
      <c r="E271" s="310"/>
      <c r="F271" s="298" t="str">
        <f t="shared" si="25"/>
        <v>Monday</v>
      </c>
      <c r="G271" s="298" t="str">
        <f t="shared" si="20"/>
        <v/>
      </c>
      <c r="H271" s="298"/>
      <c r="I27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1" s="298"/>
      <c r="K271" s="299"/>
      <c r="L271" s="300" t="str">
        <f>IF(OR(Table189[[#This Row],[流]]="UAT_GS",Table189[[#This Row],[流]]="UAT_GC",Table189[[#This Row],[流]]="UAT_EP"),"Release_note","0")&amp;IF(OR(Table189[[#This Row],[流]]="UAT3"),"Notice_of","0")</f>
        <v>00</v>
      </c>
      <c r="M271" s="301"/>
      <c r="N271" s="298"/>
      <c r="O271" s="298"/>
      <c r="P271" s="298"/>
      <c r="Q271" s="298"/>
      <c r="R271" s="298"/>
      <c r="S271" s="302" t="str">
        <f>IF(OR(Table189[[#This Row],[流]]="FLEET_ENHANCEMENT_GS",Table189[[#This Row],[流]]="UAT3",Table189[[#This Row],[流]]="",Table189[[#This Row],[流]]="0",Table189[[#This Row],[流]]="ICP"),"0","Yes")</f>
        <v>0</v>
      </c>
      <c r="T271" s="302"/>
      <c r="U271" s="301"/>
    </row>
    <row r="272" spans="4:21" x14ac:dyDescent="0.25">
      <c r="D272" s="87">
        <v>43291</v>
      </c>
      <c r="E272" s="310"/>
      <c r="F272" s="298" t="str">
        <f t="shared" si="25"/>
        <v>Tuesday</v>
      </c>
      <c r="G272" s="298" t="str">
        <f t="shared" si="20"/>
        <v>UAT</v>
      </c>
      <c r="H272" s="298"/>
      <c r="I27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2" s="298"/>
      <c r="K272" s="299"/>
      <c r="L272" s="300" t="str">
        <f>IF(OR(Table189[[#This Row],[流]]="UAT_GS",Table189[[#This Row],[流]]="UAT_GC",Table189[[#This Row],[流]]="UAT_EP"),"Release_note","0")&amp;IF(OR(Table189[[#This Row],[流]]="UAT3"),"Notice_of","0")</f>
        <v>00</v>
      </c>
      <c r="M272" s="301"/>
      <c r="N272" s="298"/>
      <c r="O272" s="298"/>
      <c r="P272" s="298"/>
      <c r="Q272" s="298"/>
      <c r="R272" s="298"/>
      <c r="S272" s="302" t="str">
        <f>IF(OR(Table189[[#This Row],[流]]="FLEET_ENHANCEMENT_GS",Table189[[#This Row],[流]]="UAT3",Table189[[#This Row],[流]]="",Table189[[#This Row],[流]]="0",Table189[[#This Row],[流]]="ICP"),"0","Yes")</f>
        <v>0</v>
      </c>
      <c r="T272" s="302"/>
      <c r="U272" s="301"/>
    </row>
    <row r="273" spans="4:21" x14ac:dyDescent="0.25">
      <c r="D273" s="87">
        <v>43292</v>
      </c>
      <c r="E273" s="310"/>
      <c r="F273" s="298" t="str">
        <f t="shared" si="25"/>
        <v>Wednesday</v>
      </c>
      <c r="G273" s="298" t="str">
        <f t="shared" si="20"/>
        <v>Trunk&amp;UAT3</v>
      </c>
      <c r="H273" s="298"/>
      <c r="I273"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3" s="298"/>
      <c r="K273" s="299"/>
      <c r="L273" s="300" t="str">
        <f>IF(OR(Table189[[#This Row],[流]]="UAT_GS",Table189[[#This Row],[流]]="UAT_GC",Table189[[#This Row],[流]]="UAT_EP"),"Release_note","0")&amp;IF(OR(Table189[[#This Row],[流]]="UAT3"),"Notice_of","0")</f>
        <v>00</v>
      </c>
      <c r="M273" s="301"/>
      <c r="N273" s="298"/>
      <c r="O273" s="298"/>
      <c r="P273" s="298"/>
      <c r="Q273" s="298"/>
      <c r="R273" s="298"/>
      <c r="S273" s="302" t="str">
        <f>IF(OR(Table189[[#This Row],[流]]="FLEET_ENHANCEMENT_GS",Table189[[#This Row],[流]]="UAT3",Table189[[#This Row],[流]]="",Table189[[#This Row],[流]]="0",Table189[[#This Row],[流]]="ICP"),"0","Yes")</f>
        <v>0</v>
      </c>
      <c r="T273" s="302"/>
      <c r="U273" s="301"/>
    </row>
    <row r="274" spans="4:21" x14ac:dyDescent="0.25">
      <c r="D274" s="87">
        <v>43293</v>
      </c>
      <c r="E274" s="310"/>
      <c r="F274" s="298" t="str">
        <f t="shared" si="25"/>
        <v>Thursday</v>
      </c>
      <c r="G274" s="298" t="str">
        <f t="shared" si="20"/>
        <v>UAT</v>
      </c>
      <c r="H274" s="298"/>
      <c r="I274"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4" s="298"/>
      <c r="K274" s="299"/>
      <c r="L274" s="300" t="str">
        <f>IF(OR(Table189[[#This Row],[流]]="UAT_GS",Table189[[#This Row],[流]]="UAT_GC",Table189[[#This Row],[流]]="UAT_EP"),"Release_note","0")&amp;IF(OR(Table189[[#This Row],[流]]="UAT3"),"Notice_of","0")</f>
        <v>00</v>
      </c>
      <c r="M274" s="301"/>
      <c r="N274" s="298"/>
      <c r="O274" s="298"/>
      <c r="P274" s="298"/>
      <c r="Q274" s="298"/>
      <c r="R274" s="298"/>
      <c r="S274" s="302" t="str">
        <f>IF(OR(Table189[[#This Row],[流]]="FLEET_ENHANCEMENT_GS",Table189[[#This Row],[流]]="UAT3",Table189[[#This Row],[流]]="",Table189[[#This Row],[流]]="0",Table189[[#This Row],[流]]="ICP"),"0","Yes")</f>
        <v>0</v>
      </c>
      <c r="T274" s="302"/>
      <c r="U274" s="301"/>
    </row>
    <row r="275" spans="4:21" x14ac:dyDescent="0.25">
      <c r="D275" s="87">
        <v>43294</v>
      </c>
      <c r="E275" s="310"/>
      <c r="F275" s="378" t="str">
        <f t="shared" si="25"/>
        <v>Friday</v>
      </c>
      <c r="G275" s="378" t="str">
        <f t="shared" si="20"/>
        <v>Trunk&amp;UAT3</v>
      </c>
      <c r="H275" s="378"/>
      <c r="I275" s="37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5" s="378"/>
      <c r="K275" s="379"/>
      <c r="L275" s="380" t="str">
        <f>IF(OR(Table189[[#This Row],[流]]="UAT_GS",Table189[[#This Row],[流]]="UAT_GC",Table189[[#This Row],[流]]="UAT_EP"),"Release_note","0")&amp;IF(OR(Table189[[#This Row],[流]]="UAT3"),"Notice_of","0")</f>
        <v>00</v>
      </c>
      <c r="M275" s="381"/>
      <c r="N275" s="378"/>
      <c r="O275" s="378"/>
      <c r="P275" s="378"/>
      <c r="Q275" s="378"/>
      <c r="R275" s="378"/>
      <c r="S275" s="382" t="str">
        <f>IF(OR(Table189[[#This Row],[流]]="FLEET_ENHANCEMENT_GS",Table189[[#This Row],[流]]="UAT3",Table189[[#This Row],[流]]="",Table189[[#This Row],[流]]="0",Table189[[#This Row],[流]]="ICP"),"0","Yes")</f>
        <v>0</v>
      </c>
      <c r="T275" s="382"/>
      <c r="U275" s="381"/>
    </row>
    <row r="276" spans="4:21" x14ac:dyDescent="0.25">
      <c r="D276" s="109">
        <v>43295</v>
      </c>
      <c r="E276" s="217"/>
      <c r="F276" s="383" t="str">
        <f t="shared" si="25"/>
        <v>Saturday</v>
      </c>
      <c r="G276" s="383" t="str">
        <f t="shared" si="20"/>
        <v/>
      </c>
      <c r="H276" s="383"/>
      <c r="I276"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6" s="383"/>
      <c r="K276" s="384"/>
      <c r="L276" s="385" t="str">
        <f>IF(OR(Table189[[#This Row],[流]]="UAT_GS",Table189[[#This Row],[流]]="UAT_GC",Table189[[#This Row],[流]]="UAT_EP"),"Release_note","0")&amp;IF(OR(Table189[[#This Row],[流]]="UAT3"),"Notice_of","0")</f>
        <v>00</v>
      </c>
      <c r="M276" s="386"/>
      <c r="N276" s="383"/>
      <c r="O276" s="383"/>
      <c r="P276" s="383"/>
      <c r="Q276" s="383"/>
      <c r="R276" s="383"/>
      <c r="S276" s="387" t="str">
        <f>IF(OR(Table189[[#This Row],[流]]="FLEET_ENHANCEMENT_GS",Table189[[#This Row],[流]]="UAT3",Table189[[#This Row],[流]]="",Table189[[#This Row],[流]]="0",Table189[[#This Row],[流]]="ICP"),"0","Yes")</f>
        <v>0</v>
      </c>
      <c r="T276" s="387"/>
      <c r="U276" s="386"/>
    </row>
    <row r="277" spans="4:21" x14ac:dyDescent="0.25">
      <c r="D277" s="109">
        <v>43296</v>
      </c>
      <c r="E277" s="217"/>
      <c r="F277" s="383" t="str">
        <f t="shared" si="25"/>
        <v>Sunday</v>
      </c>
      <c r="G277" s="383" t="str">
        <f t="shared" si="20"/>
        <v/>
      </c>
      <c r="H277" s="383"/>
      <c r="I277"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7" s="168" t="s">
        <v>703</v>
      </c>
      <c r="K277" s="384"/>
      <c r="L277" s="385" t="str">
        <f>IF(OR(Table189[[#This Row],[流]]="UAT_GS",Table189[[#This Row],[流]]="UAT_GC",Table189[[#This Row],[流]]="UAT_EP"),"Release_note","0")&amp;IF(OR(Table189[[#This Row],[流]]="UAT3"),"Notice_of","0")</f>
        <v>00</v>
      </c>
      <c r="M277" s="386"/>
      <c r="N277" s="383"/>
      <c r="O277" s="383"/>
      <c r="P277" s="383"/>
      <c r="Q277" s="383"/>
      <c r="R277" s="383"/>
      <c r="S277" s="387" t="str">
        <f>IF(OR(Table189[[#This Row],[流]]="FLEET_ENHANCEMENT_GS",Table189[[#This Row],[流]]="UAT3",Table189[[#This Row],[流]]="",Table189[[#This Row],[流]]="0",Table189[[#This Row],[流]]="ICP"),"0","Yes")</f>
        <v>0</v>
      </c>
      <c r="T277" s="387"/>
      <c r="U277" s="386"/>
    </row>
    <row r="278" spans="4:21" x14ac:dyDescent="0.25">
      <c r="D278" s="87">
        <v>43297</v>
      </c>
      <c r="E278" s="310"/>
      <c r="F278" s="298" t="str">
        <f t="shared" si="25"/>
        <v>Monday</v>
      </c>
      <c r="G278" s="298" t="str">
        <f t="shared" si="20"/>
        <v/>
      </c>
      <c r="H278" s="298"/>
      <c r="I27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8" s="298"/>
      <c r="K278" s="299"/>
      <c r="L278" s="300" t="str">
        <f>IF(OR(Table189[[#This Row],[流]]="UAT_GS",Table189[[#This Row],[流]]="UAT_GC",Table189[[#This Row],[流]]="UAT_EP"),"Release_note","0")&amp;IF(OR(Table189[[#This Row],[流]]="UAT3"),"Notice_of","0")</f>
        <v>00</v>
      </c>
      <c r="M278" s="301"/>
      <c r="N278" s="298"/>
      <c r="O278" s="298"/>
      <c r="P278" s="298"/>
      <c r="Q278" s="298"/>
      <c r="R278" s="298"/>
      <c r="S278" s="302" t="str">
        <f>IF(OR(Table189[[#This Row],[流]]="FLEET_ENHANCEMENT_GS",Table189[[#This Row],[流]]="UAT3",Table189[[#This Row],[流]]="",Table189[[#This Row],[流]]="0",Table189[[#This Row],[流]]="ICP"),"0","Yes")</f>
        <v>0</v>
      </c>
      <c r="T278" s="302"/>
      <c r="U278" s="301"/>
    </row>
    <row r="279" spans="4:21" x14ac:dyDescent="0.25">
      <c r="D279" s="87">
        <v>43298</v>
      </c>
      <c r="E279" s="310"/>
      <c r="F279" s="298" t="str">
        <f t="shared" si="25"/>
        <v>Tuesday</v>
      </c>
      <c r="G279" s="298" t="str">
        <f t="shared" si="20"/>
        <v>UAT</v>
      </c>
      <c r="H279" s="298"/>
      <c r="I27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79" s="298"/>
      <c r="K279" s="299"/>
      <c r="L279" s="300" t="str">
        <f>IF(OR(Table189[[#This Row],[流]]="UAT_GS",Table189[[#This Row],[流]]="UAT_GC",Table189[[#This Row],[流]]="UAT_EP"),"Release_note","0")&amp;IF(OR(Table189[[#This Row],[流]]="UAT3"),"Notice_of","0")</f>
        <v>00</v>
      </c>
      <c r="M279" s="301"/>
      <c r="N279" s="298"/>
      <c r="O279" s="298"/>
      <c r="P279" s="298"/>
      <c r="Q279" s="298"/>
      <c r="R279" s="298"/>
      <c r="S279" s="302" t="str">
        <f>IF(OR(Table189[[#This Row],[流]]="FLEET_ENHANCEMENT_GS",Table189[[#This Row],[流]]="UAT3",Table189[[#This Row],[流]]="",Table189[[#This Row],[流]]="0",Table189[[#This Row],[流]]="ICP"),"0","Yes")</f>
        <v>0</v>
      </c>
      <c r="T279" s="302"/>
      <c r="U279" s="301"/>
    </row>
    <row r="280" spans="4:21" x14ac:dyDescent="0.25">
      <c r="D280" s="87">
        <v>43299</v>
      </c>
      <c r="E280" s="310"/>
      <c r="F280" s="298" t="str">
        <f t="shared" si="25"/>
        <v>Wednesday</v>
      </c>
      <c r="G280" s="298" t="str">
        <f t="shared" ref="G280:G293" si="28">IF(OR(F280="Thursday",F280="Tuesday"),"UAT","")&amp;IF(OR(F280="Wednesday",F280="Friday"),"Trunk&amp;UAT3","")</f>
        <v>Trunk&amp;UAT3</v>
      </c>
      <c r="H280" s="298"/>
      <c r="I280"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0" s="298"/>
      <c r="K280" s="299"/>
      <c r="L280" s="300" t="str">
        <f>IF(OR(Table189[[#This Row],[流]]="UAT_GS",Table189[[#This Row],[流]]="UAT_GC",Table189[[#This Row],[流]]="UAT_EP"),"Release_note","0")&amp;IF(OR(Table189[[#This Row],[流]]="UAT3"),"Notice_of","0")</f>
        <v>00</v>
      </c>
      <c r="M280" s="301"/>
      <c r="N280" s="298"/>
      <c r="O280" s="298"/>
      <c r="P280" s="298"/>
      <c r="Q280" s="298"/>
      <c r="R280" s="298"/>
      <c r="S280" s="302" t="str">
        <f>IF(OR(Table189[[#This Row],[流]]="FLEET_ENHANCEMENT_GS",Table189[[#This Row],[流]]="UAT3",Table189[[#This Row],[流]]="",Table189[[#This Row],[流]]="0",Table189[[#This Row],[流]]="ICP"),"0","Yes")</f>
        <v>0</v>
      </c>
      <c r="T280" s="302"/>
      <c r="U280" s="301"/>
    </row>
    <row r="281" spans="4:21" x14ac:dyDescent="0.25">
      <c r="D281" s="87">
        <v>43300</v>
      </c>
      <c r="E281" s="310"/>
      <c r="F281" s="298" t="str">
        <f t="shared" si="25"/>
        <v>Thursday</v>
      </c>
      <c r="G281" s="298" t="str">
        <f t="shared" si="28"/>
        <v>UAT</v>
      </c>
      <c r="H281" s="298"/>
      <c r="I281"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1" s="298"/>
      <c r="K281" s="299"/>
      <c r="L281" s="300" t="str">
        <f>IF(OR(Table189[[#This Row],[流]]="UAT_GS",Table189[[#This Row],[流]]="UAT_GC",Table189[[#This Row],[流]]="UAT_EP"),"Release_note","0")&amp;IF(OR(Table189[[#This Row],[流]]="UAT3"),"Notice_of","0")</f>
        <v>00</v>
      </c>
      <c r="M281" s="301"/>
      <c r="N281" s="298"/>
      <c r="O281" s="298"/>
      <c r="P281" s="298"/>
      <c r="Q281" s="298"/>
      <c r="R281" s="298"/>
      <c r="S281" s="302" t="str">
        <f>IF(OR(Table189[[#This Row],[流]]="FLEET_ENHANCEMENT_GS",Table189[[#This Row],[流]]="UAT3",Table189[[#This Row],[流]]="",Table189[[#This Row],[流]]="0",Table189[[#This Row],[流]]="ICP"),"0","Yes")</f>
        <v>0</v>
      </c>
      <c r="T281" s="302"/>
      <c r="U281" s="301"/>
    </row>
    <row r="282" spans="4:21" x14ac:dyDescent="0.25">
      <c r="D282" s="87">
        <v>43301</v>
      </c>
      <c r="E282" s="310"/>
      <c r="F282" s="298" t="str">
        <f t="shared" si="25"/>
        <v>Friday</v>
      </c>
      <c r="G282" s="298" t="str">
        <f t="shared" si="28"/>
        <v>Trunk&amp;UAT3</v>
      </c>
      <c r="H282" s="298"/>
      <c r="I28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2" s="298"/>
      <c r="K282" s="299"/>
      <c r="L282" s="300" t="str">
        <f>IF(OR(Table189[[#This Row],[流]]="UAT_GS",Table189[[#This Row],[流]]="UAT_GC",Table189[[#This Row],[流]]="UAT_EP"),"Release_note","0")&amp;IF(OR(Table189[[#This Row],[流]]="UAT3"),"Notice_of","0")</f>
        <v>00</v>
      </c>
      <c r="M282" s="301"/>
      <c r="N282" s="298"/>
      <c r="O282" s="298"/>
      <c r="P282" s="298"/>
      <c r="Q282" s="298"/>
      <c r="R282" s="298"/>
      <c r="S282" s="302" t="str">
        <f>IF(OR(Table189[[#This Row],[流]]="FLEET_ENHANCEMENT_GS",Table189[[#This Row],[流]]="UAT3",Table189[[#This Row],[流]]="",Table189[[#This Row],[流]]="0",Table189[[#This Row],[流]]="ICP"),"0","Yes")</f>
        <v>0</v>
      </c>
      <c r="T282" s="302"/>
      <c r="U282" s="301"/>
    </row>
    <row r="283" spans="4:21" x14ac:dyDescent="0.25">
      <c r="D283" s="109">
        <v>43302</v>
      </c>
      <c r="E283" s="217"/>
      <c r="F283" s="383" t="str">
        <f t="shared" si="25"/>
        <v>Saturday</v>
      </c>
      <c r="G283" s="383" t="str">
        <f t="shared" si="28"/>
        <v/>
      </c>
      <c r="H283" s="383"/>
      <c r="I283"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3" s="383"/>
      <c r="K283" s="384"/>
      <c r="L283" s="385" t="str">
        <f>IF(OR(Table189[[#This Row],[流]]="UAT_GS",Table189[[#This Row],[流]]="UAT_GC",Table189[[#This Row],[流]]="UAT_EP"),"Release_note","0")&amp;IF(OR(Table189[[#This Row],[流]]="UAT3"),"Notice_of","0")</f>
        <v>00</v>
      </c>
      <c r="M283" s="386"/>
      <c r="N283" s="383"/>
      <c r="O283" s="383"/>
      <c r="P283" s="383"/>
      <c r="Q283" s="383"/>
      <c r="R283" s="383"/>
      <c r="S283" s="387" t="str">
        <f>IF(OR(Table189[[#This Row],[流]]="FLEET_ENHANCEMENT_GS",Table189[[#This Row],[流]]="UAT3",Table189[[#This Row],[流]]="",Table189[[#This Row],[流]]="0",Table189[[#This Row],[流]]="ICP"),"0","Yes")</f>
        <v>0</v>
      </c>
      <c r="T283" s="387"/>
      <c r="U283" s="386"/>
    </row>
    <row r="284" spans="4:21" x14ac:dyDescent="0.25">
      <c r="D284" s="109">
        <v>43303</v>
      </c>
      <c r="E284" s="217"/>
      <c r="F284" s="388" t="str">
        <f t="shared" si="25"/>
        <v>Sunday</v>
      </c>
      <c r="G284" s="388" t="str">
        <f t="shared" si="28"/>
        <v/>
      </c>
      <c r="H284" s="388"/>
      <c r="I284" s="38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4" s="168" t="s">
        <v>704</v>
      </c>
      <c r="K284" s="389"/>
      <c r="L284" s="390" t="str">
        <f>IF(OR(Table189[[#This Row],[流]]="UAT_GS",Table189[[#This Row],[流]]="UAT_GC",Table189[[#This Row],[流]]="UAT_EP"),"Release_note","0")&amp;IF(OR(Table189[[#This Row],[流]]="UAT3"),"Notice_of","0")</f>
        <v>00</v>
      </c>
      <c r="M284" s="391"/>
      <c r="N284" s="388"/>
      <c r="O284" s="388"/>
      <c r="P284" s="388"/>
      <c r="Q284" s="388"/>
      <c r="R284" s="388"/>
      <c r="S284" s="392" t="str">
        <f>IF(OR(Table189[[#This Row],[流]]="FLEET_ENHANCEMENT_GS",Table189[[#This Row],[流]]="UAT3",Table189[[#This Row],[流]]="",Table189[[#This Row],[流]]="0",Table189[[#This Row],[流]]="ICP"),"0","Yes")</f>
        <v>0</v>
      </c>
      <c r="T284" s="392"/>
      <c r="U284" s="391"/>
    </row>
    <row r="285" spans="4:21" x14ac:dyDescent="0.25">
      <c r="D285" s="87">
        <v>43304</v>
      </c>
      <c r="E285" s="310"/>
      <c r="F285" s="298" t="str">
        <f t="shared" si="25"/>
        <v>Monday</v>
      </c>
      <c r="G285" s="298" t="str">
        <f t="shared" si="28"/>
        <v/>
      </c>
      <c r="H285" s="298"/>
      <c r="I285"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5" s="298"/>
      <c r="K285" s="299"/>
      <c r="L285" s="300" t="str">
        <f>IF(OR(Table189[[#This Row],[流]]="UAT_GS",Table189[[#This Row],[流]]="UAT_GC",Table189[[#This Row],[流]]="UAT_EP"),"Release_note","0")&amp;IF(OR(Table189[[#This Row],[流]]="UAT3"),"Notice_of","0")</f>
        <v>00</v>
      </c>
      <c r="M285" s="301"/>
      <c r="N285" s="298"/>
      <c r="O285" s="298"/>
      <c r="P285" s="298"/>
      <c r="Q285" s="298"/>
      <c r="R285" s="298"/>
      <c r="S285" s="302" t="str">
        <f>IF(OR(Table189[[#This Row],[流]]="FLEET_ENHANCEMENT_GS",Table189[[#This Row],[流]]="UAT3",Table189[[#This Row],[流]]="",Table189[[#This Row],[流]]="0",Table189[[#This Row],[流]]="ICP"),"0","Yes")</f>
        <v>0</v>
      </c>
      <c r="T285" s="302"/>
      <c r="U285" s="301"/>
    </row>
    <row r="286" spans="4:21" x14ac:dyDescent="0.25">
      <c r="D286" s="87">
        <v>43305</v>
      </c>
      <c r="E286" s="310"/>
      <c r="F286" s="298" t="str">
        <f t="shared" si="25"/>
        <v>Tuesday</v>
      </c>
      <c r="G286" s="298" t="str">
        <f t="shared" si="28"/>
        <v>UAT</v>
      </c>
      <c r="H286" s="298"/>
      <c r="I286"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6" s="168" t="s">
        <v>124</v>
      </c>
      <c r="K286" s="299"/>
      <c r="L286" s="300" t="str">
        <f>IF(OR(Table189[[#This Row],[流]]="UAT_GS",Table189[[#This Row],[流]]="UAT_GC",Table189[[#This Row],[流]]="UAT_EP"),"Release_note","0")&amp;IF(OR(Table189[[#This Row],[流]]="UAT3"),"Notice_of","0")</f>
        <v>00</v>
      </c>
      <c r="M286" s="301"/>
      <c r="N286" s="298"/>
      <c r="O286" s="298"/>
      <c r="P286" s="298"/>
      <c r="Q286" s="298"/>
      <c r="R286" s="298"/>
      <c r="S286" s="302" t="str">
        <f>IF(OR(Table189[[#This Row],[流]]="FLEET_ENHANCEMENT_GS",Table189[[#This Row],[流]]="UAT3",Table189[[#This Row],[流]]="",Table189[[#This Row],[流]]="0",Table189[[#This Row],[流]]="ICP"),"0","Yes")</f>
        <v>0</v>
      </c>
      <c r="T286" s="302"/>
      <c r="U286" s="301"/>
    </row>
    <row r="287" spans="4:21" x14ac:dyDescent="0.25">
      <c r="D287" s="87">
        <v>43306</v>
      </c>
      <c r="E287" s="310"/>
      <c r="F287" s="298" t="str">
        <f t="shared" si="25"/>
        <v>Wednesday</v>
      </c>
      <c r="G287" s="298" t="str">
        <f t="shared" si="28"/>
        <v>Trunk&amp;UAT3</v>
      </c>
      <c r="H287" s="298"/>
      <c r="I287"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7" s="298"/>
      <c r="K287" s="299"/>
      <c r="L287" s="300" t="str">
        <f>IF(OR(Table189[[#This Row],[流]]="UAT_GS",Table189[[#This Row],[流]]="UAT_GC",Table189[[#This Row],[流]]="UAT_EP"),"Release_note","0")&amp;IF(OR(Table189[[#This Row],[流]]="UAT3"),"Notice_of","0")</f>
        <v>00</v>
      </c>
      <c r="M287" s="301"/>
      <c r="N287" s="298"/>
      <c r="O287" s="298"/>
      <c r="P287" s="298"/>
      <c r="Q287" s="298"/>
      <c r="R287" s="298"/>
      <c r="S287" s="302" t="str">
        <f>IF(OR(Table189[[#This Row],[流]]="FLEET_ENHANCEMENT_GS",Table189[[#This Row],[流]]="UAT3",Table189[[#This Row],[流]]="",Table189[[#This Row],[流]]="0",Table189[[#This Row],[流]]="ICP"),"0","Yes")</f>
        <v>0</v>
      </c>
      <c r="T287" s="302"/>
      <c r="U287" s="301"/>
    </row>
    <row r="288" spans="4:21" x14ac:dyDescent="0.25">
      <c r="D288" s="87">
        <v>43307</v>
      </c>
      <c r="E288" s="310"/>
      <c r="F288" s="298" t="str">
        <f t="shared" si="25"/>
        <v>Thursday</v>
      </c>
      <c r="G288" s="298" t="str">
        <f t="shared" si="28"/>
        <v>UAT</v>
      </c>
      <c r="H288" s="298"/>
      <c r="I288"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8" s="168" t="s">
        <v>134</v>
      </c>
      <c r="K288" s="299"/>
      <c r="L288" s="300" t="str">
        <f>IF(OR(Table189[[#This Row],[流]]="UAT_GS",Table189[[#This Row],[流]]="UAT_GC",Table189[[#This Row],[流]]="UAT_EP"),"Release_note","0")&amp;IF(OR(Table189[[#This Row],[流]]="UAT3"),"Notice_of","0")</f>
        <v>00</v>
      </c>
      <c r="M288" s="301"/>
      <c r="N288" s="298"/>
      <c r="O288" s="298"/>
      <c r="P288" s="298"/>
      <c r="Q288" s="298"/>
      <c r="R288" s="298"/>
      <c r="S288" s="302" t="str">
        <f>IF(OR(Table189[[#This Row],[流]]="FLEET_ENHANCEMENT_GS",Table189[[#This Row],[流]]="UAT3",Table189[[#This Row],[流]]="",Table189[[#This Row],[流]]="0",Table189[[#This Row],[流]]="ICP"),"0","Yes")</f>
        <v>0</v>
      </c>
      <c r="T288" s="302"/>
      <c r="U288" s="301"/>
    </row>
    <row r="289" spans="4:21" x14ac:dyDescent="0.25">
      <c r="D289" s="87">
        <v>43308</v>
      </c>
      <c r="E289" s="310"/>
      <c r="F289" s="298" t="str">
        <f t="shared" si="25"/>
        <v>Friday</v>
      </c>
      <c r="G289" s="298" t="str">
        <f t="shared" si="28"/>
        <v>Trunk&amp;UAT3</v>
      </c>
      <c r="H289" s="298"/>
      <c r="I289"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89" s="298"/>
      <c r="K289" s="299"/>
      <c r="L289" s="300" t="str">
        <f>IF(OR(Table189[[#This Row],[流]]="UAT_GS",Table189[[#This Row],[流]]="UAT_GC",Table189[[#This Row],[流]]="UAT_EP"),"Release_note","0")&amp;IF(OR(Table189[[#This Row],[流]]="UAT3"),"Notice_of","0")</f>
        <v>00</v>
      </c>
      <c r="M289" s="301"/>
      <c r="N289" s="298"/>
      <c r="O289" s="298"/>
      <c r="P289" s="298"/>
      <c r="Q289" s="298"/>
      <c r="R289" s="298"/>
      <c r="S289" s="302" t="str">
        <f>IF(OR(Table189[[#This Row],[流]]="FLEET_ENHANCEMENT_GS",Table189[[#This Row],[流]]="UAT3",Table189[[#This Row],[流]]="",Table189[[#This Row],[流]]="0",Table189[[#This Row],[流]]="ICP"),"0","Yes")</f>
        <v>0</v>
      </c>
      <c r="T289" s="302"/>
      <c r="U289" s="301"/>
    </row>
    <row r="290" spans="4:21" x14ac:dyDescent="0.25">
      <c r="D290" s="109">
        <v>43309</v>
      </c>
      <c r="E290" s="217"/>
      <c r="F290" s="383" t="str">
        <f t="shared" si="25"/>
        <v>Saturday</v>
      </c>
      <c r="G290" s="383" t="str">
        <f t="shared" si="28"/>
        <v/>
      </c>
      <c r="H290" s="383"/>
      <c r="I290"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0" s="383"/>
      <c r="K290" s="384"/>
      <c r="L290" s="385" t="str">
        <f>IF(OR(Table189[[#This Row],[流]]="UAT_GS",Table189[[#This Row],[流]]="UAT_GC",Table189[[#This Row],[流]]="UAT_EP"),"Release_note","0")&amp;IF(OR(Table189[[#This Row],[流]]="UAT3"),"Notice_of","0")</f>
        <v>00</v>
      </c>
      <c r="M290" s="386"/>
      <c r="N290" s="383"/>
      <c r="O290" s="383"/>
      <c r="P290" s="383"/>
      <c r="Q290" s="383"/>
      <c r="R290" s="383"/>
      <c r="S290" s="387" t="str">
        <f>IF(OR(Table189[[#This Row],[流]]="FLEET_ENHANCEMENT_GS",Table189[[#This Row],[流]]="UAT3",Table189[[#This Row],[流]]="",Table189[[#This Row],[流]]="0",Table189[[#This Row],[流]]="ICP"),"0","Yes")</f>
        <v>0</v>
      </c>
      <c r="T290" s="387"/>
      <c r="U290" s="386"/>
    </row>
    <row r="291" spans="4:21" x14ac:dyDescent="0.25">
      <c r="D291" s="109">
        <v>43310</v>
      </c>
      <c r="E291" s="217"/>
      <c r="F291" s="383" t="str">
        <f t="shared" si="25"/>
        <v>Sunday</v>
      </c>
      <c r="G291" s="383" t="str">
        <f t="shared" si="28"/>
        <v/>
      </c>
      <c r="H291" s="383"/>
      <c r="I291" s="384"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1" s="383"/>
      <c r="K291" s="384"/>
      <c r="L291" s="385" t="str">
        <f>IF(OR(Table189[[#This Row],[流]]="UAT_GS",Table189[[#This Row],[流]]="UAT_GC",Table189[[#This Row],[流]]="UAT_EP"),"Release_note","0")&amp;IF(OR(Table189[[#This Row],[流]]="UAT3"),"Notice_of","0")</f>
        <v>00</v>
      </c>
      <c r="M291" s="386"/>
      <c r="N291" s="383"/>
      <c r="O291" s="383"/>
      <c r="P291" s="383"/>
      <c r="Q291" s="383"/>
      <c r="R291" s="383"/>
      <c r="S291" s="387" t="str">
        <f>IF(OR(Table189[[#This Row],[流]]="FLEET_ENHANCEMENT_GS",Table189[[#This Row],[流]]="UAT3",Table189[[#This Row],[流]]="",Table189[[#This Row],[流]]="0",Table189[[#This Row],[流]]="ICP"),"0","Yes")</f>
        <v>0</v>
      </c>
      <c r="T291" s="387"/>
      <c r="U291" s="386"/>
    </row>
    <row r="292" spans="4:21" x14ac:dyDescent="0.25">
      <c r="D292" s="87">
        <v>43311</v>
      </c>
      <c r="E292" s="310"/>
      <c r="F292" s="298" t="str">
        <f t="shared" si="25"/>
        <v>Monday</v>
      </c>
      <c r="G292" s="298" t="str">
        <f t="shared" si="28"/>
        <v/>
      </c>
      <c r="H292" s="298"/>
      <c r="I292" s="29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2" s="298"/>
      <c r="K292" s="299"/>
      <c r="L292" s="300" t="str">
        <f>IF(OR(Table189[[#This Row],[流]]="UAT_GS",Table189[[#This Row],[流]]="UAT_GC",Table189[[#This Row],[流]]="UAT_EP"),"Release_note","0")&amp;IF(OR(Table189[[#This Row],[流]]="UAT3"),"Notice_of","0")</f>
        <v>00</v>
      </c>
      <c r="M292" s="301"/>
      <c r="N292" s="298"/>
      <c r="O292" s="298"/>
      <c r="P292" s="298"/>
      <c r="Q292" s="298"/>
      <c r="R292" s="298"/>
      <c r="S292" s="302" t="str">
        <f>IF(OR(Table189[[#This Row],[流]]="FLEET_ENHANCEMENT_GS",Table189[[#This Row],[流]]="UAT3",Table189[[#This Row],[流]]="",Table189[[#This Row],[流]]="0",Table189[[#This Row],[流]]="ICP"),"0","Yes")</f>
        <v>0</v>
      </c>
      <c r="T292" s="302"/>
      <c r="U292" s="301"/>
    </row>
    <row r="293" spans="4:21" x14ac:dyDescent="0.25">
      <c r="D293" s="87">
        <v>43312</v>
      </c>
      <c r="E293" s="310"/>
      <c r="F293" s="378" t="str">
        <f t="shared" si="25"/>
        <v>Tuesday</v>
      </c>
      <c r="G293" s="378" t="str">
        <f t="shared" si="28"/>
        <v>UAT</v>
      </c>
      <c r="H293" s="378"/>
      <c r="I293" s="37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3" s="378"/>
      <c r="K293" s="379"/>
      <c r="L293" s="380" t="str">
        <f>IF(OR(Table189[[#This Row],[流]]="UAT_GS",Table189[[#This Row],[流]]="UAT_GC",Table189[[#This Row],[流]]="UAT_EP"),"Release_note","0")&amp;IF(OR(Table189[[#This Row],[流]]="UAT3"),"Notice_of","0")</f>
        <v>00</v>
      </c>
      <c r="M293" s="381"/>
      <c r="N293" s="378"/>
      <c r="O293" s="378"/>
      <c r="P293" s="378"/>
      <c r="Q293" s="378"/>
      <c r="R293" s="378"/>
      <c r="S293" s="382" t="str">
        <f>IF(OR(Table189[[#This Row],[流]]="FLEET_ENHANCEMENT_GS",Table189[[#This Row],[流]]="UAT3",Table189[[#This Row],[流]]="",Table189[[#This Row],[流]]="0",Table189[[#This Row],[流]]="ICP"),"0","Yes")</f>
        <v>0</v>
      </c>
      <c r="T293" s="382"/>
      <c r="U293" s="381"/>
    </row>
    <row r="294" spans="4:21" x14ac:dyDescent="0.25">
      <c r="D294" s="98"/>
      <c r="E294" s="250"/>
      <c r="F294" s="177"/>
      <c r="G294" s="178"/>
      <c r="H294" s="178"/>
      <c r="I294" s="178"/>
      <c r="J294" s="178"/>
      <c r="K294" s="176"/>
      <c r="L294" s="176"/>
      <c r="M294" s="179"/>
      <c r="N294" s="178"/>
      <c r="O294" s="178"/>
      <c r="P294" s="178"/>
      <c r="Q294" s="178"/>
      <c r="R294" s="178"/>
      <c r="S294" s="176"/>
      <c r="T294" s="180"/>
      <c r="U294" s="180"/>
    </row>
    <row r="295" spans="4:21" x14ac:dyDescent="0.25">
      <c r="D295" s="87">
        <v>43313</v>
      </c>
      <c r="E295" s="310"/>
      <c r="F295" s="378" t="str">
        <f t="shared" ref="F295:F296" si="29">TEXT(D295,"dddd")</f>
        <v>Wednesday</v>
      </c>
      <c r="G295" s="378" t="str">
        <f t="shared" ref="G295" si="30">IF(OR(F295="Thursday",F295="Tuesday"),"UAT","")&amp;IF(OR(F295="Wednesday",F295="Friday"),"Trunk&amp;UAT3","")</f>
        <v>Trunk&amp;UAT3</v>
      </c>
      <c r="H295" s="378"/>
      <c r="I295" s="379" t="str">
        <f>IF(Table189[[#This Row],[流]]="Trunk_GS","172.25.12.222","")&amp;IF(Table189[[#This Row],[流]]="UAT_GS","172.25.15.202","")&amp;IF(Table189[[#This Row],[流]]="UAT_GC","172.25.15.208","")&amp;IF(Table189[[#This Row],[流]]="UAT_EP","172.25.15.207","")&amp;IF(Table189[[#This Row],[流]]="Trunk_GC","172.25.12.223","")&amp;IF(Table189[[#This Row],[流]]="UAT3","UAT3","")&amp;IF(Table189[[#This Row],[流]]="ICP","Chenlin An","")&amp;IF(Table189[[#This Row],[流]]="0","0","")&amp;IF(Table189[[#This Row],[流]]="MP","172.25.15.209","")&amp;IF(Table189[[#This Row],[流]]="Tech_Refresh_GS","172.25.10.90","")&amp;IF(Table189[[#This Row],[流]]="Tech_Refresh_GC","172.25.10.91","")&amp;IF(Table189[[#This Row],[流]]="Tech_Refresh_EP","172.25.10.92","")&amp;IF(Table189[[#This Row],[流]]="Trunk_EP","172.25.12.224","")&amp;IF(Table189[[#This Row],[流]]="Tech_Refresh_CP","ME","")&amp;IF(Table189[[#This Row],[流]]="SP2","Chloe","")</f>
        <v/>
      </c>
      <c r="J295" s="378"/>
      <c r="K295" s="379"/>
      <c r="L295" s="380" t="str">
        <f>IF(OR(Table189[[#This Row],[流]]="UAT_GS",Table189[[#This Row],[流]]="UAT_GC",Table189[[#This Row],[流]]="UAT_EP"),"Release_note","0")&amp;IF(OR(Table189[[#This Row],[流]]="UAT3"),"Notice_of","0")</f>
        <v>00</v>
      </c>
      <c r="M295" s="381"/>
      <c r="N295" s="378"/>
      <c r="O295" s="378"/>
      <c r="P295" s="378"/>
      <c r="Q295" s="378"/>
      <c r="R295" s="378"/>
      <c r="S295" s="382" t="str">
        <f>IF(OR(Table189[[#This Row],[流]]="FLEET_ENHANCEMENT_GS",Table189[[#This Row],[流]]="UAT3",Table189[[#This Row],[流]]="",Table189[[#This Row],[流]]="0",Table189[[#This Row],[流]]="ICP"),"0","Yes")</f>
        <v>0</v>
      </c>
      <c r="T295" s="382"/>
      <c r="U295" s="381"/>
    </row>
  </sheetData>
  <hyperlinks>
    <hyperlink ref="M148" r:id="rId1"/>
    <hyperlink ref="M131" r:id="rId2"/>
  </hyperlinks>
  <pageMargins left="0.7" right="0.7" top="0.75" bottom="0.75" header="0.3" footer="0.3"/>
  <pageSetup paperSize="9" orientation="portrait" r:id="rId3"/>
  <ignoredErrors>
    <ignoredError sqref="I256:I266 I235:I248" calculatedColumn="1"/>
  </ignoredErrors>
  <legacyDrawing r:id="rId4"/>
  <tableParts count="1">
    <tablePart r:id="rId5"/>
  </tableParts>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1:AU298"/>
  <sheetViews>
    <sheetView showGridLines="0" zoomScale="90" zoomScaleNormal="90" workbookViewId="0">
      <pane xSplit="3" ySplit="3" topLeftCell="D4" activePane="bottomRight" state="frozenSplit"/>
      <selection pane="topRight" activeCell="C1" sqref="C1"/>
      <selection pane="bottomLeft" activeCell="A3" sqref="A3"/>
      <selection pane="bottomRight" activeCell="G258" sqref="G258"/>
    </sheetView>
  </sheetViews>
  <sheetFormatPr defaultRowHeight="15" x14ac:dyDescent="0.25"/>
  <cols>
    <col min="1" max="1" width="4" style="309" customWidth="1"/>
    <col min="2" max="2" width="4.42578125" style="309" customWidth="1"/>
    <col min="3" max="3" width="10.7109375" style="71" customWidth="1"/>
    <col min="4" max="4" width="10.7109375" style="216" hidden="1" customWidth="1"/>
    <col min="5" max="6" width="11.7109375" style="309" customWidth="1"/>
    <col min="7" max="7" width="24.28515625" style="57" bestFit="1" customWidth="1"/>
    <col min="8" max="8" width="13.140625" style="309" customWidth="1"/>
    <col min="9" max="9" width="11.140625" style="57" customWidth="1"/>
    <col min="10" max="10" width="29.5703125" style="309" customWidth="1"/>
    <col min="11" max="11" width="17.5703125" style="309" hidden="1" customWidth="1"/>
    <col min="12" max="12" width="0" style="57" hidden="1" customWidth="1"/>
    <col min="13" max="13" width="0" style="42" hidden="1" customWidth="1"/>
    <col min="14" max="14" width="11" style="216" hidden="1" customWidth="1"/>
    <col min="15" max="15" width="0" style="57" hidden="1" customWidth="1"/>
    <col min="16" max="16" width="11.42578125" style="57" hidden="1" customWidth="1"/>
    <col min="17" max="17" width="13.5703125" style="309" hidden="1" customWidth="1"/>
    <col min="18" max="18" width="0" style="61" hidden="1" customWidth="1"/>
    <col min="19" max="19" width="9.140625" style="61"/>
    <col min="20" max="16384" width="9.140625" style="309"/>
  </cols>
  <sheetData>
    <row r="1" spans="3:20" ht="10.5" customHeight="1" x14ac:dyDescent="0.25"/>
    <row r="2" spans="3:20" ht="9" customHeight="1" x14ac:dyDescent="0.25"/>
    <row r="3" spans="3:20" x14ac:dyDescent="0.25">
      <c r="C3" s="70" t="s">
        <v>14</v>
      </c>
      <c r="D3" s="45" t="s">
        <v>38</v>
      </c>
      <c r="E3" s="68" t="s">
        <v>15</v>
      </c>
      <c r="F3" s="68" t="s">
        <v>18</v>
      </c>
      <c r="G3" s="68" t="s">
        <v>16</v>
      </c>
      <c r="H3" s="68" t="s">
        <v>29</v>
      </c>
      <c r="I3" s="68" t="s">
        <v>21</v>
      </c>
      <c r="J3" s="68" t="s">
        <v>17</v>
      </c>
      <c r="K3" s="128" t="s">
        <v>43</v>
      </c>
      <c r="L3" s="40" t="s">
        <v>47</v>
      </c>
      <c r="M3" s="68" t="s">
        <v>23</v>
      </c>
      <c r="N3" s="68" t="s">
        <v>24</v>
      </c>
      <c r="O3" s="68" t="s">
        <v>25</v>
      </c>
      <c r="P3" s="68" t="s">
        <v>26</v>
      </c>
      <c r="Q3" s="68" t="s">
        <v>28</v>
      </c>
      <c r="R3" s="68" t="s">
        <v>31</v>
      </c>
      <c r="S3" s="40" t="s">
        <v>277</v>
      </c>
      <c r="T3" s="52" t="s">
        <v>519</v>
      </c>
    </row>
    <row r="4" spans="3:20" hidden="1" x14ac:dyDescent="0.25">
      <c r="C4" s="12">
        <v>43192</v>
      </c>
      <c r="D4" s="118" t="s">
        <v>39</v>
      </c>
      <c r="E4" s="312" t="str">
        <f t="shared" ref="E4:E62" si="0">TEXT(C4,"dddd")</f>
        <v>Monday</v>
      </c>
      <c r="F4" s="312" t="str">
        <f>IF(OR(E4="Thursday",E4="Tuesday"),"UAT","")&amp;IF(OR(E4="Wednesday",E4="Friday"),"Trunk&amp;UAT3","")</f>
        <v/>
      </c>
      <c r="G4" s="120" t="s">
        <v>20</v>
      </c>
      <c r="H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4" s="121" t="s">
        <v>22</v>
      </c>
      <c r="J4" s="122" t="s">
        <v>19</v>
      </c>
      <c r="K4" s="123" t="str">
        <f>IF(OR(Table1810[[#This Row],[流]]="UAT_GS",Table1810[[#This Row],[流]]="UAT_GC",Table1810[[#This Row],[流]]="UAT_EP"),"Release_note","0")&amp;IF(OR(Table1810[[#This Row],[流]]="UAT3"),"Notice_of","0")</f>
        <v>00</v>
      </c>
      <c r="L4" s="124"/>
      <c r="M4" s="312" t="s">
        <v>27</v>
      </c>
      <c r="N4" s="312" t="s">
        <v>27</v>
      </c>
      <c r="O4" s="312" t="s">
        <v>27</v>
      </c>
      <c r="P4" s="312" t="s">
        <v>27</v>
      </c>
      <c r="Q4" s="125" t="s">
        <v>27</v>
      </c>
      <c r="R4" s="126" t="str">
        <f>IF(OR(Table1810[[#This Row],[流]]="FLEET_ENHANCEMENT_GS",Table1810[[#This Row],[流]]="UAT3",Table1810[[#This Row],[流]]="",Table1810[[#This Row],[流]]="0",Table1810[[#This Row],[流]]="ICP"),"0","Yes")</f>
        <v>Yes</v>
      </c>
      <c r="S4" s="127" t="str">
        <f>IF(Table1810[[#This Row],[流]]="Fleet_GS","√","")&amp;IF(Table1810[[#This Row],[流]]="UAT3","","X")</f>
        <v>X</v>
      </c>
      <c r="T4" s="128"/>
    </row>
    <row r="5" spans="3:20" hidden="1" x14ac:dyDescent="0.25">
      <c r="C5" s="12">
        <v>43193</v>
      </c>
      <c r="D5" s="118" t="s">
        <v>39</v>
      </c>
      <c r="E5" s="129" t="str">
        <f t="shared" si="0"/>
        <v>Tuesday</v>
      </c>
      <c r="F5" s="312" t="str">
        <f t="shared" ref="F5:F75" si="1">IF(OR(E5="Thursday",E5="Tuesday"),"UAT","")&amp;IF(OR(E5="Wednesday",E5="Friday"),"Trunk&amp;UAT3","")</f>
        <v>UAT</v>
      </c>
      <c r="G5" s="120" t="s">
        <v>20</v>
      </c>
      <c r="H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 s="312"/>
      <c r="J5" s="122" t="s">
        <v>30</v>
      </c>
      <c r="K5" s="123" t="str">
        <f>IF(OR(Table1810[[#This Row],[流]]="UAT_GS",Table1810[[#This Row],[流]]="UAT_GC",Table1810[[#This Row],[流]]="UAT_EP"),"Release_note","0")&amp;IF(OR(Table1810[[#This Row],[流]]="UAT3"),"Notice_of","0")</f>
        <v>00</v>
      </c>
      <c r="L5" s="124"/>
      <c r="M5" s="312" t="s">
        <v>27</v>
      </c>
      <c r="N5" s="312" t="s">
        <v>27</v>
      </c>
      <c r="O5" s="312" t="s">
        <v>27</v>
      </c>
      <c r="P5" s="312" t="s">
        <v>27</v>
      </c>
      <c r="Q5" s="125" t="s">
        <v>27</v>
      </c>
      <c r="R5" s="126" t="str">
        <f>IF(OR(Table1810[[#This Row],[流]]="FLEET_ENHANCEMENT_GS",Table1810[[#This Row],[流]]="UAT3",Table1810[[#This Row],[流]]="",Table1810[[#This Row],[流]]="0",Table1810[[#This Row],[流]]="ICP"),"0","Yes")</f>
        <v>Yes</v>
      </c>
      <c r="S5" s="127" t="str">
        <f>IF(Table1810[[#This Row],[流]]="Fleet_GS","√","")&amp;IF(Table1810[[#This Row],[流]]="UAT3","","X")</f>
        <v>X</v>
      </c>
      <c r="T5" s="130"/>
    </row>
    <row r="6" spans="3:20" hidden="1" x14ac:dyDescent="0.25">
      <c r="C6" s="12">
        <v>43193</v>
      </c>
      <c r="D6" s="118" t="s">
        <v>39</v>
      </c>
      <c r="E6" s="129" t="str">
        <f t="shared" si="0"/>
        <v>Tuesday</v>
      </c>
      <c r="F6" s="312" t="str">
        <f t="shared" si="1"/>
        <v>UAT</v>
      </c>
      <c r="G6" s="131" t="s">
        <v>32</v>
      </c>
      <c r="H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6" s="312"/>
      <c r="J6" s="122" t="s">
        <v>33</v>
      </c>
      <c r="K6" s="132" t="str">
        <f>IF(OR(Table1810[[#This Row],[流]]="UAT_GS",Table1810[[#This Row],[流]]="UAT_GC",Table1810[[#This Row],[流]]="UAT_EP"),"Release_note","0")&amp;IF(OR(Table1810[[#This Row],[流]]="UAT3"),"Notice_of","0")</f>
        <v>Release_note0</v>
      </c>
      <c r="L6" s="124"/>
      <c r="M6" s="312" t="s">
        <v>27</v>
      </c>
      <c r="N6" s="312" t="s">
        <v>27</v>
      </c>
      <c r="O6" s="312" t="s">
        <v>44</v>
      </c>
      <c r="P6" s="312" t="s">
        <v>27</v>
      </c>
      <c r="Q6" s="133" t="s">
        <v>27</v>
      </c>
      <c r="R6" s="126" t="str">
        <f>IF(OR(Table1810[[#This Row],[流]]="FLEET_ENHANCEMENT_GS",Table1810[[#This Row],[流]]="UAT3",Table1810[[#This Row],[流]]="",Table1810[[#This Row],[流]]="0",Table1810[[#This Row],[流]]="ICP"),"0","Yes")</f>
        <v>Yes</v>
      </c>
      <c r="S6" s="127" t="str">
        <f>IF(Table1810[[#This Row],[流]]="Fleet_GS","√","")&amp;IF(Table1810[[#This Row],[流]]="UAT3","","X")</f>
        <v>X</v>
      </c>
      <c r="T6" s="130"/>
    </row>
    <row r="7" spans="3:20" hidden="1" x14ac:dyDescent="0.25">
      <c r="C7" s="12">
        <v>43193</v>
      </c>
      <c r="D7" s="118" t="s">
        <v>39</v>
      </c>
      <c r="E7" s="129" t="str">
        <f t="shared" si="0"/>
        <v>Tuesday</v>
      </c>
      <c r="F7" s="312" t="str">
        <f t="shared" si="1"/>
        <v>UAT</v>
      </c>
      <c r="G7" s="131" t="s">
        <v>36</v>
      </c>
      <c r="H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7" s="312"/>
      <c r="J7" s="122" t="s">
        <v>41</v>
      </c>
      <c r="K7" s="132" t="str">
        <f>IF(OR(Table1810[[#This Row],[流]]="UAT_GS",Table1810[[#This Row],[流]]="UAT_GC",Table1810[[#This Row],[流]]="UAT_EP"),"Release_note","0")&amp;IF(OR(Table1810[[#This Row],[流]]="UAT3"),"Notice_of","0")</f>
        <v>Release_note0</v>
      </c>
      <c r="L7" s="124"/>
      <c r="M7" s="312" t="s">
        <v>27</v>
      </c>
      <c r="N7" s="312" t="s">
        <v>27</v>
      </c>
      <c r="O7" s="312" t="s">
        <v>27</v>
      </c>
      <c r="P7" s="312" t="s">
        <v>27</v>
      </c>
      <c r="Q7" s="133" t="s">
        <v>27</v>
      </c>
      <c r="R7" s="126" t="str">
        <f>IF(OR(Table1810[[#This Row],[流]]="FLEET_ENHANCEMENT_GS",Table1810[[#This Row],[流]]="UAT3",Table1810[[#This Row],[流]]="",Table1810[[#This Row],[流]]="0",Table1810[[#This Row],[流]]="ICP"),"0","Yes")</f>
        <v>Yes</v>
      </c>
      <c r="S7" s="127" t="str">
        <f>IF(Table1810[[#This Row],[流]]="Fleet_GS","√","")&amp;IF(Table1810[[#This Row],[流]]="UAT3","","X")</f>
        <v>X</v>
      </c>
      <c r="T7" s="130"/>
    </row>
    <row r="8" spans="3:20" hidden="1" x14ac:dyDescent="0.25">
      <c r="C8" s="12">
        <v>43193</v>
      </c>
      <c r="D8" s="118" t="s">
        <v>39</v>
      </c>
      <c r="E8" s="129" t="str">
        <f t="shared" si="0"/>
        <v>Tuesday</v>
      </c>
      <c r="F8" s="312" t="str">
        <f t="shared" si="1"/>
        <v>UAT</v>
      </c>
      <c r="G8" s="131" t="s">
        <v>37</v>
      </c>
      <c r="H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8" s="312"/>
      <c r="J8" s="122" t="s">
        <v>42</v>
      </c>
      <c r="K8" s="132" t="str">
        <f>IF(OR(Table1810[[#This Row],[流]]="UAT_GS",Table1810[[#This Row],[流]]="UAT_GC",Table1810[[#This Row],[流]]="UAT_EP"),"Release_note","0")&amp;IF(OR(Table1810[[#This Row],[流]]="UAT3"),"Notice_of","0")</f>
        <v>Release_note0</v>
      </c>
      <c r="L8" s="124"/>
      <c r="M8" s="312" t="s">
        <v>27</v>
      </c>
      <c r="N8" s="312" t="s">
        <v>27</v>
      </c>
      <c r="O8" s="312" t="s">
        <v>27</v>
      </c>
      <c r="P8" s="312" t="s">
        <v>27</v>
      </c>
      <c r="Q8" s="133" t="s">
        <v>27</v>
      </c>
      <c r="R8" s="126" t="str">
        <f>IF(OR(Table1810[[#This Row],[流]]="FLEET_ENHANCEMENT_GS",Table1810[[#This Row],[流]]="UAT3",Table1810[[#This Row],[流]]="",Table1810[[#This Row],[流]]="0",Table1810[[#This Row],[流]]="ICP"),"0","Yes")</f>
        <v>Yes</v>
      </c>
      <c r="S8" s="127" t="str">
        <f>IF(Table1810[[#This Row],[流]]="Fleet_GS","√","")&amp;IF(Table1810[[#This Row],[流]]="UAT3","","X")</f>
        <v>X</v>
      </c>
      <c r="T8" s="130"/>
    </row>
    <row r="9" spans="3:20" hidden="1" x14ac:dyDescent="0.25">
      <c r="C9" s="12">
        <v>43194</v>
      </c>
      <c r="D9" s="118" t="s">
        <v>39</v>
      </c>
      <c r="E9" s="312" t="str">
        <f t="shared" si="0"/>
        <v>Wednesday</v>
      </c>
      <c r="F9" s="312" t="str">
        <f t="shared" si="1"/>
        <v>Trunk&amp;UAT3</v>
      </c>
      <c r="G9" s="129" t="s">
        <v>40</v>
      </c>
      <c r="H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9" s="312"/>
      <c r="J9" s="122" t="s">
        <v>33</v>
      </c>
      <c r="K9" s="132" t="str">
        <f>IF(OR(Table1810[[#This Row],[流]]="UAT_GS",Table1810[[#This Row],[流]]="UAT_GC",Table1810[[#This Row],[流]]="UAT_EP"),"Release_note","0")&amp;IF(OR(Table1810[[#This Row],[流]]="UAT3"),"Notice_of","0")</f>
        <v>0Notice_of</v>
      </c>
      <c r="L9" s="124"/>
      <c r="M9" s="312"/>
      <c r="N9" s="312">
        <v>0</v>
      </c>
      <c r="O9" s="312">
        <v>0</v>
      </c>
      <c r="P9" s="312">
        <v>0</v>
      </c>
      <c r="Q9" s="312">
        <v>0</v>
      </c>
      <c r="R9" s="126" t="str">
        <f>IF(OR(Table1810[[#This Row],[流]]="FLEET_ENHANCEMENT_GS",Table1810[[#This Row],[流]]="UAT3",Table1810[[#This Row],[流]]="",Table1810[[#This Row],[流]]="0",Table1810[[#This Row],[流]]="ICP"),"0","Yes")</f>
        <v>0</v>
      </c>
      <c r="S9" s="134" t="s">
        <v>27</v>
      </c>
      <c r="T9" s="130"/>
    </row>
    <row r="10" spans="3:20" s="85" customFormat="1" hidden="1" x14ac:dyDescent="0.25">
      <c r="C10" s="33">
        <v>43195</v>
      </c>
      <c r="D10" s="135">
        <v>0</v>
      </c>
      <c r="E10" s="135" t="str">
        <f t="shared" si="0"/>
        <v>Thursday</v>
      </c>
      <c r="F10" s="135" t="str">
        <f t="shared" si="1"/>
        <v>UAT</v>
      </c>
      <c r="G10" s="135">
        <f>IF(Table1810[[#This Row],[Sch_Flag]]=0,0,"")</f>
        <v>0</v>
      </c>
      <c r="H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0" s="135">
        <v>0</v>
      </c>
      <c r="J10" s="136"/>
      <c r="K10" s="135" t="str">
        <f>IF(OR(Table1810[[#This Row],[流]]="UAT_GS",Table1810[[#This Row],[流]]="UAT_GC",Table1810[[#This Row],[流]]="UAT_EP"),"Release_note","0")&amp;IF(OR(Table1810[[#This Row],[流]]="UAT3"),"Notice_of","0")</f>
        <v>00</v>
      </c>
      <c r="L10" s="137"/>
      <c r="M10" s="135"/>
      <c r="N10" s="135">
        <v>0</v>
      </c>
      <c r="O10" s="135">
        <v>0</v>
      </c>
      <c r="P10" s="135">
        <v>0</v>
      </c>
      <c r="Q10" s="135">
        <v>0</v>
      </c>
      <c r="R10" s="138" t="str">
        <f>IF(OR(Table1810[[#This Row],[流]]="FLEET_ENHANCEMENT_GS",Table1810[[#This Row],[流]]="UAT3",Table1810[[#This Row],[流]]="",Table1810[[#This Row],[流]]="0",Table1810[[#This Row],[流]]="ICP"),"0","Yes")</f>
        <v>Yes</v>
      </c>
      <c r="S10" s="139" t="str">
        <f>IF(Table1810[[#This Row],[流]]="Fleet_GS","√","")&amp;IF(Table1810[[#This Row],[流]]="UAT3","","X")</f>
        <v>X</v>
      </c>
      <c r="T10" s="140"/>
    </row>
    <row r="11" spans="3:20" s="85" customFormat="1" hidden="1" x14ac:dyDescent="0.25">
      <c r="C11" s="33">
        <v>43196</v>
      </c>
      <c r="D11" s="135">
        <v>0</v>
      </c>
      <c r="E11" s="135" t="str">
        <f t="shared" si="0"/>
        <v>Friday</v>
      </c>
      <c r="F11" s="135" t="str">
        <f t="shared" si="1"/>
        <v>Trunk&amp;UAT3</v>
      </c>
      <c r="G11" s="135">
        <f>IF(Table1810[[#This Row],[Sch_Flag]]=0,0,"")</f>
        <v>0</v>
      </c>
      <c r="H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1" s="135">
        <v>0</v>
      </c>
      <c r="J11" s="136"/>
      <c r="K11" s="135" t="str">
        <f>IF(OR(Table1810[[#This Row],[流]]="UAT_GS",Table1810[[#This Row],[流]]="UAT_GC",Table1810[[#This Row],[流]]="UAT_EP"),"Release_note","0")&amp;IF(OR(Table1810[[#This Row],[流]]="UAT3"),"Notice_of","0")</f>
        <v>00</v>
      </c>
      <c r="L11" s="137"/>
      <c r="M11" s="135"/>
      <c r="N11" s="135">
        <v>0</v>
      </c>
      <c r="O11" s="135">
        <v>0</v>
      </c>
      <c r="P11" s="135">
        <v>0</v>
      </c>
      <c r="Q11" s="135">
        <v>0</v>
      </c>
      <c r="R11" s="138" t="str">
        <f>IF(OR(Table1810[[#This Row],[流]]="FLEET_ENHANCEMENT_GS",Table1810[[#This Row],[流]]="UAT3",Table1810[[#This Row],[流]]="",Table1810[[#This Row],[流]]="0",Table1810[[#This Row],[流]]="ICP"),"0","Yes")</f>
        <v>Yes</v>
      </c>
      <c r="S11" s="139" t="str">
        <f>IF(Table1810[[#This Row],[流]]="Fleet_GS","√","")&amp;IF(Table1810[[#This Row],[流]]="UAT3","","X")</f>
        <v>X</v>
      </c>
      <c r="T11" s="140"/>
    </row>
    <row r="12" spans="3:20" hidden="1" x14ac:dyDescent="0.25">
      <c r="C12" s="12">
        <v>43197</v>
      </c>
      <c r="D12" s="118" t="s">
        <v>39</v>
      </c>
      <c r="E12" s="141" t="str">
        <f t="shared" si="0"/>
        <v>Saturday</v>
      </c>
      <c r="F12" s="312" t="str">
        <f t="shared" si="1"/>
        <v/>
      </c>
      <c r="G12" s="131" t="s">
        <v>32</v>
      </c>
      <c r="H1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2" s="121" t="s">
        <v>22</v>
      </c>
      <c r="J12" s="122" t="s">
        <v>45</v>
      </c>
      <c r="K12" s="132" t="str">
        <f>IF(OR(Table1810[[#This Row],[流]]="UAT_GS",Table1810[[#This Row],[流]]="UAT_GC",Table1810[[#This Row],[流]]="UAT_EP"),"Release_note","0")&amp;IF(OR(Table1810[[#This Row],[流]]="UAT3"),"Notice_of","0")</f>
        <v>Release_note0</v>
      </c>
      <c r="L12" s="142" t="s">
        <v>46</v>
      </c>
      <c r="M12" s="312" t="s">
        <v>27</v>
      </c>
      <c r="N12" s="312" t="s">
        <v>27</v>
      </c>
      <c r="O12" s="312" t="s">
        <v>44</v>
      </c>
      <c r="P12" s="312" t="s">
        <v>27</v>
      </c>
      <c r="Q12" s="133" t="s">
        <v>27</v>
      </c>
      <c r="R12" s="126" t="str">
        <f>IF(OR(Table1810[[#This Row],[流]]="FLEET_ENHANCEMENT_GS",Table1810[[#This Row],[流]]="UAT3",Table1810[[#This Row],[流]]="",Table1810[[#This Row],[流]]="0",Table1810[[#This Row],[流]]="ICP"),"0","Yes")</f>
        <v>Yes</v>
      </c>
      <c r="S12" s="127" t="str">
        <f>IF(Table1810[[#This Row],[流]]="Fleet_GS","√","")&amp;IF(Table1810[[#This Row],[流]]="UAT3","","X")</f>
        <v>X</v>
      </c>
      <c r="T12" s="130"/>
    </row>
    <row r="13" spans="3:20" hidden="1" x14ac:dyDescent="0.25">
      <c r="C13" s="12">
        <v>43198</v>
      </c>
      <c r="D13" s="118" t="s">
        <v>39</v>
      </c>
      <c r="E13" s="141" t="str">
        <f t="shared" si="0"/>
        <v>Sunday</v>
      </c>
      <c r="F13" s="312" t="str">
        <f t="shared" si="1"/>
        <v/>
      </c>
      <c r="G13" s="131" t="s">
        <v>37</v>
      </c>
      <c r="H1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 s="121" t="s">
        <v>22</v>
      </c>
      <c r="J13" s="143" t="s">
        <v>50</v>
      </c>
      <c r="K13" s="132" t="str">
        <f>IF(OR(Table1810[[#This Row],[流]]="UAT_GS",Table1810[[#This Row],[流]]="UAT_GC",Table1810[[#This Row],[流]]="UAT_EP"),"Release_note","0")&amp;IF(OR(Table1810[[#This Row],[流]]="UAT3"),"Notice_of","0")</f>
        <v>Release_note0</v>
      </c>
      <c r="L13" s="142" t="s">
        <v>51</v>
      </c>
      <c r="M13" s="141" t="s">
        <v>27</v>
      </c>
      <c r="N13" s="141" t="s">
        <v>27</v>
      </c>
      <c r="O13" s="141" t="s">
        <v>27</v>
      </c>
      <c r="P13" s="141" t="s">
        <v>27</v>
      </c>
      <c r="Q13" s="133" t="s">
        <v>27</v>
      </c>
      <c r="R13" s="126" t="str">
        <f>IF(OR(Table1810[[#This Row],[流]]="FLEET_ENHANCEMENT_GS",Table1810[[#This Row],[流]]="UAT3",Table1810[[#This Row],[流]]="",Table1810[[#This Row],[流]]="0",Table1810[[#This Row],[流]]="ICP"),"0","Yes")</f>
        <v>Yes</v>
      </c>
      <c r="S13" s="144" t="str">
        <f>IF(Table1810[[#This Row],[流]]="Fleet_GS","√","")&amp;IF(Table1810[[#This Row],[流]]="UAT3","","X")</f>
        <v>X</v>
      </c>
      <c r="T13" s="130"/>
    </row>
    <row r="14" spans="3:20" hidden="1" x14ac:dyDescent="0.25">
      <c r="C14" s="12">
        <v>43198</v>
      </c>
      <c r="D14" s="118" t="s">
        <v>39</v>
      </c>
      <c r="E14" s="141" t="str">
        <f t="shared" si="0"/>
        <v>Sunday</v>
      </c>
      <c r="F14" s="312" t="str">
        <f t="shared" si="1"/>
        <v/>
      </c>
      <c r="G14" s="131" t="s">
        <v>36</v>
      </c>
      <c r="H1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4" s="121" t="s">
        <v>22</v>
      </c>
      <c r="J14" s="143" t="s">
        <v>48</v>
      </c>
      <c r="K14" s="132" t="str">
        <f>IF(OR(Table1810[[#This Row],[流]]="UAT_GS",Table1810[[#This Row],[流]]="UAT_GC",Table1810[[#This Row],[流]]="UAT_EP"),"Release_note","0")&amp;IF(OR(Table1810[[#This Row],[流]]="UAT3"),"Notice_of","0")</f>
        <v>Release_note0</v>
      </c>
      <c r="L14" s="142" t="s">
        <v>49</v>
      </c>
      <c r="M14" s="141" t="s">
        <v>27</v>
      </c>
      <c r="N14" s="141" t="s">
        <v>27</v>
      </c>
      <c r="O14" s="141" t="s">
        <v>27</v>
      </c>
      <c r="P14" s="141" t="s">
        <v>27</v>
      </c>
      <c r="Q14" s="133" t="s">
        <v>27</v>
      </c>
      <c r="R14" s="126" t="str">
        <f>IF(OR(Table1810[[#This Row],[流]]="FLEET_ENHANCEMENT_GS",Table1810[[#This Row],[流]]="UAT3",Table1810[[#This Row],[流]]="",Table1810[[#This Row],[流]]="0",Table1810[[#This Row],[流]]="ICP"),"0","Yes")</f>
        <v>Yes</v>
      </c>
      <c r="S14" s="144" t="str">
        <f>IF(Table1810[[#This Row],[流]]="Fleet_GS","√","")&amp;IF(Table1810[[#This Row],[流]]="UAT3","","X")</f>
        <v>X</v>
      </c>
      <c r="T14" s="130"/>
    </row>
    <row r="15" spans="3:20" hidden="1" x14ac:dyDescent="0.25">
      <c r="C15" s="12">
        <v>43198</v>
      </c>
      <c r="D15" s="118" t="s">
        <v>39</v>
      </c>
      <c r="E15" s="141" t="str">
        <f t="shared" si="0"/>
        <v>Sunday</v>
      </c>
      <c r="F15" s="312" t="str">
        <f t="shared" si="1"/>
        <v/>
      </c>
      <c r="G15" s="129" t="s">
        <v>40</v>
      </c>
      <c r="H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5" s="121" t="s">
        <v>22</v>
      </c>
      <c r="J15" s="143" t="s">
        <v>48</v>
      </c>
      <c r="K15" s="132" t="str">
        <f>IF(OR(Table1810[[#This Row],[流]]="UAT_GS",Table1810[[#This Row],[流]]="UAT_GC",Table1810[[#This Row],[流]]="UAT_EP"),"Release_note","0")&amp;IF(OR(Table1810[[#This Row],[流]]="UAT3"),"Notice_of","0")</f>
        <v>0Notice_of</v>
      </c>
      <c r="L15" s="124">
        <v>0</v>
      </c>
      <c r="M15" s="312"/>
      <c r="N15" s="312">
        <v>0</v>
      </c>
      <c r="O15" s="312">
        <v>0</v>
      </c>
      <c r="P15" s="312">
        <v>0</v>
      </c>
      <c r="Q15" s="312">
        <v>0</v>
      </c>
      <c r="R15" s="126" t="str">
        <f>IF(OR(Table1810[[#This Row],[流]]="FLEET_ENHANCEMENT_GS",Table1810[[#This Row],[流]]="UAT3",Table1810[[#This Row],[流]]="",Table1810[[#This Row],[流]]="0",Table1810[[#This Row],[流]]="ICP"),"0","Yes")</f>
        <v>0</v>
      </c>
      <c r="S15" s="144" t="str">
        <f>IF(Table1810[[#This Row],[流]]="Fleet_GS","√","")&amp;IF(Table1810[[#This Row],[流]]="UAT3","","X")</f>
        <v/>
      </c>
      <c r="T15" s="130"/>
    </row>
    <row r="16" spans="3:20" hidden="1" x14ac:dyDescent="0.25">
      <c r="C16" s="12">
        <v>43199</v>
      </c>
      <c r="D16" s="118" t="s">
        <v>39</v>
      </c>
      <c r="E16" s="312" t="str">
        <f t="shared" si="0"/>
        <v>Monday</v>
      </c>
      <c r="F16" s="312" t="str">
        <f>IF(OR(E16="Thursday",E16="Tuesday"),"UAT","")&amp;IF(OR(E16="Wednesday",E16="Friday"),"Trunk&amp;UAT3","")</f>
        <v/>
      </c>
      <c r="G16" s="120" t="s">
        <v>20</v>
      </c>
      <c r="H1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6" s="312"/>
      <c r="J16" s="122" t="s">
        <v>52</v>
      </c>
      <c r="K16" s="123" t="str">
        <f>IF(OR(Table1810[[#This Row],[流]]="UAT_GS",Table1810[[#This Row],[流]]="UAT_GC",Table1810[[#This Row],[流]]="UAT_EP"),"Release_note","0")&amp;IF(OR(Table1810[[#This Row],[流]]="UAT3"),"Notice_of","0")</f>
        <v>00</v>
      </c>
      <c r="L16" s="124" t="s">
        <v>54</v>
      </c>
      <c r="M16" s="141" t="s">
        <v>27</v>
      </c>
      <c r="N16" s="141" t="s">
        <v>27</v>
      </c>
      <c r="O16" s="141" t="s">
        <v>27</v>
      </c>
      <c r="P16" s="141" t="s">
        <v>27</v>
      </c>
      <c r="Q16" s="125" t="s">
        <v>27</v>
      </c>
      <c r="R16" s="126" t="str">
        <f>IF(OR(Table1810[[#This Row],[流]]="FLEET_ENHANCEMENT_GS",Table1810[[#This Row],[流]]="UAT3",Table1810[[#This Row],[流]]="",Table1810[[#This Row],[流]]="0",Table1810[[#This Row],[流]]="ICP"),"0","Yes")</f>
        <v>Yes</v>
      </c>
      <c r="S16" s="127" t="str">
        <f>IF(Table1810[[#This Row],[流]]="Fleet_GS","√","")&amp;IF(Table1810[[#This Row],[流]]="UAT3","","X")</f>
        <v>X</v>
      </c>
      <c r="T16" s="130"/>
    </row>
    <row r="17" spans="3:20" hidden="1" x14ac:dyDescent="0.25">
      <c r="C17" s="12">
        <v>43199</v>
      </c>
      <c r="D17" s="118" t="s">
        <v>39</v>
      </c>
      <c r="E17" s="312" t="str">
        <f t="shared" si="0"/>
        <v>Monday</v>
      </c>
      <c r="F17" s="312" t="str">
        <f>IF(OR(E17="Thursday",E17="Tuesday"),"UAT","")&amp;IF(OR(E17="Wednesday",E17="Friday"),"Trunk&amp;UAT3","")</f>
        <v/>
      </c>
      <c r="G17" s="120" t="s">
        <v>34</v>
      </c>
      <c r="H1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7" s="312"/>
      <c r="J17" s="122" t="s">
        <v>52</v>
      </c>
      <c r="K17" s="123" t="str">
        <f>IF(OR(Table1810[[#This Row],[流]]="UAT_GS",Table1810[[#This Row],[流]]="UAT_GC",Table1810[[#This Row],[流]]="UAT_EP"),"Release_note","0")&amp;IF(OR(Table1810[[#This Row],[流]]="UAT3"),"Notice_of","0")</f>
        <v>00</v>
      </c>
      <c r="L17" s="124" t="s">
        <v>53</v>
      </c>
      <c r="M17" s="141" t="s">
        <v>27</v>
      </c>
      <c r="N17" s="141" t="s">
        <v>27</v>
      </c>
      <c r="O17" s="141" t="s">
        <v>27</v>
      </c>
      <c r="P17" s="141" t="s">
        <v>27</v>
      </c>
      <c r="Q17" s="125" t="s">
        <v>27</v>
      </c>
      <c r="R17" s="126" t="str">
        <f>IF(OR(Table1810[[#This Row],[流]]="FLEET_ENHANCEMENT_GS",Table1810[[#This Row],[流]]="UAT3",Table1810[[#This Row],[流]]="",Table1810[[#This Row],[流]]="0",Table1810[[#This Row],[流]]="ICP"),"0","Yes")</f>
        <v>Yes</v>
      </c>
      <c r="S17" s="127" t="str">
        <f>IF(Table1810[[#This Row],[流]]="Fleet_GS","√","")&amp;IF(Table1810[[#This Row],[流]]="UAT3","","X")</f>
        <v>X</v>
      </c>
      <c r="T17" s="130"/>
    </row>
    <row r="18" spans="3:20" hidden="1" x14ac:dyDescent="0.25">
      <c r="C18" s="12">
        <v>43200</v>
      </c>
      <c r="D18" s="118" t="s">
        <v>39</v>
      </c>
      <c r="E18" s="129" t="str">
        <f t="shared" si="0"/>
        <v>Tuesday</v>
      </c>
      <c r="F18" s="312" t="str">
        <f>IF(OR(E18="Thursday",E18="Tuesday"),"UAT","")&amp;IF(OR(E18="Wednesday",E18="Friday"),"Trunk&amp;UAT3","")</f>
        <v>UAT</v>
      </c>
      <c r="G18" s="145" t="s">
        <v>56</v>
      </c>
      <c r="H1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18" s="121" t="s">
        <v>56</v>
      </c>
      <c r="J18" s="122" t="s">
        <v>57</v>
      </c>
      <c r="K18" s="123" t="str">
        <f>IF(OR(Table1810[[#This Row],[流]]="UAT_GS",Table1810[[#This Row],[流]]="UAT_GC",Table1810[[#This Row],[流]]="UAT_EP"),"Release_note","0")&amp;IF(OR(Table1810[[#This Row],[流]]="UAT3"),"Notice_of","0")</f>
        <v>00</v>
      </c>
      <c r="L18" s="124" t="s">
        <v>58</v>
      </c>
      <c r="M18" s="141" t="s">
        <v>27</v>
      </c>
      <c r="N18" s="141">
        <v>0</v>
      </c>
      <c r="O18" s="141">
        <v>0</v>
      </c>
      <c r="P18" s="141">
        <v>0</v>
      </c>
      <c r="Q18" s="312">
        <v>0</v>
      </c>
      <c r="R18" s="126" t="str">
        <f>IF(OR(Table1810[[#This Row],[流]]="FLEET_ENHANCEMENT_GS",Table1810[[#This Row],[流]]="UAT3",Table1810[[#This Row],[流]]="",Table1810[[#This Row],[流]]="0",Table1810[[#This Row],[流]]="ICP"),"0","Yes")</f>
        <v>0</v>
      </c>
      <c r="S18" s="127" t="str">
        <f>IF(Table1810[[#This Row],[流]]="Fleet_GS","√","")&amp;IF(Table1810[[#This Row],[流]]="UAT3","","X")</f>
        <v>X</v>
      </c>
      <c r="T18" s="130"/>
    </row>
    <row r="19" spans="3:20" hidden="1" x14ac:dyDescent="0.25">
      <c r="C19" s="12">
        <v>43200</v>
      </c>
      <c r="D19" s="118" t="s">
        <v>39</v>
      </c>
      <c r="E19" s="129" t="str">
        <f t="shared" si="0"/>
        <v>Tuesday</v>
      </c>
      <c r="F19" s="312" t="str">
        <f t="shared" si="1"/>
        <v>UAT</v>
      </c>
      <c r="G19" s="131" t="s">
        <v>36</v>
      </c>
      <c r="H1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9" s="312"/>
      <c r="J19" s="122" t="s">
        <v>55</v>
      </c>
      <c r="K19" s="132" t="str">
        <f>IF(OR(Table1810[[#This Row],[流]]="UAT_GS",Table1810[[#This Row],[流]]="UAT_GC",Table1810[[#This Row],[流]]="UAT_EP"),"Release_note","0")&amp;IF(OR(Table1810[[#This Row],[流]]="UAT3"),"Notice_of","0")</f>
        <v>Release_note0</v>
      </c>
      <c r="L19" s="142" t="s">
        <v>60</v>
      </c>
      <c r="M19" s="141" t="s">
        <v>27</v>
      </c>
      <c r="N19" s="141" t="s">
        <v>27</v>
      </c>
      <c r="O19" s="141" t="s">
        <v>27</v>
      </c>
      <c r="P19" s="141" t="s">
        <v>27</v>
      </c>
      <c r="Q19" s="133" t="s">
        <v>27</v>
      </c>
      <c r="R19" s="126" t="str">
        <f>IF(OR(Table1810[[#This Row],[流]]="FLEET_ENHANCEMENT_GS",Table1810[[#This Row],[流]]="UAT3",Table1810[[#This Row],[流]]="",Table1810[[#This Row],[流]]="0",Table1810[[#This Row],[流]]="ICP"),"0","Yes")</f>
        <v>Yes</v>
      </c>
      <c r="S19" s="127" t="str">
        <f>IF(Table1810[[#This Row],[流]]="Fleet_GS","√","")&amp;IF(Table1810[[#This Row],[流]]="UAT3","","X")</f>
        <v>X</v>
      </c>
      <c r="T19" s="130"/>
    </row>
    <row r="20" spans="3:20" hidden="1" x14ac:dyDescent="0.25">
      <c r="C20" s="12">
        <v>43200</v>
      </c>
      <c r="D20" s="118" t="s">
        <v>39</v>
      </c>
      <c r="E20" s="129" t="str">
        <f t="shared" si="0"/>
        <v>Tuesday</v>
      </c>
      <c r="F20" s="312" t="str">
        <f t="shared" si="1"/>
        <v>UAT</v>
      </c>
      <c r="G20" s="131" t="s">
        <v>37</v>
      </c>
      <c r="H2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0" s="312"/>
      <c r="J20" s="122" t="s">
        <v>55</v>
      </c>
      <c r="K20" s="132" t="str">
        <f>IF(OR(Table1810[[#This Row],[流]]="UAT_GS",Table1810[[#This Row],[流]]="UAT_GC",Table1810[[#This Row],[流]]="UAT_EP"),"Release_note","0")&amp;IF(OR(Table1810[[#This Row],[流]]="UAT3"),"Notice_of","0")</f>
        <v>Release_note0</v>
      </c>
      <c r="L20" s="142" t="s">
        <v>59</v>
      </c>
      <c r="M20" s="141" t="s">
        <v>27</v>
      </c>
      <c r="N20" s="141" t="s">
        <v>27</v>
      </c>
      <c r="O20" s="141" t="s">
        <v>27</v>
      </c>
      <c r="P20" s="141" t="s">
        <v>27</v>
      </c>
      <c r="Q20" s="133" t="s">
        <v>27</v>
      </c>
      <c r="R20" s="126" t="str">
        <f>IF(OR(Table1810[[#This Row],[流]]="FLEET_ENHANCEMENT_GS",Table1810[[#This Row],[流]]="UAT3",Table1810[[#This Row],[流]]="",Table1810[[#This Row],[流]]="0",Table1810[[#This Row],[流]]="ICP"),"0","Yes")</f>
        <v>Yes</v>
      </c>
      <c r="S20" s="127" t="str">
        <f>IF(Table1810[[#This Row],[流]]="Fleet_GS","√","")&amp;IF(Table1810[[#This Row],[流]]="UAT3","","X")</f>
        <v>X</v>
      </c>
      <c r="T20" s="130"/>
    </row>
    <row r="21" spans="3:20" hidden="1" x14ac:dyDescent="0.25">
      <c r="C21" s="12">
        <v>43201</v>
      </c>
      <c r="D21" s="118" t="s">
        <v>39</v>
      </c>
      <c r="E21" s="312" t="str">
        <f t="shared" si="0"/>
        <v>Wednesday</v>
      </c>
      <c r="F21" s="312" t="str">
        <f>IF(OR(E21="Thursday",E21="Tuesday"),"UAT","")&amp;IF(OR(E21="Wednesday",E21="Friday"),"Trunk&amp;UAT3","")</f>
        <v>Trunk&amp;UAT3</v>
      </c>
      <c r="G21" s="131" t="s">
        <v>32</v>
      </c>
      <c r="H2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1" s="121" t="s">
        <v>22</v>
      </c>
      <c r="J21" s="122" t="s">
        <v>55</v>
      </c>
      <c r="K21" s="132" t="str">
        <f>IF(OR(Table1810[[#This Row],[流]]="UAT_GS",Table1810[[#This Row],[流]]="UAT_GC",Table1810[[#This Row],[流]]="UAT_EP"),"Release_note","0")&amp;IF(OR(Table1810[[#This Row],[流]]="UAT3"),"Notice_of","0")</f>
        <v>Release_note0</v>
      </c>
      <c r="L21" s="142" t="s">
        <v>62</v>
      </c>
      <c r="M21" s="141" t="s">
        <v>27</v>
      </c>
      <c r="N21" s="141" t="s">
        <v>27</v>
      </c>
      <c r="O21" s="141" t="s">
        <v>44</v>
      </c>
      <c r="P21" s="312"/>
      <c r="Q21" s="133" t="s">
        <v>27</v>
      </c>
      <c r="R21" s="126" t="str">
        <f>IF(OR(Table1810[[#This Row],[流]]="FLEET_ENHANCEMENT_GS",Table1810[[#This Row],[流]]="UAT3",Table1810[[#This Row],[流]]="",Table1810[[#This Row],[流]]="0",Table1810[[#This Row],[流]]="ICP"),"0","Yes")</f>
        <v>Yes</v>
      </c>
      <c r="S21" s="127" t="str">
        <f>IF(Table1810[[#This Row],[流]]="Fleet_GS","√","")&amp;IF(Table1810[[#This Row],[流]]="UAT3","","X")</f>
        <v>X</v>
      </c>
      <c r="T21" s="130"/>
    </row>
    <row r="22" spans="3:20" hidden="1" x14ac:dyDescent="0.25">
      <c r="C22" s="12">
        <v>43201</v>
      </c>
      <c r="D22" s="118" t="s">
        <v>39</v>
      </c>
      <c r="E22" s="312" t="str">
        <f t="shared" si="0"/>
        <v>Wednesday</v>
      </c>
      <c r="F22" s="312" t="str">
        <f t="shared" si="1"/>
        <v>Trunk&amp;UAT3</v>
      </c>
      <c r="G22" s="129" t="s">
        <v>40</v>
      </c>
      <c r="H2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2" s="120" t="s">
        <v>61</v>
      </c>
      <c r="J22" s="122" t="s">
        <v>55</v>
      </c>
      <c r="K22" s="132" t="str">
        <f>IF(OR(Table1810[[#This Row],[流]]="UAT_GS",Table1810[[#This Row],[流]]="UAT_GC",Table1810[[#This Row],[流]]="UAT_EP"),"Release_note","0")&amp;IF(OR(Table1810[[#This Row],[流]]="UAT3"),"Notice_of","0")</f>
        <v>0Notice_of</v>
      </c>
      <c r="L22" s="124">
        <v>0</v>
      </c>
      <c r="M22" s="141" t="s">
        <v>27</v>
      </c>
      <c r="N22" s="312">
        <v>0</v>
      </c>
      <c r="O22" s="312">
        <v>0</v>
      </c>
      <c r="P22" s="312">
        <v>0</v>
      </c>
      <c r="Q22" s="312">
        <v>0</v>
      </c>
      <c r="R22" s="126" t="str">
        <f>IF(OR(Table1810[[#This Row],[流]]="FLEET_ENHANCEMENT_GS",Table1810[[#This Row],[流]]="UAT3",Table1810[[#This Row],[流]]="",Table1810[[#This Row],[流]]="0",Table1810[[#This Row],[流]]="ICP"),"0","Yes")</f>
        <v>0</v>
      </c>
      <c r="S22" s="127" t="str">
        <f>IF(Table1810[[#This Row],[流]]="Fleet_GS","√","")&amp;IF(Table1810[[#This Row],[流]]="UAT3","","X")</f>
        <v/>
      </c>
      <c r="T22" s="130"/>
    </row>
    <row r="23" spans="3:20" hidden="1" x14ac:dyDescent="0.25">
      <c r="C23" s="12">
        <v>43202</v>
      </c>
      <c r="D23" s="118" t="s">
        <v>39</v>
      </c>
      <c r="E23" s="129" t="str">
        <f t="shared" si="0"/>
        <v>Thursday</v>
      </c>
      <c r="F23" s="312" t="str">
        <f>IF(OR(E23="Thursday",E23="Tuesday"),"UAT","")&amp;IF(OR(E23="Wednesday",E23="Friday"),"Trunk&amp;UAT3","")</f>
        <v>UAT</v>
      </c>
      <c r="G23" s="131" t="s">
        <v>32</v>
      </c>
      <c r="H2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 s="312"/>
      <c r="J23" s="146" t="s">
        <v>63</v>
      </c>
      <c r="K23" s="132" t="str">
        <f>IF(OR(Table1810[[#This Row],[流]]="UAT_GS",Table1810[[#This Row],[流]]="UAT_GC",Table1810[[#This Row],[流]]="UAT_EP"),"Release_note","0")&amp;IF(OR(Table1810[[#This Row],[流]]="UAT3"),"Notice_of","0")</f>
        <v>Release_note0</v>
      </c>
      <c r="L23" s="142" t="s">
        <v>120</v>
      </c>
      <c r="M23" s="141" t="s">
        <v>27</v>
      </c>
      <c r="N23" s="312">
        <v>0</v>
      </c>
      <c r="O23" s="141" t="s">
        <v>27</v>
      </c>
      <c r="P23" s="141" t="s">
        <v>27</v>
      </c>
      <c r="Q23" s="133" t="s">
        <v>27</v>
      </c>
      <c r="R23" s="126" t="str">
        <f>IF(OR(Table1810[[#This Row],[流]]="FLEET_ENHANCEMENT_GS",Table1810[[#This Row],[流]]="UAT3",Table1810[[#This Row],[流]]="",Table1810[[#This Row],[流]]="0",Table1810[[#This Row],[流]]="ICP"),"0","Yes")</f>
        <v>Yes</v>
      </c>
      <c r="S23" s="147" t="s">
        <v>123</v>
      </c>
      <c r="T23" s="130"/>
    </row>
    <row r="24" spans="3:20" hidden="1" x14ac:dyDescent="0.25">
      <c r="C24" s="12">
        <v>43202</v>
      </c>
      <c r="D24" s="118" t="s">
        <v>39</v>
      </c>
      <c r="E24" s="129" t="str">
        <f t="shared" si="0"/>
        <v>Thursday</v>
      </c>
      <c r="F24" s="312" t="str">
        <f t="shared" si="1"/>
        <v>UAT</v>
      </c>
      <c r="G24" s="131" t="s">
        <v>36</v>
      </c>
      <c r="H2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4" s="312"/>
      <c r="J24" s="146" t="s">
        <v>121</v>
      </c>
      <c r="K24" s="132" t="str">
        <f>IF(OR(Table1810[[#This Row],[流]]="UAT_GS",Table1810[[#This Row],[流]]="UAT_GC",Table1810[[#This Row],[流]]="UAT_EP"),"Release_note","0")&amp;IF(OR(Table1810[[#This Row],[流]]="UAT3"),"Notice_of","0")</f>
        <v>Release_note0</v>
      </c>
      <c r="L24" s="142" t="s">
        <v>122</v>
      </c>
      <c r="M24" s="141" t="s">
        <v>27</v>
      </c>
      <c r="N24" s="141" t="s">
        <v>27</v>
      </c>
      <c r="O24" s="141" t="s">
        <v>27</v>
      </c>
      <c r="P24" s="141" t="s">
        <v>27</v>
      </c>
      <c r="Q24" s="133" t="s">
        <v>27</v>
      </c>
      <c r="R24" s="126" t="str">
        <f>IF(OR(Table1810[[#This Row],[流]]="FLEET_ENHANCEMENT_GS",Table1810[[#This Row],[流]]="UAT3",Table1810[[#This Row],[流]]="",Table1810[[#This Row],[流]]="0",Table1810[[#This Row],[流]]="ICP"),"0","Yes")</f>
        <v>Yes</v>
      </c>
      <c r="S24" s="127" t="str">
        <f>IF(Table1810[[#This Row],[流]]="Fleet_GS","√","")&amp;IF(Table1810[[#This Row],[流]]="UAT3","","X")</f>
        <v>X</v>
      </c>
      <c r="T24" s="130"/>
    </row>
    <row r="25" spans="3:20" hidden="1" x14ac:dyDescent="0.25">
      <c r="C25" s="12">
        <v>43202</v>
      </c>
      <c r="D25" s="118" t="s">
        <v>39</v>
      </c>
      <c r="E25" s="129" t="str">
        <f t="shared" si="0"/>
        <v>Thursday</v>
      </c>
      <c r="F25" s="312" t="str">
        <f t="shared" si="1"/>
        <v>UAT</v>
      </c>
      <c r="G25" s="131" t="s">
        <v>37</v>
      </c>
      <c r="H2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5" s="312"/>
      <c r="J25" s="146" t="s">
        <v>65</v>
      </c>
      <c r="K25" s="132" t="str">
        <f>IF(OR(Table1810[[#This Row],[流]]="UAT_GS",Table1810[[#This Row],[流]]="UAT_GC",Table1810[[#This Row],[流]]="UAT_EP"),"Release_note","0")&amp;IF(OR(Table1810[[#This Row],[流]]="UAT3"),"Notice_of","0")</f>
        <v>Release_note0</v>
      </c>
      <c r="L25" s="142" t="s">
        <v>118</v>
      </c>
      <c r="M25" s="141" t="s">
        <v>27</v>
      </c>
      <c r="N25" s="141" t="s">
        <v>27</v>
      </c>
      <c r="O25" s="141" t="s">
        <v>27</v>
      </c>
      <c r="P25" s="141" t="s">
        <v>27</v>
      </c>
      <c r="Q25" s="133" t="s">
        <v>27</v>
      </c>
      <c r="R25" s="126" t="str">
        <f>IF(OR(Table1810[[#This Row],[流]]="FLEET_ENHANCEMENT_GS",Table1810[[#This Row],[流]]="UAT3",Table1810[[#This Row],[流]]="",Table1810[[#This Row],[流]]="0",Table1810[[#This Row],[流]]="ICP"),"0","Yes")</f>
        <v>Yes</v>
      </c>
      <c r="S25" s="127" t="str">
        <f>IF(Table1810[[#This Row],[流]]="Fleet_GS","√","")&amp;IF(Table1810[[#This Row],[流]]="UAT3","","X")</f>
        <v>X</v>
      </c>
      <c r="T25" s="130"/>
    </row>
    <row r="26" spans="3:20" hidden="1" x14ac:dyDescent="0.25">
      <c r="C26" s="12">
        <v>43203</v>
      </c>
      <c r="D26" s="118" t="s">
        <v>39</v>
      </c>
      <c r="E26" s="312" t="str">
        <f t="shared" si="0"/>
        <v>Friday</v>
      </c>
      <c r="F26" s="312" t="str">
        <f t="shared" si="1"/>
        <v>Trunk&amp;UAT3</v>
      </c>
      <c r="G26" s="129" t="s">
        <v>40</v>
      </c>
      <c r="H2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6" s="312"/>
      <c r="J26" s="122" t="s">
        <v>63</v>
      </c>
      <c r="K26" s="132" t="str">
        <f>IF(OR(Table1810[[#This Row],[流]]="UAT_GS",Table1810[[#This Row],[流]]="UAT_GC",Table1810[[#This Row],[流]]="UAT_EP"),"Release_note","0")&amp;IF(OR(Table1810[[#This Row],[流]]="UAT3"),"Notice_of","0")</f>
        <v>0Notice_of</v>
      </c>
      <c r="L26" s="124">
        <v>0</v>
      </c>
      <c r="M26" s="141">
        <v>0</v>
      </c>
      <c r="N26" s="312">
        <v>0</v>
      </c>
      <c r="O26" s="312">
        <v>0</v>
      </c>
      <c r="P26" s="312">
        <v>0</v>
      </c>
      <c r="Q26" s="312">
        <v>0</v>
      </c>
      <c r="R26" s="126" t="str">
        <f>IF(OR(Table1810[[#This Row],[流]]="FLEET_ENHANCEMENT_GS",Table1810[[#This Row],[流]]="UAT3",Table1810[[#This Row],[流]]="",Table1810[[#This Row],[流]]="0",Table1810[[#This Row],[流]]="ICP"),"0","Yes")</f>
        <v>0</v>
      </c>
      <c r="S26" s="147" t="s">
        <v>125</v>
      </c>
      <c r="T26" s="130"/>
    </row>
    <row r="27" spans="3:20" hidden="1" x14ac:dyDescent="0.25">
      <c r="C27" s="33">
        <v>43204</v>
      </c>
      <c r="D27" s="135">
        <v>0</v>
      </c>
      <c r="E27" s="135" t="str">
        <f t="shared" si="0"/>
        <v>Saturday</v>
      </c>
      <c r="F27" s="135" t="str">
        <f t="shared" si="1"/>
        <v/>
      </c>
      <c r="G27" s="135" t="str">
        <f>IF(Table1810[[#This Row],[Sch_Flag]]= 0,"0","")</f>
        <v>0</v>
      </c>
      <c r="H2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7" s="135"/>
      <c r="J27" s="135"/>
      <c r="K27" s="135" t="str">
        <f>IF(OR(Table1810[[#This Row],[流]]="UAT_GS",Table1810[[#This Row],[流]]="UAT_GC",Table1810[[#This Row],[流]]="UAT_EP"),"Release_note","0")&amp;IF(OR(Table1810[[#This Row],[流]]="UAT3"),"Notice_of","0")</f>
        <v>00</v>
      </c>
      <c r="L27" s="137"/>
      <c r="M27" s="135"/>
      <c r="N27" s="135">
        <v>0</v>
      </c>
      <c r="O27" s="135">
        <v>0</v>
      </c>
      <c r="P27" s="135">
        <v>0</v>
      </c>
      <c r="Q27" s="135">
        <v>0</v>
      </c>
      <c r="R27" s="126" t="str">
        <f>IF(OR(Table1810[[#This Row],[流]]="FLEET_ENHANCEMENT_GS",Table1810[[#This Row],[流]]="UAT3",Table1810[[#This Row],[流]]="",Table1810[[#This Row],[流]]="0",Table1810[[#This Row],[流]]="ICP"),"0","Yes")</f>
        <v>0</v>
      </c>
      <c r="S27" s="137" t="str">
        <f>IF(Table1810[[#This Row],[流]]="Fleet_GS","√","")&amp;IF(Table1810[[#This Row],[流]]="UAT3","","X")</f>
        <v>X</v>
      </c>
      <c r="T27" s="130"/>
    </row>
    <row r="28" spans="3:20" hidden="1" x14ac:dyDescent="0.25">
      <c r="C28" s="33">
        <v>43205</v>
      </c>
      <c r="D28" s="135">
        <v>0</v>
      </c>
      <c r="E28" s="135" t="str">
        <f t="shared" si="0"/>
        <v>Sunday</v>
      </c>
      <c r="F28" s="135" t="str">
        <f t="shared" si="1"/>
        <v/>
      </c>
      <c r="G28" s="135" t="str">
        <f>IF(Table1810[[#This Row],[Sch_Flag]]= 0,"0","")</f>
        <v>0</v>
      </c>
      <c r="H2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8" s="135"/>
      <c r="J28" s="135"/>
      <c r="K28" s="135" t="str">
        <f>IF(OR(Table1810[[#This Row],[流]]="UAT_GS",Table1810[[#This Row],[流]]="UAT_GC",Table1810[[#This Row],[流]]="UAT_EP"),"Release_note","0")&amp;IF(OR(Table1810[[#This Row],[流]]="UAT3"),"Notice_of","0")</f>
        <v>00</v>
      </c>
      <c r="L28" s="137"/>
      <c r="M28" s="135"/>
      <c r="N28" s="135">
        <v>0</v>
      </c>
      <c r="O28" s="135">
        <v>0</v>
      </c>
      <c r="P28" s="135">
        <v>0</v>
      </c>
      <c r="Q28" s="135">
        <v>0</v>
      </c>
      <c r="R28" s="126" t="str">
        <f>IF(OR(Table1810[[#This Row],[流]]="FLEET_ENHANCEMENT_GS",Table1810[[#This Row],[流]]="UAT3",Table1810[[#This Row],[流]]="",Table1810[[#This Row],[流]]="0",Table1810[[#This Row],[流]]="ICP"),"0","Yes")</f>
        <v>0</v>
      </c>
      <c r="S28" s="137" t="str">
        <f>IF(Table1810[[#This Row],[流]]="Fleet_GS","√","")&amp;IF(Table1810[[#This Row],[流]]="UAT3","","X")</f>
        <v>X</v>
      </c>
      <c r="T28" s="130"/>
    </row>
    <row r="29" spans="3:20" hidden="1" x14ac:dyDescent="0.25">
      <c r="C29" s="33">
        <v>43206</v>
      </c>
      <c r="D29" s="135">
        <v>0</v>
      </c>
      <c r="E29" s="135" t="str">
        <f t="shared" si="0"/>
        <v>Monday</v>
      </c>
      <c r="F29" s="135" t="str">
        <f t="shared" si="1"/>
        <v/>
      </c>
      <c r="G29" s="135" t="str">
        <f>IF(Table1810[[#This Row],[Sch_Flag]]= 0,"0","")</f>
        <v>0</v>
      </c>
      <c r="H2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29" s="135"/>
      <c r="J29" s="135"/>
      <c r="K29" s="135" t="str">
        <f>IF(OR(Table1810[[#This Row],[流]]="UAT_GS",Table1810[[#This Row],[流]]="UAT_GC",Table1810[[#This Row],[流]]="UAT_EP"),"Release_note","0")&amp;IF(OR(Table1810[[#This Row],[流]]="UAT3"),"Notice_of","0")</f>
        <v>00</v>
      </c>
      <c r="L29" s="137"/>
      <c r="M29" s="135"/>
      <c r="N29" s="135"/>
      <c r="O29" s="135"/>
      <c r="P29" s="135"/>
      <c r="Q29" s="135"/>
      <c r="R29" s="126" t="str">
        <f>IF(OR(Table1810[[#This Row],[流]]="FLEET_ENHANCEMENT_GS",Table1810[[#This Row],[流]]="UAT3",Table1810[[#This Row],[流]]="",Table1810[[#This Row],[流]]="0",Table1810[[#This Row],[流]]="ICP"),"0","Yes")</f>
        <v>0</v>
      </c>
      <c r="S29" s="137" t="str">
        <f>IF(Table1810[[#This Row],[流]]="Fleet_GS","√","")&amp;IF(Table1810[[#This Row],[流]]="UAT3","","X")</f>
        <v>X</v>
      </c>
      <c r="T29" s="130"/>
    </row>
    <row r="30" spans="3:20" hidden="1" x14ac:dyDescent="0.25">
      <c r="C30" s="12">
        <v>43207</v>
      </c>
      <c r="D30" s="118" t="s">
        <v>39</v>
      </c>
      <c r="E30" s="129" t="str">
        <f t="shared" si="0"/>
        <v>Tuesday</v>
      </c>
      <c r="F30" s="312" t="str">
        <f t="shared" si="1"/>
        <v>UAT</v>
      </c>
      <c r="G30" s="131" t="s">
        <v>32</v>
      </c>
      <c r="H3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30" s="312"/>
      <c r="J30" s="146" t="s">
        <v>127</v>
      </c>
      <c r="K30" s="132" t="str">
        <f>IF(OR(Table1810[[#This Row],[流]]="UAT_GS",Table1810[[#This Row],[流]]="UAT_GC",Table1810[[#This Row],[流]]="UAT_EP"),"Release_note","0")&amp;IF(OR(Table1810[[#This Row],[流]]="UAT3"),"Notice_of","0")</f>
        <v>Release_note0</v>
      </c>
      <c r="L30" s="142" t="s">
        <v>146</v>
      </c>
      <c r="M30" s="141" t="s">
        <v>27</v>
      </c>
      <c r="N30" s="141" t="s">
        <v>27</v>
      </c>
      <c r="O30" s="141" t="s">
        <v>44</v>
      </c>
      <c r="P30" s="141" t="s">
        <v>27</v>
      </c>
      <c r="Q30" s="133" t="s">
        <v>27</v>
      </c>
      <c r="R30" s="126" t="str">
        <f>IF(OR(Table1810[[#This Row],[流]]="FLEET_ENHANCEMENT_GS",Table1810[[#This Row],[流]]="UAT3",Table1810[[#This Row],[流]]="",Table1810[[#This Row],[流]]="0",Table1810[[#This Row],[流]]="ICP"),"0","Yes")</f>
        <v>Yes</v>
      </c>
      <c r="S30" s="127" t="str">
        <f>IF(Table1810[[#This Row],[流]]="Fleet_GS","√","")&amp;IF(Table1810[[#This Row],[流]]="UAT3","","X")</f>
        <v>X</v>
      </c>
      <c r="T30" s="130"/>
    </row>
    <row r="31" spans="3:20" hidden="1" x14ac:dyDescent="0.25">
      <c r="C31" s="12">
        <v>43207</v>
      </c>
      <c r="D31" s="118" t="s">
        <v>39</v>
      </c>
      <c r="E31" s="129" t="str">
        <f t="shared" si="0"/>
        <v>Tuesday</v>
      </c>
      <c r="F31" s="312" t="str">
        <f t="shared" si="1"/>
        <v>UAT</v>
      </c>
      <c r="G31" s="131" t="s">
        <v>36</v>
      </c>
      <c r="H3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31" s="312"/>
      <c r="J31" s="146" t="s">
        <v>131</v>
      </c>
      <c r="K31" s="132" t="str">
        <f>IF(OR(Table1810[[#This Row],[流]]="UAT_GS",Table1810[[#This Row],[流]]="UAT_GC",Table1810[[#This Row],[流]]="UAT_EP"),"Release_note","0")&amp;IF(OR(Table1810[[#This Row],[流]]="UAT3"),"Notice_of","0")</f>
        <v>Release_note0</v>
      </c>
      <c r="L31" s="142" t="s">
        <v>133</v>
      </c>
      <c r="M31" s="141" t="s">
        <v>27</v>
      </c>
      <c r="N31" s="141" t="s">
        <v>27</v>
      </c>
      <c r="O31" s="141" t="s">
        <v>27</v>
      </c>
      <c r="P31" s="141" t="s">
        <v>27</v>
      </c>
      <c r="Q31" s="133" t="s">
        <v>27</v>
      </c>
      <c r="R31" s="126" t="str">
        <f>IF(OR(Table1810[[#This Row],[流]]="FLEET_ENHANCEMENT_GS",Table1810[[#This Row],[流]]="UAT3",Table1810[[#This Row],[流]]="",Table1810[[#This Row],[流]]="0",Table1810[[#This Row],[流]]="ICP"),"0","Yes")</f>
        <v>Yes</v>
      </c>
      <c r="S31" s="127" t="str">
        <f>IF(Table1810[[#This Row],[流]]="Fleet_GS","√","")&amp;IF(Table1810[[#This Row],[流]]="UAT3","","X")</f>
        <v>X</v>
      </c>
      <c r="T31" s="130"/>
    </row>
    <row r="32" spans="3:20" hidden="1" x14ac:dyDescent="0.25">
      <c r="C32" s="12">
        <v>43207</v>
      </c>
      <c r="D32" s="118" t="s">
        <v>39</v>
      </c>
      <c r="E32" s="129" t="str">
        <f t="shared" si="0"/>
        <v>Tuesday</v>
      </c>
      <c r="F32" s="312" t="str">
        <f t="shared" si="1"/>
        <v>UAT</v>
      </c>
      <c r="G32" s="131" t="s">
        <v>37</v>
      </c>
      <c r="H3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32" s="312"/>
      <c r="J32" s="146" t="s">
        <v>126</v>
      </c>
      <c r="K32" s="132" t="str">
        <f>IF(OR(Table1810[[#This Row],[流]]="UAT_GS",Table1810[[#This Row],[流]]="UAT_GC",Table1810[[#This Row],[流]]="UAT_EP"),"Release_note","0")&amp;IF(OR(Table1810[[#This Row],[流]]="UAT3"),"Notice_of","0")</f>
        <v>Release_note0</v>
      </c>
      <c r="L32" s="142" t="s">
        <v>130</v>
      </c>
      <c r="M32" s="141" t="s">
        <v>27</v>
      </c>
      <c r="N32" s="141" t="s">
        <v>27</v>
      </c>
      <c r="O32" s="141" t="s">
        <v>27</v>
      </c>
      <c r="P32" s="141" t="s">
        <v>27</v>
      </c>
      <c r="Q32" s="133" t="s">
        <v>27</v>
      </c>
      <c r="R32" s="126" t="str">
        <f>IF(OR(Table1810[[#This Row],[流]]="FLEET_ENHANCEMENT_GS",Table1810[[#This Row],[流]]="UAT3",Table1810[[#This Row],[流]]="",Table1810[[#This Row],[流]]="0",Table1810[[#This Row],[流]]="ICP"),"0","Yes")</f>
        <v>Yes</v>
      </c>
      <c r="S32" s="127" t="str">
        <f>IF(Table1810[[#This Row],[流]]="Fleet_GS","√","")&amp;IF(Table1810[[#This Row],[流]]="UAT3","","X")</f>
        <v>X</v>
      </c>
      <c r="T32" s="130"/>
    </row>
    <row r="33" spans="3:47" hidden="1" x14ac:dyDescent="0.25">
      <c r="C33" s="12">
        <v>43207</v>
      </c>
      <c r="D33" s="118" t="s">
        <v>39</v>
      </c>
      <c r="E33" s="129" t="str">
        <f t="shared" si="0"/>
        <v>Tuesday</v>
      </c>
      <c r="F33" s="312" t="str">
        <f t="shared" si="1"/>
        <v>UAT</v>
      </c>
      <c r="G33" s="120" t="s">
        <v>20</v>
      </c>
      <c r="H3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33" s="312"/>
      <c r="J33" s="122" t="s">
        <v>64</v>
      </c>
      <c r="K33" s="123" t="str">
        <f>IF(OR(Table1810[[#This Row],[流]]="UAT_GS",Table1810[[#This Row],[流]]="UAT_GC",Table1810[[#This Row],[流]]="UAT_EP"),"Release_note","0")&amp;IF(OR(Table1810[[#This Row],[流]]="UAT3"),"Notice_of","0")</f>
        <v>00</v>
      </c>
      <c r="L33" s="124" t="s">
        <v>132</v>
      </c>
      <c r="M33" s="141" t="s">
        <v>27</v>
      </c>
      <c r="N33" s="141" t="s">
        <v>27</v>
      </c>
      <c r="O33" s="141" t="s">
        <v>27</v>
      </c>
      <c r="P33" s="141" t="s">
        <v>27</v>
      </c>
      <c r="Q33" s="125" t="s">
        <v>27</v>
      </c>
      <c r="R33" s="126" t="str">
        <f>IF(OR(Table1810[[#This Row],[流]]="FLEET_ENHANCEMENT_GS",Table1810[[#This Row],[流]]="UAT3",Table1810[[#This Row],[流]]="",Table1810[[#This Row],[流]]="0",Table1810[[#This Row],[流]]="ICP"),"0","Yes")</f>
        <v>Yes</v>
      </c>
      <c r="S33" s="127" t="str">
        <f>IF(Table1810[[#This Row],[流]]="Fleet_GS","√","")&amp;IF(Table1810[[#This Row],[流]]="UAT3","","X")</f>
        <v>X</v>
      </c>
      <c r="T33" s="130"/>
    </row>
    <row r="34" spans="3:47" hidden="1" x14ac:dyDescent="0.25">
      <c r="C34" s="12">
        <v>43207</v>
      </c>
      <c r="D34" s="118" t="s">
        <v>39</v>
      </c>
      <c r="E34" s="129" t="str">
        <f t="shared" si="0"/>
        <v>Tuesday</v>
      </c>
      <c r="F34" s="312" t="str">
        <f t="shared" si="1"/>
        <v>UAT</v>
      </c>
      <c r="G34" s="148" t="s">
        <v>56</v>
      </c>
      <c r="H3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34" s="312"/>
      <c r="J34" s="122" t="s">
        <v>128</v>
      </c>
      <c r="K34" s="123" t="str">
        <f>IF(OR(Table1810[[#This Row],[流]]="UAT_GS",Table1810[[#This Row],[流]]="UAT_GC",Table1810[[#This Row],[流]]="UAT_EP"),"Release_note","0")&amp;IF(OR(Table1810[[#This Row],[流]]="UAT3"),"Notice_of","0")</f>
        <v>00</v>
      </c>
      <c r="L34" s="149" t="s">
        <v>129</v>
      </c>
      <c r="M34" s="141" t="s">
        <v>27</v>
      </c>
      <c r="N34" s="141" t="s">
        <v>27</v>
      </c>
      <c r="O34" s="312">
        <v>0</v>
      </c>
      <c r="P34" s="312">
        <v>0</v>
      </c>
      <c r="Q34" s="312">
        <v>0</v>
      </c>
      <c r="R34" s="126" t="str">
        <f>IF(OR(Table1810[[#This Row],[流]]="FLEET_ENHANCEMENT_GS",Table1810[[#This Row],[流]]="UAT3",Table1810[[#This Row],[流]]="",Table1810[[#This Row],[流]]="0",Table1810[[#This Row],[流]]="ICP"),"0","Yes")</f>
        <v>0</v>
      </c>
      <c r="S34" s="127" t="str">
        <f>IF(Table1810[[#This Row],[流]]="Fleet_GS","√","")&amp;IF(Table1810[[#This Row],[流]]="UAT3","","X")</f>
        <v>X</v>
      </c>
      <c r="T34" s="130"/>
    </row>
    <row r="35" spans="3:47" hidden="1" x14ac:dyDescent="0.25">
      <c r="C35" s="12">
        <v>43208</v>
      </c>
      <c r="D35" s="118" t="s">
        <v>39</v>
      </c>
      <c r="E35" s="312" t="str">
        <f t="shared" si="0"/>
        <v>Wednesday</v>
      </c>
      <c r="F35" s="312" t="str">
        <f t="shared" si="1"/>
        <v>Trunk&amp;UAT3</v>
      </c>
      <c r="G35" s="129" t="s">
        <v>40</v>
      </c>
      <c r="H3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35" s="312"/>
      <c r="J35" s="122" t="s">
        <v>147</v>
      </c>
      <c r="K35" s="132" t="str">
        <f>IF(OR(Table1810[[#This Row],[流]]="UAT_GS",Table1810[[#This Row],[流]]="UAT_GC",Table1810[[#This Row],[流]]="UAT_EP"),"Release_note","0")&amp;IF(OR(Table1810[[#This Row],[流]]="UAT3"),"Notice_of","0")</f>
        <v>0Notice_of</v>
      </c>
      <c r="L35" s="124">
        <v>0</v>
      </c>
      <c r="M35" s="141">
        <v>0</v>
      </c>
      <c r="N35" s="312">
        <v>0</v>
      </c>
      <c r="O35" s="312">
        <v>0</v>
      </c>
      <c r="P35" s="312">
        <v>0</v>
      </c>
      <c r="Q35" s="312">
        <v>0</v>
      </c>
      <c r="R35" s="126" t="str">
        <f>IF(OR(Table1810[[#This Row],[流]]="FLEET_ENHANCEMENT_GS",Table1810[[#This Row],[流]]="UAT3",Table1810[[#This Row],[流]]="",Table1810[[#This Row],[流]]="0",Table1810[[#This Row],[流]]="ICP"),"0","Yes")</f>
        <v>0</v>
      </c>
      <c r="S35" s="150" t="s">
        <v>152</v>
      </c>
      <c r="T35" s="130"/>
    </row>
    <row r="36" spans="3:47" hidden="1" x14ac:dyDescent="0.25">
      <c r="C36" s="12">
        <v>43208</v>
      </c>
      <c r="D36" s="118" t="s">
        <v>39</v>
      </c>
      <c r="E36" s="312" t="str">
        <f t="shared" si="0"/>
        <v>Wednesday</v>
      </c>
      <c r="F36" s="312" t="str">
        <f>IF(OR(E36="Thursday",E36="Tuesday"),"UAT","")&amp;IF(OR(E36="Wednesday",E36="Friday"),"Trunk&amp;UAT3","")</f>
        <v>Trunk&amp;UAT3</v>
      </c>
      <c r="G36" s="120" t="s">
        <v>20</v>
      </c>
      <c r="H3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36" s="312"/>
      <c r="J36" s="122" t="s">
        <v>148</v>
      </c>
      <c r="K36" s="123" t="str">
        <f>IF(OR(Table1810[[#This Row],[流]]="UAT_GS",Table1810[[#This Row],[流]]="UAT_GC",Table1810[[#This Row],[流]]="UAT_EP"),"Release_note","0")&amp;IF(OR(Table1810[[#This Row],[流]]="UAT3"),"Notice_of","0")</f>
        <v>00</v>
      </c>
      <c r="L36" s="151" t="s">
        <v>151</v>
      </c>
      <c r="M36" s="141" t="s">
        <v>27</v>
      </c>
      <c r="N36" s="141" t="s">
        <v>27</v>
      </c>
      <c r="O36" s="141" t="s">
        <v>27</v>
      </c>
      <c r="P36" s="141" t="s">
        <v>27</v>
      </c>
      <c r="Q36" s="125" t="s">
        <v>27</v>
      </c>
      <c r="R36" s="152" t="str">
        <f>IF(OR(Table1810[[#This Row],[流]]="FLEET_ENHANCEMENT_GS",Table1810[[#This Row],[流]]="UAT3",Table1810[[#This Row],[流]]="",Table1810[[#This Row],[流]]="0",Table1810[[#This Row],[流]]="ICP"),"0","Yes")</f>
        <v>Yes</v>
      </c>
      <c r="S36" s="144" t="str">
        <f>IF(Table1810[[#This Row],[流]]="Fleet_GS","√","")&amp;IF(Table1810[[#This Row],[流]]="UAT3","","X")</f>
        <v>X</v>
      </c>
      <c r="T36" s="130"/>
    </row>
    <row r="37" spans="3:47" ht="15.75" hidden="1" customHeight="1" x14ac:dyDescent="0.25">
      <c r="C37" s="12">
        <v>43208</v>
      </c>
      <c r="D37" s="118" t="s">
        <v>39</v>
      </c>
      <c r="E37" s="312" t="str">
        <f t="shared" si="0"/>
        <v>Wednesday</v>
      </c>
      <c r="F37" s="312" t="str">
        <f>IF(OR(E37="Thursday",E37="Tuesday"),"UAT","")&amp;IF(OR(E37="Wednesday",E37="Friday"),"Trunk&amp;UAT3","")</f>
        <v>Trunk&amp;UAT3</v>
      </c>
      <c r="G37" s="120" t="s">
        <v>34</v>
      </c>
      <c r="H3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37" s="312"/>
      <c r="J37" s="122" t="s">
        <v>149</v>
      </c>
      <c r="K37" s="123" t="str">
        <f>IF(OR(Table1810[[#This Row],[流]]="UAT_GS",Table1810[[#This Row],[流]]="UAT_GC",Table1810[[#This Row],[流]]="UAT_EP"),"Release_note","0")&amp;IF(OR(Table1810[[#This Row],[流]]="UAT3"),"Notice_of","0")</f>
        <v>00</v>
      </c>
      <c r="L37" s="124" t="s">
        <v>150</v>
      </c>
      <c r="M37" s="141" t="s">
        <v>27</v>
      </c>
      <c r="N37" s="141" t="s">
        <v>27</v>
      </c>
      <c r="O37" s="141" t="s">
        <v>27</v>
      </c>
      <c r="P37" s="141" t="s">
        <v>27</v>
      </c>
      <c r="Q37" s="125" t="s">
        <v>27</v>
      </c>
      <c r="R37" s="152" t="str">
        <f>IF(OR(Table1810[[#This Row],[流]]="FLEET_ENHANCEMENT_GS",Table1810[[#This Row],[流]]="UAT3",Table1810[[#This Row],[流]]="",Table1810[[#This Row],[流]]="0",Table1810[[#This Row],[流]]="ICP"),"0","Yes")</f>
        <v>Yes</v>
      </c>
      <c r="S37" s="144" t="str">
        <f>IF(Table1810[[#This Row],[流]]="Fleet_GS","√","")&amp;IF(Table1810[[#This Row],[流]]="UAT3","","X")</f>
        <v>X</v>
      </c>
      <c r="T37" s="130"/>
    </row>
    <row r="38" spans="3:47" s="60" customFormat="1" hidden="1" x14ac:dyDescent="0.25">
      <c r="C38" s="58">
        <v>43209</v>
      </c>
      <c r="D38" s="153">
        <v>0</v>
      </c>
      <c r="E38" s="154" t="str">
        <f t="shared" si="0"/>
        <v>Thursday</v>
      </c>
      <c r="F38" s="135" t="str">
        <f t="shared" si="1"/>
        <v>UAT</v>
      </c>
      <c r="G38" s="135">
        <v>0</v>
      </c>
      <c r="H3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38" s="154"/>
      <c r="J38" s="136">
        <v>0</v>
      </c>
      <c r="K38" s="155" t="str">
        <f>IF(OR(Table1810[[#This Row],[流]]="UAT_GS",Table1810[[#This Row],[流]]="UAT_GC",Table1810[[#This Row],[流]]="UAT_EP"),"Release_note","0")&amp;IF(OR(Table1810[[#This Row],[流]]="UAT3"),"Notice_of","0")</f>
        <v>00</v>
      </c>
      <c r="L38" s="156">
        <v>0</v>
      </c>
      <c r="M38" s="154">
        <v>0</v>
      </c>
      <c r="N38" s="154">
        <v>0</v>
      </c>
      <c r="O38" s="154">
        <v>0</v>
      </c>
      <c r="P38" s="154">
        <v>0</v>
      </c>
      <c r="Q38" s="154">
        <v>0</v>
      </c>
      <c r="R38" s="138" t="str">
        <f>IF(OR(Table1810[[#This Row],[流]]="FLEET_ENHANCEMENT_GS",Table1810[[#This Row],[流]]="UAT3",Table1810[[#This Row],[流]]="",Table1810[[#This Row],[流]]="0",Table1810[[#This Row],[流]]="ICP"),"0","Yes")</f>
        <v>Yes</v>
      </c>
      <c r="S38" s="139" t="str">
        <f>IF(Table1810[[#This Row],[流]]="Fleet_GS","√","")&amp;IF(Table1810[[#This Row],[流]]="UAT3","","X")</f>
        <v>X</v>
      </c>
      <c r="T38" s="157" t="str">
        <f>IF(OR(Table1810[[#This Row],[环境]]="FLEET_ENHANCEMENT_GS",Table1810[[#This Row],[环境]]="UAT3",Table1810[[#This Row],[环境]]="",Table1810[[#This Row],[环境]]="0",Table1810[[#This Row],[环境]]="ICP"),"0","Yes")</f>
        <v>0</v>
      </c>
    </row>
    <row r="39" spans="3:47" s="60" customFormat="1" hidden="1" x14ac:dyDescent="0.25">
      <c r="C39" s="58">
        <v>43209</v>
      </c>
      <c r="D39" s="153">
        <v>0</v>
      </c>
      <c r="E39" s="154" t="str">
        <f t="shared" si="0"/>
        <v>Thursday</v>
      </c>
      <c r="F39" s="135" t="str">
        <f t="shared" si="1"/>
        <v>UAT</v>
      </c>
      <c r="G39" s="135">
        <v>0</v>
      </c>
      <c r="H3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39" s="154"/>
      <c r="J39" s="158">
        <v>0</v>
      </c>
      <c r="K39" s="155" t="str">
        <f>IF(OR(Table1810[[#This Row],[流]]="UAT_GS",Table1810[[#This Row],[流]]="UAT_GC",Table1810[[#This Row],[流]]="UAT_EP"),"Release_note","0")&amp;IF(OR(Table1810[[#This Row],[流]]="UAT3"),"Notice_of","0")</f>
        <v>00</v>
      </c>
      <c r="L39" s="156">
        <v>0</v>
      </c>
      <c r="M39" s="154"/>
      <c r="N39" s="154">
        <v>0</v>
      </c>
      <c r="O39" s="154">
        <v>0</v>
      </c>
      <c r="P39" s="154">
        <v>0</v>
      </c>
      <c r="Q39" s="154">
        <v>0</v>
      </c>
      <c r="R39" s="138" t="str">
        <f>IF(OR(Table1810[[#This Row],[流]]="FLEET_ENHANCEMENT_GS",Table1810[[#This Row],[流]]="UAT3",Table1810[[#This Row],[流]]="",Table1810[[#This Row],[流]]="0",Table1810[[#This Row],[流]]="ICP"),"0","Yes")</f>
        <v>Yes</v>
      </c>
      <c r="S39" s="139" t="str">
        <f>IF(Table1810[[#This Row],[流]]="Fleet_GS","√","")&amp;IF(Table1810[[#This Row],[流]]="UAT3","","X")</f>
        <v>X</v>
      </c>
      <c r="T39" s="157" t="str">
        <f>IF(OR(Table1810[[#This Row],[环境]]="FLEET_ENHANCEMENT_GS",Table1810[[#This Row],[环境]]="UAT3",Table1810[[#This Row],[环境]]="",Table1810[[#This Row],[环境]]="0",Table1810[[#This Row],[环境]]="ICP"),"0","Yes")</f>
        <v>0</v>
      </c>
    </row>
    <row r="40" spans="3:47" hidden="1" x14ac:dyDescent="0.25">
      <c r="C40" s="99">
        <v>43210</v>
      </c>
      <c r="D40" s="118" t="s">
        <v>39</v>
      </c>
      <c r="E40" s="159" t="str">
        <f t="shared" si="0"/>
        <v>Friday</v>
      </c>
      <c r="F40" s="312" t="str">
        <f t="shared" si="1"/>
        <v>Trunk&amp;UAT3</v>
      </c>
      <c r="G40" s="131" t="s">
        <v>32</v>
      </c>
      <c r="H4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0" s="160"/>
      <c r="J40" s="146" t="s">
        <v>154</v>
      </c>
      <c r="K40" s="132" t="str">
        <f>IF(OR(Table1810[[#This Row],[流]]="UAT_GS",Table1810[[#This Row],[流]]="UAT_GC",Table1810[[#This Row],[流]]="UAT_EP"),"Release_note","0")&amp;IF(OR(Table1810[[#This Row],[流]]="UAT3"),"Notice_of","0")</f>
        <v>Release_note0</v>
      </c>
      <c r="L40" s="161" t="s">
        <v>157</v>
      </c>
      <c r="M40" s="141" t="s">
        <v>27</v>
      </c>
      <c r="N40" s="141" t="s">
        <v>27</v>
      </c>
      <c r="O40" s="160" t="s">
        <v>44</v>
      </c>
      <c r="P40" s="141" t="s">
        <v>27</v>
      </c>
      <c r="Q40" s="133" t="s">
        <v>27</v>
      </c>
      <c r="R40" s="126" t="str">
        <f>IF(OR(Table1810[[#This Row],[流]]="FLEET_ENHANCEMENT_GS",Table1810[[#This Row],[流]]="UAT3",Table1810[[#This Row],[流]]="",Table1810[[#This Row],[流]]="0",Table1810[[#This Row],[流]]="ICP"),"0","Yes")</f>
        <v>Yes</v>
      </c>
      <c r="S40" s="127" t="str">
        <f>IF(Table1810[[#This Row],[流]]="Fleet_GS","√","")&amp;IF(Table1810[[#This Row],[流]]="UAT3","","X")</f>
        <v>X</v>
      </c>
      <c r="T40" s="130"/>
    </row>
    <row r="41" spans="3:47" hidden="1" x14ac:dyDescent="0.25">
      <c r="C41" s="99">
        <v>43210</v>
      </c>
      <c r="D41" s="118" t="s">
        <v>39</v>
      </c>
      <c r="E41" s="141" t="str">
        <f t="shared" si="0"/>
        <v>Friday</v>
      </c>
      <c r="F41" s="312" t="str">
        <f>IF(OR(E41="Thursday",E41="Tuesday"),"UAT","")&amp;IF(OR(E41="Wednesday",E41="Friday"),"Trunk&amp;UAT3","")</f>
        <v>Trunk&amp;UAT3</v>
      </c>
      <c r="G41" s="131" t="s">
        <v>32</v>
      </c>
      <c r="H4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1" s="312"/>
      <c r="J41" s="146" t="s">
        <v>159</v>
      </c>
      <c r="K41" s="132" t="str">
        <f>IF(OR(Table1810[[#This Row],[流]]="UAT_GS",Table1810[[#This Row],[流]]="UAT_GC",Table1810[[#This Row],[流]]="UAT_EP"),"Release_note","0")&amp;IF(OR(Table1810[[#This Row],[流]]="UAT3"),"Notice_of","0")</f>
        <v>Release_note0</v>
      </c>
      <c r="L41" s="124" t="s">
        <v>161</v>
      </c>
      <c r="M41" s="141" t="s">
        <v>27</v>
      </c>
      <c r="N41" s="141" t="s">
        <v>27</v>
      </c>
      <c r="O41" s="141" t="s">
        <v>27</v>
      </c>
      <c r="P41" s="141" t="s">
        <v>27</v>
      </c>
      <c r="Q41" s="133"/>
      <c r="R41" s="152" t="str">
        <f>IF(OR(Table1810[[#This Row],[流]]="FLEET_ENHANCEMENT_GS",Table1810[[#This Row],[流]]="UAT3",Table1810[[#This Row],[流]]="",Table1810[[#This Row],[流]]="0",Table1810[[#This Row],[流]]="ICP"),"0","Yes")</f>
        <v>Yes</v>
      </c>
      <c r="S41" s="127" t="str">
        <f>IF(Table1810[[#This Row],[流]]="Fleet_GS","√","")&amp;IF(Table1810[[#This Row],[流]]="UAT3","","X")</f>
        <v>X</v>
      </c>
      <c r="T41" s="130"/>
    </row>
    <row r="42" spans="3:47" hidden="1" x14ac:dyDescent="0.25">
      <c r="C42" s="99">
        <v>43210</v>
      </c>
      <c r="D42" s="118" t="s">
        <v>39</v>
      </c>
      <c r="E42" s="141" t="str">
        <f t="shared" si="0"/>
        <v>Friday</v>
      </c>
      <c r="F42" s="312" t="str">
        <f>IF(OR(E42="Thursday",E42="Tuesday"),"UAT","")&amp;IF(OR(E42="Wednesday",E42="Friday"),"Trunk&amp;UAT3","")</f>
        <v>Trunk&amp;UAT3</v>
      </c>
      <c r="G42" s="131" t="s">
        <v>32</v>
      </c>
      <c r="H4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42" s="312"/>
      <c r="J42" s="146" t="s">
        <v>160</v>
      </c>
      <c r="K42" s="132" t="str">
        <f>IF(OR(Table1810[[#This Row],[流]]="UAT_GS",Table1810[[#This Row],[流]]="UAT_GC",Table1810[[#This Row],[流]]="UAT_EP"),"Release_note","0")&amp;IF(OR(Table1810[[#This Row],[流]]="UAT3"),"Notice_of","0")</f>
        <v>Release_note0</v>
      </c>
      <c r="L42" s="124" t="s">
        <v>162</v>
      </c>
      <c r="M42" s="141" t="s">
        <v>27</v>
      </c>
      <c r="N42" s="141" t="s">
        <v>27</v>
      </c>
      <c r="O42" s="141" t="s">
        <v>27</v>
      </c>
      <c r="P42" s="141" t="s">
        <v>27</v>
      </c>
      <c r="Q42" s="133"/>
      <c r="R42" s="152" t="str">
        <f>IF(OR(Table1810[[#This Row],[流]]="FLEET_ENHANCEMENT_GS",Table1810[[#This Row],[流]]="UAT3",Table1810[[#This Row],[流]]="",Table1810[[#This Row],[流]]="0",Table1810[[#This Row],[流]]="ICP"),"0","Yes")</f>
        <v>Yes</v>
      </c>
      <c r="S42" s="127" t="str">
        <f>IF(Table1810[[#This Row],[流]]="Fleet_GS","√","")&amp;IF(Table1810[[#This Row],[流]]="UAT3","","X")</f>
        <v>X</v>
      </c>
      <c r="T42" s="130"/>
    </row>
    <row r="43" spans="3:47" hidden="1" x14ac:dyDescent="0.25">
      <c r="C43" s="99">
        <v>43210</v>
      </c>
      <c r="D43" s="118" t="s">
        <v>39</v>
      </c>
      <c r="E43" s="141" t="str">
        <f t="shared" si="0"/>
        <v>Friday</v>
      </c>
      <c r="F43" s="312" t="str">
        <f>IF(OR(E43="Thursday",E43="Tuesday"),"UAT","")&amp;IF(OR(E43="Wednesday",E43="Friday"),"Trunk&amp;UAT3","")</f>
        <v>Trunk&amp;UAT3</v>
      </c>
      <c r="G43" s="131" t="s">
        <v>36</v>
      </c>
      <c r="H4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43" s="312"/>
      <c r="J43" s="146" t="s">
        <v>155</v>
      </c>
      <c r="K43" s="132" t="str">
        <f>IF(OR(Table1810[[#This Row],[流]]="UAT_GS",Table1810[[#This Row],[流]]="UAT_GC",Table1810[[#This Row],[流]]="UAT_EP"),"Release_note","0")&amp;IF(OR(Table1810[[#This Row],[流]]="UAT3"),"Notice_of","0")</f>
        <v>Release_note0</v>
      </c>
      <c r="L43" s="161" t="s">
        <v>156</v>
      </c>
      <c r="M43" s="141" t="s">
        <v>27</v>
      </c>
      <c r="N43" s="141" t="s">
        <v>27</v>
      </c>
      <c r="O43" s="312" t="s">
        <v>27</v>
      </c>
      <c r="P43" s="312" t="s">
        <v>27</v>
      </c>
      <c r="Q43" s="133" t="s">
        <v>27</v>
      </c>
      <c r="R43" s="152" t="str">
        <f>IF(OR(Table1810[[#This Row],[流]]="FLEET_ENHANCEMENT_GS",Table1810[[#This Row],[流]]="UAT3",Table1810[[#This Row],[流]]="",Table1810[[#This Row],[流]]="0",Table1810[[#This Row],[流]]="ICP"),"0","Yes")</f>
        <v>Yes</v>
      </c>
      <c r="S43" s="127" t="str">
        <f>IF(Table1810[[#This Row],[流]]="Fleet_GS","√","")&amp;IF(Table1810[[#This Row],[流]]="UAT3","","X")</f>
        <v>X</v>
      </c>
      <c r="T43" s="130"/>
    </row>
    <row r="44" spans="3:47" hidden="1" x14ac:dyDescent="0.25">
      <c r="C44" s="99">
        <v>43210</v>
      </c>
      <c r="D44" s="118" t="s">
        <v>39</v>
      </c>
      <c r="E44" s="141" t="str">
        <f t="shared" si="0"/>
        <v>Friday</v>
      </c>
      <c r="F44" s="312" t="str">
        <f>IF(OR(E44="Thursday",E44="Tuesday"),"UAT","")&amp;IF(OR(E44="Wednesday",E44="Friday"),"Trunk&amp;UAT3","")</f>
        <v>Trunk&amp;UAT3</v>
      </c>
      <c r="G44" s="131" t="s">
        <v>37</v>
      </c>
      <c r="H4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44" s="312"/>
      <c r="J44" s="146" t="s">
        <v>153</v>
      </c>
      <c r="K44" s="132" t="str">
        <f>IF(OR(Table1810[[#This Row],[流]]="UAT_GS",Table1810[[#This Row],[流]]="UAT_GC",Table1810[[#This Row],[流]]="UAT_EP"),"Release_note","0")&amp;IF(OR(Table1810[[#This Row],[流]]="UAT3"),"Notice_of","0")</f>
        <v>Release_note0</v>
      </c>
      <c r="L44" s="124" t="s">
        <v>158</v>
      </c>
      <c r="M44" s="141" t="s">
        <v>27</v>
      </c>
      <c r="N44" s="141" t="s">
        <v>27</v>
      </c>
      <c r="O44" s="141" t="s">
        <v>27</v>
      </c>
      <c r="P44" s="141" t="s">
        <v>27</v>
      </c>
      <c r="Q44" s="133" t="s">
        <v>27</v>
      </c>
      <c r="R44" s="152" t="str">
        <f>IF(OR(Table1810[[#This Row],[流]]="FLEET_ENHANCEMENT_GS",Table1810[[#This Row],[流]]="UAT3",Table1810[[#This Row],[流]]="",Table1810[[#This Row],[流]]="0",Table1810[[#This Row],[流]]="ICP"),"0","Yes")</f>
        <v>Yes</v>
      </c>
      <c r="S44" s="127" t="str">
        <f>IF(Table1810[[#This Row],[流]]="Fleet_GS","√","")&amp;IF(Table1810[[#This Row],[流]]="UAT3","","X")</f>
        <v>X</v>
      </c>
      <c r="T44" s="130"/>
      <c r="U44" s="60"/>
      <c r="V44" s="60"/>
      <c r="W44" s="60"/>
      <c r="X44" s="60"/>
      <c r="Y44" s="60"/>
      <c r="Z44" s="60"/>
      <c r="AA44" s="60"/>
      <c r="AB44" s="60"/>
      <c r="AC44" s="60"/>
      <c r="AD44" s="60"/>
      <c r="AE44" s="60"/>
      <c r="AF44" s="60"/>
      <c r="AG44" s="60"/>
      <c r="AH44" s="60"/>
      <c r="AI44" s="60"/>
      <c r="AJ44" s="60"/>
      <c r="AK44" s="60"/>
      <c r="AL44" s="60"/>
      <c r="AM44" s="60"/>
      <c r="AN44" s="60"/>
      <c r="AO44" s="60"/>
      <c r="AP44" s="60"/>
      <c r="AQ44" s="60"/>
      <c r="AR44" s="60"/>
      <c r="AS44" s="60"/>
      <c r="AT44" s="60"/>
      <c r="AU44" s="60"/>
    </row>
    <row r="45" spans="3:47" s="85" customFormat="1" hidden="1" x14ac:dyDescent="0.25">
      <c r="C45" s="99">
        <v>43210</v>
      </c>
      <c r="D45" s="118" t="s">
        <v>39</v>
      </c>
      <c r="E45" s="160" t="str">
        <f t="shared" si="0"/>
        <v>Friday</v>
      </c>
      <c r="F45" s="312" t="str">
        <f t="shared" si="1"/>
        <v>Trunk&amp;UAT3</v>
      </c>
      <c r="G45" s="129" t="s">
        <v>40</v>
      </c>
      <c r="H4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45" s="312"/>
      <c r="J45" s="146" t="s">
        <v>154</v>
      </c>
      <c r="K45" s="132" t="str">
        <f>IF(OR(Table1810[[#This Row],[流]]="UAT_GS",Table1810[[#This Row],[流]]="UAT_GC",Table1810[[#This Row],[流]]="UAT_EP"),"Release_note","0")&amp;IF(OR(Table1810[[#This Row],[流]]="UAT3"),"Notice_of","0")</f>
        <v>0Notice_of</v>
      </c>
      <c r="L45" s="151">
        <v>0</v>
      </c>
      <c r="M45" s="141">
        <v>0</v>
      </c>
      <c r="N45" s="141">
        <v>0</v>
      </c>
      <c r="O45" s="141">
        <v>0</v>
      </c>
      <c r="P45" s="141">
        <v>0</v>
      </c>
      <c r="Q45" s="141">
        <v>0</v>
      </c>
      <c r="R45" s="126" t="str">
        <f>IF(OR(Table1810[[#This Row],[流]]="FLEET_ENHANCEMENT_GS",Table1810[[#This Row],[流]]="UAT3",Table1810[[#This Row],[流]]="",Table1810[[#This Row],[流]]="0",Table1810[[#This Row],[流]]="ICP"),"0","Yes")</f>
        <v>0</v>
      </c>
      <c r="S45" s="127" t="str">
        <f>IF(Table1810[[#This Row],[流]]="Fleet_GS","√","")&amp;IF(Table1810[[#This Row],[流]]="UAT3","","X")</f>
        <v/>
      </c>
      <c r="T45" s="162"/>
      <c r="U45" s="60"/>
      <c r="V45" s="60"/>
      <c r="W45" s="60"/>
      <c r="X45" s="60"/>
      <c r="Y45" s="60"/>
      <c r="Z45" s="60"/>
      <c r="AA45" s="60"/>
      <c r="AB45" s="60"/>
      <c r="AC45" s="60"/>
      <c r="AD45" s="60"/>
      <c r="AE45" s="60"/>
      <c r="AF45" s="60"/>
      <c r="AG45" s="60"/>
      <c r="AH45" s="60"/>
      <c r="AI45" s="60"/>
      <c r="AJ45" s="60"/>
      <c r="AK45" s="60"/>
      <c r="AL45" s="60"/>
      <c r="AM45" s="60"/>
      <c r="AN45" s="60"/>
      <c r="AO45" s="60"/>
      <c r="AP45" s="60"/>
      <c r="AQ45" s="60"/>
      <c r="AR45" s="60"/>
      <c r="AS45" s="60"/>
      <c r="AT45" s="60"/>
      <c r="AU45" s="60"/>
    </row>
    <row r="46" spans="3:47" s="60" customFormat="1" hidden="1" x14ac:dyDescent="0.25">
      <c r="C46" s="58">
        <v>43211</v>
      </c>
      <c r="D46" s="135">
        <v>0</v>
      </c>
      <c r="E46" s="135" t="str">
        <f t="shared" si="0"/>
        <v>Saturday</v>
      </c>
      <c r="F46" s="135" t="str">
        <f t="shared" si="1"/>
        <v/>
      </c>
      <c r="G46" s="135" t="str">
        <f>IF(Table1810[[#This Row],[Sch_Flag]]= 0,"0","")</f>
        <v>0</v>
      </c>
      <c r="H4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46" s="135"/>
      <c r="J46" s="136"/>
      <c r="K46" s="155" t="str">
        <f>IF(OR(Table1810[[#This Row],[流]]="UAT_GS",Table1810[[#This Row],[流]]="UAT_GC",Table1810[[#This Row],[流]]="UAT_EP"),"Release_note","0")&amp;IF(OR(Table1810[[#This Row],[流]]="UAT3"),"Notice_of","0")</f>
        <v>00</v>
      </c>
      <c r="L46" s="137"/>
      <c r="M46" s="135"/>
      <c r="N46" s="135"/>
      <c r="O46" s="135"/>
      <c r="P46" s="135"/>
      <c r="Q46" s="135"/>
      <c r="R46" s="138" t="str">
        <f>IF(OR(Table1810[[#This Row],[流]]="FLEET_ENHANCEMENT_GS",Table1810[[#This Row],[流]]="UAT3",Table1810[[#This Row],[流]]="",Table1810[[#This Row],[流]]="0",Table1810[[#This Row],[流]]="ICP"),"0","Yes")</f>
        <v>0</v>
      </c>
      <c r="S46" s="139" t="str">
        <f>IF(Table1810[[#This Row],[流]]="Fleet_GS","√","")&amp;IF(Table1810[[#This Row],[流]]="UAT3","","X")</f>
        <v>X</v>
      </c>
      <c r="T46" s="157" t="str">
        <f>IF(OR(Table1810[[#This Row],[环境]]="FLEET_ENHANCEMENT_GS",Table1810[[#This Row],[环境]]="UAT3",Table1810[[#This Row],[环境]]="",Table1810[[#This Row],[环境]]="0",Table1810[[#This Row],[环境]]="ICP"),"0","Yes")</f>
        <v>0</v>
      </c>
    </row>
    <row r="47" spans="3:47" s="60" customFormat="1" hidden="1" x14ac:dyDescent="0.25">
      <c r="C47" s="58">
        <v>43212</v>
      </c>
      <c r="D47" s="135">
        <v>0</v>
      </c>
      <c r="E47" s="135" t="str">
        <f t="shared" si="0"/>
        <v>Sunday</v>
      </c>
      <c r="F47" s="135" t="str">
        <f t="shared" si="1"/>
        <v/>
      </c>
      <c r="G47" s="135" t="str">
        <f>IF(Table1810[[#This Row],[Sch_Flag]]= 0,"0","")</f>
        <v>0</v>
      </c>
      <c r="H4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47" s="135"/>
      <c r="J47" s="136"/>
      <c r="K47" s="155" t="str">
        <f>IF(OR(Table1810[[#This Row],[流]]="UAT_GS",Table1810[[#This Row],[流]]="UAT_GC",Table1810[[#This Row],[流]]="UAT_EP"),"Release_note","0")&amp;IF(OR(Table1810[[#This Row],[流]]="UAT3"),"Notice_of","0")</f>
        <v>00</v>
      </c>
      <c r="L47" s="137"/>
      <c r="M47" s="135"/>
      <c r="N47" s="135"/>
      <c r="O47" s="135"/>
      <c r="P47" s="135"/>
      <c r="Q47" s="135"/>
      <c r="R47" s="138" t="str">
        <f>IF(OR(Table1810[[#This Row],[流]]="FLEET_ENHANCEMENT_GS",Table1810[[#This Row],[流]]="UAT3",Table1810[[#This Row],[流]]="",Table1810[[#This Row],[流]]="0",Table1810[[#This Row],[流]]="ICP"),"0","Yes")</f>
        <v>0</v>
      </c>
      <c r="S47" s="139" t="str">
        <f>IF(Table1810[[#This Row],[流]]="Fleet_GS","√","")&amp;IF(Table1810[[#This Row],[流]]="UAT3","","X")</f>
        <v>X</v>
      </c>
      <c r="T47" s="157" t="str">
        <f>IF(OR(Table1810[[#This Row],[环境]]="FLEET_ENHANCEMENT_GS",Table1810[[#This Row],[环境]]="UAT3",Table1810[[#This Row],[环境]]="",Table1810[[#This Row],[环境]]="0",Table1810[[#This Row],[环境]]="ICP"),"0","Yes")</f>
        <v>0</v>
      </c>
    </row>
    <row r="48" spans="3:47" hidden="1" x14ac:dyDescent="0.25">
      <c r="C48" s="99">
        <v>43213</v>
      </c>
      <c r="D48" s="118" t="s">
        <v>39</v>
      </c>
      <c r="E48" s="160" t="str">
        <f t="shared" si="0"/>
        <v>Monday</v>
      </c>
      <c r="F48" s="312" t="str">
        <f t="shared" si="1"/>
        <v/>
      </c>
      <c r="G48" s="120" t="s">
        <v>34</v>
      </c>
      <c r="H4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48" s="312"/>
      <c r="J48" s="122" t="s">
        <v>164</v>
      </c>
      <c r="K48" s="123" t="str">
        <f>IF(OR(Table1810[[#This Row],[流]]="UAT_GS",Table1810[[#This Row],[流]]="UAT_GC",Table1810[[#This Row],[流]]="UAT_EP"),"Release_note","0")&amp;IF(OR(Table1810[[#This Row],[流]]="UAT3"),"Notice_of","0")</f>
        <v>00</v>
      </c>
      <c r="L48" s="124" t="s">
        <v>163</v>
      </c>
      <c r="M48" s="141" t="s">
        <v>27</v>
      </c>
      <c r="N48" s="141" t="s">
        <v>27</v>
      </c>
      <c r="O48" s="141" t="s">
        <v>27</v>
      </c>
      <c r="P48" s="141" t="s">
        <v>27</v>
      </c>
      <c r="Q48" s="125" t="s">
        <v>27</v>
      </c>
      <c r="R48" s="126" t="str">
        <f>IF(OR(Table1810[[#This Row],[流]]="FLEET_ENHANCEMENT_GS",Table1810[[#This Row],[流]]="UAT3",Table1810[[#This Row],[流]]="",Table1810[[#This Row],[流]]="0",Table1810[[#This Row],[流]]="ICP"),"0","Yes")</f>
        <v>Yes</v>
      </c>
      <c r="S48" s="127" t="str">
        <f>IF(Table1810[[#This Row],[流]]="Fleet_GS","√","")&amp;IF(Table1810[[#This Row],[流]]="UAT3","","X")</f>
        <v>X</v>
      </c>
      <c r="T48" s="130"/>
    </row>
    <row r="49" spans="3:20" hidden="1" x14ac:dyDescent="0.25">
      <c r="C49" s="99">
        <v>43213</v>
      </c>
      <c r="D49" s="118" t="s">
        <v>39</v>
      </c>
      <c r="E49" s="163" t="str">
        <f t="shared" si="0"/>
        <v>Monday</v>
      </c>
      <c r="F49" s="312" t="str">
        <f>IF(OR(E49="Thursday",E49="Tuesday"),"UAT","")&amp;IF(OR(E49="Wednesday",E49="Friday"),"Trunk&amp;UAT3","")</f>
        <v/>
      </c>
      <c r="G49" s="120" t="s">
        <v>20</v>
      </c>
      <c r="H4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49" s="312"/>
      <c r="J49" s="122" t="s">
        <v>165</v>
      </c>
      <c r="K49" s="123" t="str">
        <f>IF(OR(Table1810[[#This Row],[流]]="UAT_GS",Table1810[[#This Row],[流]]="UAT_GC",Table1810[[#This Row],[流]]="UAT_EP"),"Release_note","0")&amp;IF(OR(Table1810[[#This Row],[流]]="UAT3"),"Notice_of","0")</f>
        <v>00</v>
      </c>
      <c r="L49" s="124" t="s">
        <v>166</v>
      </c>
      <c r="M49" s="141" t="s">
        <v>27</v>
      </c>
      <c r="N49" s="141" t="s">
        <v>27</v>
      </c>
      <c r="O49" s="141" t="s">
        <v>27</v>
      </c>
      <c r="P49" s="141" t="s">
        <v>27</v>
      </c>
      <c r="Q49" s="125" t="s">
        <v>27</v>
      </c>
      <c r="R49" s="152" t="str">
        <f>IF(OR(Table1810[[#This Row],[流]]="FLEET_ENHANCEMENT_GS",Table1810[[#This Row],[流]]="UAT3",Table1810[[#This Row],[流]]="",Table1810[[#This Row],[流]]="0",Table1810[[#This Row],[流]]="ICP"),"0","Yes")</f>
        <v>Yes</v>
      </c>
      <c r="S49" s="127" t="str">
        <f>IF(Table1810[[#This Row],[流]]="Fleet_GS","√","")&amp;IF(Table1810[[#This Row],[流]]="UAT3","","X")</f>
        <v>X</v>
      </c>
      <c r="T49" s="130"/>
    </row>
    <row r="50" spans="3:20" hidden="1" x14ac:dyDescent="0.25">
      <c r="C50" s="58">
        <v>43214</v>
      </c>
      <c r="D50" s="135">
        <v>0</v>
      </c>
      <c r="E50" s="154" t="str">
        <f t="shared" si="0"/>
        <v>Tuesday</v>
      </c>
      <c r="F50" s="164" t="str">
        <f t="shared" si="1"/>
        <v>UAT</v>
      </c>
      <c r="G50" s="135" t="str">
        <f>IF(Table1810[[#This Row],[Sch_Flag]]= 0,"0","")</f>
        <v>0</v>
      </c>
      <c r="H5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50" s="165" t="s">
        <v>124</v>
      </c>
      <c r="J50" s="136">
        <v>0</v>
      </c>
      <c r="K50" s="155" t="str">
        <f>IF(OR(Table1810[[#This Row],[流]]="UAT_GS",Table1810[[#This Row],[流]]="UAT_GC",Table1810[[#This Row],[流]]="UAT_EP"),"Release_note","0")&amp;IF(OR(Table1810[[#This Row],[流]]="UAT3"),"Notice_of","0")</f>
        <v>00</v>
      </c>
      <c r="L50" s="137">
        <v>0</v>
      </c>
      <c r="M50" s="135">
        <v>0</v>
      </c>
      <c r="N50" s="135">
        <v>0</v>
      </c>
      <c r="O50" s="135">
        <v>0</v>
      </c>
      <c r="P50" s="135">
        <v>0</v>
      </c>
      <c r="Q50" s="135">
        <v>0</v>
      </c>
      <c r="R50" s="138" t="str">
        <f>IF(OR(Table1810[[#This Row],[流]]="FLEET_ENHANCEMENT_GS",Table1810[[#This Row],[流]]="UAT3",Table1810[[#This Row],[流]]="",Table1810[[#This Row],[流]]="0",Table1810[[#This Row],[流]]="ICP"),"0","Yes")</f>
        <v>0</v>
      </c>
      <c r="S50" s="139" t="str">
        <f>IF(Table1810[[#This Row],[流]]="Fleet_GS","√","")&amp;IF(Table1810[[#This Row],[流]]="UAT3","","X")</f>
        <v>X</v>
      </c>
      <c r="T50" s="157" t="str">
        <f>IF(OR(Table1810[[#This Row],[环境]]="FLEET_ENHANCEMENT_GS",Table1810[[#This Row],[环境]]="UAT3",Table1810[[#This Row],[环境]]="",Table1810[[#This Row],[环境]]="0",Table1810[[#This Row],[环境]]="ICP"),"0","Yes")</f>
        <v>0</v>
      </c>
    </row>
    <row r="51" spans="3:20" hidden="1" x14ac:dyDescent="0.25">
      <c r="C51" s="58">
        <v>43215</v>
      </c>
      <c r="D51" s="135">
        <v>0</v>
      </c>
      <c r="E51" s="154" t="str">
        <f t="shared" si="0"/>
        <v>Wednesday</v>
      </c>
      <c r="F51" s="135" t="str">
        <f t="shared" si="1"/>
        <v>Trunk&amp;UAT3</v>
      </c>
      <c r="G51" s="135" t="str">
        <f>IF(Table1810[[#This Row],[Sch_Flag]]= 0,"0","")</f>
        <v>0</v>
      </c>
      <c r="H5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51" s="135"/>
      <c r="J51" s="136">
        <v>0</v>
      </c>
      <c r="K51" s="155" t="str">
        <f>IF(OR(Table1810[[#This Row],[流]]="UAT_GS",Table1810[[#This Row],[流]]="UAT_GC",Table1810[[#This Row],[流]]="UAT_EP"),"Release_note","0")&amp;IF(OR(Table1810[[#This Row],[流]]="UAT3"),"Notice_of","0")</f>
        <v>00</v>
      </c>
      <c r="L51" s="137">
        <v>0</v>
      </c>
      <c r="M51" s="135">
        <v>0</v>
      </c>
      <c r="N51" s="135">
        <v>0</v>
      </c>
      <c r="O51" s="135">
        <v>0</v>
      </c>
      <c r="P51" s="135">
        <v>0</v>
      </c>
      <c r="Q51" s="135">
        <v>0</v>
      </c>
      <c r="R51" s="138" t="str">
        <f>IF(OR(Table1810[[#This Row],[流]]="FLEET_ENHANCEMENT_GS",Table1810[[#This Row],[流]]="UAT3",Table1810[[#This Row],[流]]="",Table1810[[#This Row],[流]]="0",Table1810[[#This Row],[流]]="ICP"),"0","Yes")</f>
        <v>0</v>
      </c>
      <c r="S51" s="139" t="str">
        <f>IF(Table1810[[#This Row],[流]]="Fleet_GS","√","")&amp;IF(Table1810[[#This Row],[流]]="UAT3","","X")</f>
        <v>X</v>
      </c>
      <c r="T51" s="157" t="str">
        <f>IF(OR(Table1810[[#This Row],[环境]]="FLEET_ENHANCEMENT_GS",Table1810[[#This Row],[环境]]="UAT3",Table1810[[#This Row],[环境]]="",Table1810[[#This Row],[环境]]="0",Table1810[[#This Row],[环境]]="ICP"),"0","Yes")</f>
        <v>0</v>
      </c>
    </row>
    <row r="52" spans="3:20" hidden="1" x14ac:dyDescent="0.25">
      <c r="C52" s="99">
        <v>43216</v>
      </c>
      <c r="D52" s="166">
        <v>0</v>
      </c>
      <c r="E52" s="312" t="str">
        <f t="shared" si="0"/>
        <v>Thursday</v>
      </c>
      <c r="F52" s="312" t="str">
        <f>IF(OR(E52="Thursday",E52="Tuesday"),"UAT","")&amp;IF(OR(E52="Wednesday",E52="Friday"),"Trunk&amp;UAT3","")</f>
        <v>UAT</v>
      </c>
      <c r="G52" s="312"/>
      <c r="H5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52" s="166" t="s">
        <v>170</v>
      </c>
      <c r="J52" s="122">
        <v>0</v>
      </c>
      <c r="K52" s="123" t="str">
        <f>IF(OR(Table1810[[#This Row],[流]]="UAT_GS",Table1810[[#This Row],[流]]="UAT_GC",Table1810[[#This Row],[流]]="UAT_EP"),"Release_note","0")&amp;IF(OR(Table1810[[#This Row],[流]]="UAT3"),"Notice_of","0")</f>
        <v>00</v>
      </c>
      <c r="L52" s="124">
        <v>0</v>
      </c>
      <c r="M52" s="312">
        <v>0</v>
      </c>
      <c r="N52" s="312">
        <v>0</v>
      </c>
      <c r="O52" s="312">
        <v>0</v>
      </c>
      <c r="P52" s="312">
        <v>0</v>
      </c>
      <c r="Q52" s="312">
        <v>0</v>
      </c>
      <c r="R52" s="152" t="str">
        <f>IF(OR(Table1810[[#This Row],[流]]="FLEET_ENHANCEMENT_GS",Table1810[[#This Row],[流]]="UAT3",Table1810[[#This Row],[流]]="",Table1810[[#This Row],[流]]="0",Table1810[[#This Row],[流]]="ICP"),"0","Yes")</f>
        <v>0</v>
      </c>
      <c r="S52" s="127" t="str">
        <f>IF(Table1810[[#This Row],[流]]="Fleet_GS","√","")&amp;IF(Table1810[[#This Row],[流]]="UAT3","","X")</f>
        <v>X</v>
      </c>
      <c r="T52" s="130"/>
    </row>
    <row r="53" spans="3:20" hidden="1" x14ac:dyDescent="0.25">
      <c r="C53" s="99">
        <v>43216</v>
      </c>
      <c r="D53" s="118" t="s">
        <v>39</v>
      </c>
      <c r="E53" s="167" t="str">
        <f t="shared" si="0"/>
        <v>Thursday</v>
      </c>
      <c r="F53" s="312" t="str">
        <f t="shared" si="1"/>
        <v>UAT</v>
      </c>
      <c r="G53" s="145" t="s">
        <v>167</v>
      </c>
      <c r="H5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53" s="168" t="s">
        <v>134</v>
      </c>
      <c r="J53" s="122" t="s">
        <v>168</v>
      </c>
      <c r="K53" s="123" t="str">
        <f>IF(OR(Table1810[[#This Row],[流]]="UAT_GS",Table1810[[#This Row],[流]]="UAT_GC",Table1810[[#This Row],[流]]="UAT_EP"),"Release_note","0")&amp;IF(OR(Table1810[[#This Row],[流]]="UAT3"),"Notice_of","0")</f>
        <v>00</v>
      </c>
      <c r="L53" s="309" t="s">
        <v>169</v>
      </c>
      <c r="M53" s="141" t="s">
        <v>27</v>
      </c>
      <c r="N53" s="141" t="s">
        <v>27</v>
      </c>
      <c r="O53" s="141" t="s">
        <v>27</v>
      </c>
      <c r="P53" s="141" t="s">
        <v>27</v>
      </c>
      <c r="Q53" s="312">
        <v>0</v>
      </c>
      <c r="R53" s="126" t="str">
        <f>IF(OR(Table1810[[#This Row],[流]]="FLEET_ENHANCEMENT_GS",Table1810[[#This Row],[流]]="UAT3",Table1810[[#This Row],[流]]="",Table1810[[#This Row],[流]]="0",Table1810[[#This Row],[流]]="ICP"),"0","Yes")</f>
        <v>Yes</v>
      </c>
      <c r="S53" s="127" t="str">
        <f>IF(Table1810[[#This Row],[流]]="Fleet_GS","√","")&amp;IF(Table1810[[#This Row],[流]]="UAT3","","X")</f>
        <v>X</v>
      </c>
      <c r="T53" s="130"/>
    </row>
    <row r="54" spans="3:20" hidden="1" x14ac:dyDescent="0.25">
      <c r="C54" s="86">
        <v>43217</v>
      </c>
      <c r="D54" s="118" t="s">
        <v>39</v>
      </c>
      <c r="E54" s="141" t="str">
        <f>TEXT(C54,"dddd")</f>
        <v>Friday</v>
      </c>
      <c r="F54" s="312" t="str">
        <f>IF(OR(E54="Thursday",E54="Tuesday"),"UAT","")&amp;IF(OR(E54="Wednesday",E54="Friday"),"Trunk&amp;UAT3","")</f>
        <v>Trunk&amp;UAT3</v>
      </c>
      <c r="G54" s="170" t="s">
        <v>20</v>
      </c>
      <c r="H5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4" s="171"/>
      <c r="J54" s="146" t="s">
        <v>171</v>
      </c>
      <c r="K54" s="123" t="str">
        <f>IF(OR(Table1810[[#This Row],[流]]="UAT_GS",Table1810[[#This Row],[流]]="UAT_GC",Table1810[[#This Row],[流]]="UAT_EP"),"Release_note","0")&amp;IF(OR(Table1810[[#This Row],[流]]="UAT3"),"Notice_of","0")</f>
        <v>00</v>
      </c>
      <c r="L54" s="124" t="s">
        <v>174</v>
      </c>
      <c r="M54" s="141" t="s">
        <v>27</v>
      </c>
      <c r="N54" s="141" t="s">
        <v>27</v>
      </c>
      <c r="O54" s="141" t="s">
        <v>27</v>
      </c>
      <c r="P54" s="141" t="s">
        <v>27</v>
      </c>
      <c r="Q54" s="125" t="s">
        <v>27</v>
      </c>
      <c r="R54" s="152" t="str">
        <f>IF(OR(Table1810[[#This Row],[流]]="FLEET_ENHANCEMENT_GS",Table1810[[#This Row],[流]]="UAT3",Table1810[[#This Row],[流]]="",Table1810[[#This Row],[流]]="0",Table1810[[#This Row],[流]]="ICP"),"0","Yes")</f>
        <v>Yes</v>
      </c>
      <c r="S54" s="127" t="str">
        <f>IF(Table1810[[#This Row],[流]]="Fleet_GS","√","")&amp;IF(Table1810[[#This Row],[流]]="UAT3","","X")</f>
        <v>X</v>
      </c>
      <c r="T54" s="130"/>
    </row>
    <row r="55" spans="3:20" hidden="1" x14ac:dyDescent="0.25">
      <c r="C55" s="86">
        <v>43217</v>
      </c>
      <c r="D55" s="118" t="s">
        <v>39</v>
      </c>
      <c r="E55" s="141" t="str">
        <f>TEXT(C55,"dddd")</f>
        <v>Friday</v>
      </c>
      <c r="F55" s="312" t="str">
        <f>IF(OR(E55="Thursday",E55="Tuesday"),"UAT","")&amp;IF(OR(E55="Wednesday",E55="Friday"),"Trunk&amp;UAT3","")</f>
        <v>Trunk&amp;UAT3</v>
      </c>
      <c r="G55" s="170" t="s">
        <v>20</v>
      </c>
      <c r="H5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55" s="171"/>
      <c r="J55" s="146" t="s">
        <v>177</v>
      </c>
      <c r="K55" s="123" t="str">
        <f>IF(OR(Table1810[[#This Row],[流]]="UAT_GS",Table1810[[#This Row],[流]]="UAT_GC",Table1810[[#This Row],[流]]="UAT_EP"),"Release_note","0")&amp;IF(OR(Table1810[[#This Row],[流]]="UAT3"),"Notice_of","0")</f>
        <v>00</v>
      </c>
      <c r="L55" s="124" t="s">
        <v>178</v>
      </c>
      <c r="M55" s="141" t="s">
        <v>27</v>
      </c>
      <c r="N55" s="141" t="s">
        <v>27</v>
      </c>
      <c r="O55" s="141" t="s">
        <v>27</v>
      </c>
      <c r="P55" s="141" t="s">
        <v>27</v>
      </c>
      <c r="Q55" s="125" t="s">
        <v>27</v>
      </c>
      <c r="R55" s="152" t="str">
        <f>IF(OR(Table1810[[#This Row],[流]]="FLEET_ENHANCEMENT_GS",Table1810[[#This Row],[流]]="UAT3",Table1810[[#This Row],[流]]="",Table1810[[#This Row],[流]]="0",Table1810[[#This Row],[流]]="ICP"),"0","Yes")</f>
        <v>Yes</v>
      </c>
      <c r="S55" s="127" t="str">
        <f>IF(Table1810[[#This Row],[流]]="Fleet_GS","√","")&amp;IF(Table1810[[#This Row],[流]]="UAT3","","X")</f>
        <v>X</v>
      </c>
      <c r="T55" s="130"/>
    </row>
    <row r="56" spans="3:20" hidden="1" x14ac:dyDescent="0.25">
      <c r="C56" s="99">
        <v>43217</v>
      </c>
      <c r="D56" s="118" t="s">
        <v>39</v>
      </c>
      <c r="E56" s="160" t="str">
        <f t="shared" si="0"/>
        <v>Friday</v>
      </c>
      <c r="F56" s="312" t="str">
        <f t="shared" si="1"/>
        <v>Trunk&amp;UAT3</v>
      </c>
      <c r="G56" s="170" t="s">
        <v>34</v>
      </c>
      <c r="H5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56" s="312"/>
      <c r="J56" s="146" t="s">
        <v>172</v>
      </c>
      <c r="K56" s="123" t="str">
        <f>IF(OR(Table1810[[#This Row],[流]]="UAT_GS",Table1810[[#This Row],[流]]="UAT_GC",Table1810[[#This Row],[流]]="UAT_EP"),"Release_note","0")&amp;IF(OR(Table1810[[#This Row],[流]]="UAT3"),"Notice_of","0")</f>
        <v>00</v>
      </c>
      <c r="L56" s="124" t="s">
        <v>173</v>
      </c>
      <c r="M56" s="141" t="s">
        <v>27</v>
      </c>
      <c r="N56" s="141" t="s">
        <v>27</v>
      </c>
      <c r="O56" s="141" t="s">
        <v>27</v>
      </c>
      <c r="P56" s="141" t="s">
        <v>27</v>
      </c>
      <c r="Q56" s="125" t="s">
        <v>27</v>
      </c>
      <c r="R56" s="126" t="str">
        <f>IF(OR(Table1810[[#This Row],[流]]="FLEET_ENHANCEMENT_GS",Table1810[[#This Row],[流]]="UAT3",Table1810[[#This Row],[流]]="",Table1810[[#This Row],[流]]="0",Table1810[[#This Row],[流]]="ICP"),"0","Yes")</f>
        <v>Yes</v>
      </c>
      <c r="S56" s="127" t="str">
        <f>IF(Table1810[[#This Row],[流]]="Fleet_GS","√","")&amp;IF(Table1810[[#This Row],[流]]="UAT3","","X")</f>
        <v>X</v>
      </c>
      <c r="T56" s="130"/>
    </row>
    <row r="57" spans="3:20" hidden="1" x14ac:dyDescent="0.25">
      <c r="C57" s="99">
        <v>43217</v>
      </c>
      <c r="D57" s="118" t="s">
        <v>39</v>
      </c>
      <c r="E57" s="312" t="str">
        <f>TEXT(C57,"dddd")</f>
        <v>Friday</v>
      </c>
      <c r="F57" s="312" t="str">
        <f>IF(OR(E57="Thursday",E57="Tuesday"),"UAT","")&amp;IF(OR(E57="Wednesday",E57="Friday"),"Trunk&amp;UAT3","")</f>
        <v>Trunk&amp;UAT3</v>
      </c>
      <c r="G57" s="170" t="s">
        <v>35</v>
      </c>
      <c r="H5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57" s="312"/>
      <c r="J57" s="172" t="s">
        <v>176</v>
      </c>
      <c r="K57" s="123" t="str">
        <f>IF(OR(Table1810[[#This Row],[流]]="UAT_GS",Table1810[[#This Row],[流]]="UAT_GC",Table1810[[#This Row],[流]]="UAT_EP"),"Release_note","0")&amp;IF(OR(Table1810[[#This Row],[流]]="UAT3"),"Notice_of","0")</f>
        <v>00</v>
      </c>
      <c r="L57" s="124" t="s">
        <v>175</v>
      </c>
      <c r="M57" s="141" t="s">
        <v>27</v>
      </c>
      <c r="N57" s="141" t="s">
        <v>27</v>
      </c>
      <c r="O57" s="141" t="s">
        <v>27</v>
      </c>
      <c r="P57" s="141" t="s">
        <v>27</v>
      </c>
      <c r="Q57" s="125" t="s">
        <v>27</v>
      </c>
      <c r="R57" s="152" t="str">
        <f>IF(OR(Table1810[[#This Row],[流]]="FLEET_ENHANCEMENT_GS",Table1810[[#This Row],[流]]="UAT3",Table1810[[#This Row],[流]]="",Table1810[[#This Row],[流]]="0",Table1810[[#This Row],[流]]="ICP"),"0","Yes")</f>
        <v>Yes</v>
      </c>
      <c r="S57" s="127" t="str">
        <f>IF(Table1810[[#This Row],[流]]="Fleet_GS","√","")&amp;IF(Table1810[[#This Row],[流]]="UAT3","","X")</f>
        <v>X</v>
      </c>
      <c r="T57" s="130"/>
    </row>
    <row r="58" spans="3:20" hidden="1" x14ac:dyDescent="0.25">
      <c r="C58" s="99">
        <v>43217</v>
      </c>
      <c r="D58" s="118" t="s">
        <v>39</v>
      </c>
      <c r="E58" s="312" t="str">
        <f>TEXT(C58,"dddd")</f>
        <v>Friday</v>
      </c>
      <c r="F58" s="312" t="str">
        <f>IF(OR(E58="Thursday",E58="Tuesday"),"UAT","")&amp;IF(OR(E58="Wednesday",E58="Friday"),"Trunk&amp;UAT3","")</f>
        <v>Trunk&amp;UAT3</v>
      </c>
      <c r="G58" s="120" t="s">
        <v>179</v>
      </c>
      <c r="H58" s="129" t="s">
        <v>310</v>
      </c>
      <c r="I58" s="147" t="s">
        <v>180</v>
      </c>
      <c r="J58" s="173" t="s">
        <v>312</v>
      </c>
      <c r="K58" s="174" t="s">
        <v>181</v>
      </c>
      <c r="L58" s="309" t="s">
        <v>182</v>
      </c>
      <c r="M58" s="141" t="s">
        <v>27</v>
      </c>
      <c r="N58" s="141" t="s">
        <v>27</v>
      </c>
      <c r="O58" s="141" t="s">
        <v>27</v>
      </c>
      <c r="P58" s="141">
        <v>0</v>
      </c>
      <c r="Q58" s="312">
        <v>0</v>
      </c>
      <c r="R58" s="152" t="str">
        <f>IF(OR(Table1810[[#This Row],[流]]="FLEET_ENHANCEMENT_GS",Table1810[[#This Row],[流]]="UAT3",Table1810[[#This Row],[流]]="",Table1810[[#This Row],[流]]="0",Table1810[[#This Row],[流]]="ICP"),"0","Yes")</f>
        <v>Yes</v>
      </c>
      <c r="S58" s="127" t="str">
        <f>IF(Table1810[[#This Row],[流]]="Fleet_GS","√","")&amp;IF(Table1810[[#This Row],[流]]="UAT3","","X")</f>
        <v>X</v>
      </c>
      <c r="T58" s="130"/>
    </row>
    <row r="59" spans="3:20" hidden="1" x14ac:dyDescent="0.25">
      <c r="C59" s="99">
        <v>43218</v>
      </c>
      <c r="D59" s="118" t="s">
        <v>39</v>
      </c>
      <c r="E59" s="312" t="str">
        <f>TEXT(C59,"dddd")</f>
        <v>Saturday</v>
      </c>
      <c r="F59" s="312" t="str">
        <f>IF(OR(E59="Thursday",E59="Tuesday"),"UAT","")&amp;IF(OR(E59="Wednesday",E59="Friday"),"Trunk&amp;UAT3","")</f>
        <v/>
      </c>
      <c r="G59" s="120" t="s">
        <v>183</v>
      </c>
      <c r="H5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59" s="129" t="s">
        <v>186</v>
      </c>
      <c r="J59" s="122" t="s">
        <v>184</v>
      </c>
      <c r="K59" s="175" t="str">
        <f>IF(OR(Table1810[[#This Row],[流]]="UAT_GS",Table1810[[#This Row],[流]]="UAT_GC",Table1810[[#This Row],[流]]="UAT_EP"),"Release_note","0")&amp;IF(OR(Table1810[[#This Row],[流]]="UAT3"),"Notice_of","0")</f>
        <v>00</v>
      </c>
      <c r="L59" s="124" t="s">
        <v>185</v>
      </c>
      <c r="M59" s="141" t="s">
        <v>27</v>
      </c>
      <c r="N59" s="141" t="s">
        <v>27</v>
      </c>
      <c r="O59" s="141" t="s">
        <v>27</v>
      </c>
      <c r="P59" s="141" t="s">
        <v>27</v>
      </c>
      <c r="Q59" s="160">
        <v>0</v>
      </c>
      <c r="R59" s="152" t="str">
        <f>IF(OR(Table1810[[#This Row],[流]]="FLEET_ENHANCEMENT_GS",Table1810[[#This Row],[流]]="UAT3",Table1810[[#This Row],[流]]="",Table1810[[#This Row],[流]]="0",Table1810[[#This Row],[流]]="ICP"),"0","Yes")</f>
        <v>Yes</v>
      </c>
      <c r="S59" s="127" t="str">
        <f>IF(Table1810[[#This Row],[流]]="Fleet_GS","√","")&amp;IF(Table1810[[#This Row],[流]]="UAT3","","X")</f>
        <v>X</v>
      </c>
      <c r="T59" s="130"/>
    </row>
    <row r="60" spans="3:20" hidden="1" x14ac:dyDescent="0.25">
      <c r="C60" s="58">
        <v>43218</v>
      </c>
      <c r="D60" s="135">
        <v>0</v>
      </c>
      <c r="E60" s="135" t="str">
        <f t="shared" si="0"/>
        <v>Saturday</v>
      </c>
      <c r="F60" s="135" t="str">
        <f t="shared" si="1"/>
        <v/>
      </c>
      <c r="G60" s="135" t="str">
        <f>IF(Table1810[[#This Row],[Sch_Flag]]= 0,"0","")</f>
        <v>0</v>
      </c>
      <c r="H6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0" s="135"/>
      <c r="J60" s="136"/>
      <c r="K60" s="155" t="str">
        <f>IF(OR(Table1810[[#This Row],[流]]="UAT_GS",Table1810[[#This Row],[流]]="UAT_GC",Table1810[[#This Row],[流]]="UAT_EP"),"Release_note","0")&amp;IF(OR(Table1810[[#This Row],[流]]="UAT3"),"Notice_of","0")</f>
        <v>00</v>
      </c>
      <c r="L60" s="137"/>
      <c r="M60" s="135"/>
      <c r="N60" s="135"/>
      <c r="O60" s="135"/>
      <c r="P60" s="135"/>
      <c r="Q60" s="135"/>
      <c r="R60" s="138" t="str">
        <f>IF(OR(Table1810[[#This Row],[流]]="FLEET_ENHANCEMENT_GS",Table1810[[#This Row],[流]]="UAT3",Table1810[[#This Row],[流]]="",Table1810[[#This Row],[流]]="0",Table1810[[#This Row],[流]]="ICP"),"0","Yes")</f>
        <v>0</v>
      </c>
      <c r="S60" s="139" t="str">
        <f>IF(Table1810[[#This Row],[流]]="Fleet_GS","√","")&amp;IF(Table1810[[#This Row],[流]]="UAT3","","X")</f>
        <v>X</v>
      </c>
      <c r="T60" s="157" t="str">
        <f>IF(OR(Table1810[[#This Row],[环境]]="FLEET_ENHANCEMENT_GS",Table1810[[#This Row],[环境]]="UAT3",Table1810[[#This Row],[环境]]="",Table1810[[#This Row],[环境]]="0",Table1810[[#This Row],[环境]]="ICP"),"0","Yes")</f>
        <v>0</v>
      </c>
    </row>
    <row r="61" spans="3:20" hidden="1" x14ac:dyDescent="0.25">
      <c r="C61" s="58">
        <v>43219</v>
      </c>
      <c r="D61" s="135">
        <v>0</v>
      </c>
      <c r="E61" s="135" t="str">
        <f t="shared" si="0"/>
        <v>Sunday</v>
      </c>
      <c r="F61" s="135" t="str">
        <f t="shared" si="1"/>
        <v/>
      </c>
      <c r="G61" s="135" t="str">
        <f>IF(Table1810[[#This Row],[Sch_Flag]]= 0,"0","")</f>
        <v>0</v>
      </c>
      <c r="H6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1" s="154"/>
      <c r="J61" s="158"/>
      <c r="K61" s="155" t="str">
        <f>IF(OR(Table1810[[#This Row],[流]]="UAT_GS",Table1810[[#This Row],[流]]="UAT_GC",Table1810[[#This Row],[流]]="UAT_EP"),"Release_note","0")&amp;IF(OR(Table1810[[#This Row],[流]]="UAT3"),"Notice_of","0")</f>
        <v>00</v>
      </c>
      <c r="L61" s="156"/>
      <c r="M61" s="154"/>
      <c r="N61" s="154"/>
      <c r="O61" s="154"/>
      <c r="P61" s="154"/>
      <c r="Q61" s="154"/>
      <c r="R61" s="138" t="str">
        <f>IF(OR(Table1810[[#This Row],[流]]="FLEET_ENHANCEMENT_GS",Table1810[[#This Row],[流]]="UAT3",Table1810[[#This Row],[流]]="",Table1810[[#This Row],[流]]="0",Table1810[[#This Row],[流]]="ICP"),"0","Yes")</f>
        <v>0</v>
      </c>
      <c r="S61" s="139" t="str">
        <f>IF(Table1810[[#This Row],[流]]="Fleet_GS","√","")&amp;IF(Table1810[[#This Row],[流]]="UAT3","","X")</f>
        <v>X</v>
      </c>
      <c r="T61" s="157" t="str">
        <f>IF(OR(Table1810[[#This Row],[环境]]="FLEET_ENHANCEMENT_GS",Table1810[[#This Row],[环境]]="UAT3",Table1810[[#This Row],[环境]]="",Table1810[[#This Row],[环境]]="0",Table1810[[#This Row],[环境]]="ICP"),"0","Yes")</f>
        <v>0</v>
      </c>
    </row>
    <row r="62" spans="3:20" hidden="1" x14ac:dyDescent="0.25">
      <c r="C62" s="58">
        <v>43220</v>
      </c>
      <c r="D62" s="153">
        <v>0</v>
      </c>
      <c r="E62" s="135" t="str">
        <f t="shared" si="0"/>
        <v>Monday</v>
      </c>
      <c r="F62" s="135" t="str">
        <f t="shared" si="1"/>
        <v/>
      </c>
      <c r="G62" s="135" t="str">
        <f>IF(Table1810[[#This Row],[Sch_Flag]]= 0,"0","")</f>
        <v>0</v>
      </c>
      <c r="H6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2" s="135" t="s">
        <v>583</v>
      </c>
      <c r="J62" s="136"/>
      <c r="K62" s="155" t="str">
        <f>IF(OR(Table1810[[#This Row],[流]]="UAT_GS",Table1810[[#This Row],[流]]="UAT_GC",Table1810[[#This Row],[流]]="UAT_EP"),"Release_note","0")&amp;IF(OR(Table1810[[#This Row],[流]]="UAT3"),"Notice_of","0")</f>
        <v>00</v>
      </c>
      <c r="L62" s="137"/>
      <c r="M62" s="135"/>
      <c r="N62" s="135"/>
      <c r="O62" s="135"/>
      <c r="P62" s="135"/>
      <c r="Q62" s="135"/>
      <c r="R62" s="138" t="str">
        <f>IF(OR(Table1810[[#This Row],[流]]="FLEET_ENHANCEMENT_GS",Table1810[[#This Row],[流]]="UAT3",Table1810[[#This Row],[流]]="",Table1810[[#This Row],[流]]="0",Table1810[[#This Row],[流]]="ICP"),"0","Yes")</f>
        <v>0</v>
      </c>
      <c r="S62" s="139" t="str">
        <f>IF(Table1810[[#This Row],[流]]="Fleet_GS","√","")&amp;IF(Table1810[[#This Row],[流]]="UAT3","","X")</f>
        <v>X</v>
      </c>
      <c r="T62" s="157" t="str">
        <f>IF(OR(Table1810[[#This Row],[环境]]="FLEET_ENHANCEMENT_GS",Table1810[[#This Row],[环境]]="UAT3",Table1810[[#This Row],[环境]]="",Table1810[[#This Row],[环境]]="0",Table1810[[#This Row],[环境]]="ICP"),"0","Yes")</f>
        <v>0</v>
      </c>
    </row>
    <row r="63" spans="3:20" hidden="1" x14ac:dyDescent="0.25">
      <c r="C63" s="13"/>
      <c r="D63" s="177">
        <v>0</v>
      </c>
      <c r="E63" s="178"/>
      <c r="F63" s="178"/>
      <c r="G63" s="178"/>
      <c r="H63" s="178"/>
      <c r="I63" s="178"/>
      <c r="J63" s="176"/>
      <c r="K63" s="176"/>
      <c r="L63" s="179"/>
      <c r="M63" s="178"/>
      <c r="N63" s="178"/>
      <c r="O63" s="178"/>
      <c r="P63" s="178"/>
      <c r="Q63" s="178"/>
      <c r="R63" s="176"/>
      <c r="S63" s="180"/>
      <c r="T63" s="180"/>
    </row>
    <row r="64" spans="3:20" hidden="1" x14ac:dyDescent="0.25">
      <c r="C64" s="58">
        <v>43221</v>
      </c>
      <c r="D64" s="153">
        <v>0</v>
      </c>
      <c r="E64" s="129" t="str">
        <f t="shared" ref="E64:E75" si="2">TEXT(C64,"dddd")</f>
        <v>Tuesday</v>
      </c>
      <c r="F64" s="135" t="str">
        <f t="shared" si="1"/>
        <v>UAT</v>
      </c>
      <c r="G64" s="135" t="str">
        <f>IF(Table1810[[#This Row],[Sch_Flag]]= 0,"0","")</f>
        <v>0</v>
      </c>
      <c r="H6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0</v>
      </c>
      <c r="I64" s="135"/>
      <c r="J64" s="136"/>
      <c r="K64" s="155" t="str">
        <f>IF(OR(Table1810[[#This Row],[流]]="UAT_GS",Table1810[[#This Row],[流]]="UAT_GC",Table1810[[#This Row],[流]]="UAT_EP"),"Release_note","0")&amp;IF(OR(Table1810[[#This Row],[流]]="UAT3"),"Notice_of","0")</f>
        <v>00</v>
      </c>
      <c r="L64" s="137"/>
      <c r="M64" s="135"/>
      <c r="N64" s="135"/>
      <c r="O64" s="135"/>
      <c r="P64" s="135"/>
      <c r="Q64" s="135"/>
      <c r="R64" s="138" t="str">
        <f>IF(OR(Table1810[[#This Row],[流]]="FLEET_ENHANCEMENT_GS",Table1810[[#This Row],[流]]="UAT3",Table1810[[#This Row],[流]]="",Table1810[[#This Row],[流]]="0",Table1810[[#This Row],[流]]="ICP"),"0","Yes")</f>
        <v>0</v>
      </c>
      <c r="S64" s="139" t="str">
        <f>IF(Table1810[[#This Row],[流]]="Fleet_GS","√","")&amp;IF(Table1810[[#This Row],[流]]="UAT3","","X")</f>
        <v>X</v>
      </c>
      <c r="T64" s="157" t="str">
        <f>IF(OR(Table1810[[#This Row],[环境]]="FLEET_ENHANCEMENT_GS",Table1810[[#This Row],[环境]]="UAT3",Table1810[[#This Row],[环境]]="",Table1810[[#This Row],[环境]]="0",Table1810[[#This Row],[环境]]="ICP"),"0","Yes")</f>
        <v>0</v>
      </c>
    </row>
    <row r="65" spans="3:20" hidden="1" x14ac:dyDescent="0.25">
      <c r="C65" s="99">
        <v>43222</v>
      </c>
      <c r="D65" s="118" t="s">
        <v>39</v>
      </c>
      <c r="E65" s="312" t="str">
        <f t="shared" si="2"/>
        <v>Wednesday</v>
      </c>
      <c r="F65" s="312" t="str">
        <f t="shared" si="1"/>
        <v>Trunk&amp;UAT3</v>
      </c>
      <c r="G65" s="131" t="s">
        <v>32</v>
      </c>
      <c r="H6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65" s="168" t="s">
        <v>570</v>
      </c>
      <c r="J65" s="181" t="s">
        <v>187</v>
      </c>
      <c r="K65" s="132" t="str">
        <f>IF(OR(Table1810[[#This Row],[流]]="UAT_GS",Table1810[[#This Row],[流]]="UAT_GC",Table1810[[#This Row],[流]]="UAT_EP"),"Release_note","0")&amp;IF(OR(Table1810[[#This Row],[流]]="UAT3"),"Notice_of","0")</f>
        <v>Release_note0</v>
      </c>
      <c r="L65" s="309" t="s">
        <v>189</v>
      </c>
      <c r="M65" s="141" t="s">
        <v>27</v>
      </c>
      <c r="N65" s="141" t="s">
        <v>27</v>
      </c>
      <c r="O65" s="141" t="s">
        <v>44</v>
      </c>
      <c r="P65" s="141" t="s">
        <v>27</v>
      </c>
      <c r="Q65" s="133" t="s">
        <v>27</v>
      </c>
      <c r="R65" s="126" t="str">
        <f>IF(OR(Table1810[[#This Row],[流]]="FLEET_ENHANCEMENT_GS",Table1810[[#This Row],[流]]="UAT3",Table1810[[#This Row],[流]]="",Table1810[[#This Row],[流]]="0",Table1810[[#This Row],[流]]="ICP"),"0","Yes")</f>
        <v>Yes</v>
      </c>
      <c r="S65" s="127" t="str">
        <f>IF(Table1810[[#This Row],[流]]="Fleet_GS","√","")&amp;IF(Table1810[[#This Row],[流]]="UAT3","","X")</f>
        <v>X</v>
      </c>
      <c r="T65" s="130"/>
    </row>
    <row r="66" spans="3:20" hidden="1" x14ac:dyDescent="0.25">
      <c r="C66" s="99">
        <v>43222</v>
      </c>
      <c r="D66" s="118" t="s">
        <v>39</v>
      </c>
      <c r="E66" s="312" t="str">
        <f>TEXT(C66,"dddd")</f>
        <v>Wednesday</v>
      </c>
      <c r="F66" s="312" t="str">
        <f>IF(OR(E66="Thursday",E66="Tuesday"),"UAT","")&amp;IF(OR(E66="Wednesday",E66="Friday"),"Trunk&amp;UAT3","")</f>
        <v>Trunk&amp;UAT3</v>
      </c>
      <c r="G66" s="131" t="s">
        <v>37</v>
      </c>
      <c r="H6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66" s="312"/>
      <c r="J66" s="181" t="s">
        <v>188</v>
      </c>
      <c r="K66" s="132" t="str">
        <f>IF(OR(Table1810[[#This Row],[流]]="UAT_GS",Table1810[[#This Row],[流]]="UAT_GC",Table1810[[#This Row],[流]]="UAT_EP"),"Release_note","0")&amp;IF(OR(Table1810[[#This Row],[流]]="UAT3"),"Notice_of","0")</f>
        <v>Release_note0</v>
      </c>
      <c r="L66" s="124" t="s">
        <v>190</v>
      </c>
      <c r="M66" s="141" t="s">
        <v>27</v>
      </c>
      <c r="N66" s="141" t="s">
        <v>27</v>
      </c>
      <c r="O66" s="141" t="s">
        <v>27</v>
      </c>
      <c r="P66" s="141" t="s">
        <v>27</v>
      </c>
      <c r="Q66" s="133" t="s">
        <v>27</v>
      </c>
      <c r="R66" s="152" t="str">
        <f>IF(OR(Table1810[[#This Row],[流]]="FLEET_ENHANCEMENT_GS",Table1810[[#This Row],[流]]="UAT3",Table1810[[#This Row],[流]]="",Table1810[[#This Row],[流]]="0",Table1810[[#This Row],[流]]="ICP"),"0","Yes")</f>
        <v>Yes</v>
      </c>
      <c r="S66" s="127" t="str">
        <f>IF(Table1810[[#This Row],[流]]="Fleet_GS","√","")&amp;IF(Table1810[[#This Row],[流]]="UAT3","","X")</f>
        <v>X</v>
      </c>
      <c r="T66" s="130"/>
    </row>
    <row r="67" spans="3:20" hidden="1" x14ac:dyDescent="0.25">
      <c r="C67" s="99">
        <v>43222</v>
      </c>
      <c r="D67" s="118" t="s">
        <v>39</v>
      </c>
      <c r="E67" s="312" t="str">
        <f>TEXT(C67,"dddd")</f>
        <v>Wednesday</v>
      </c>
      <c r="F67" s="312" t="str">
        <f>IF(OR(E67="Thursday",E67="Tuesday"),"UAT","")&amp;IF(OR(E67="Wednesday",E67="Friday"),"Trunk&amp;UAT3","")</f>
        <v>Trunk&amp;UAT3</v>
      </c>
      <c r="G67" s="131" t="s">
        <v>36</v>
      </c>
      <c r="H6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67" s="312"/>
      <c r="J67" s="181" t="s">
        <v>192</v>
      </c>
      <c r="K67" s="132" t="str">
        <f>IF(OR(Table1810[[#This Row],[流]]="UAT_GS",Table1810[[#This Row],[流]]="UAT_GC",Table1810[[#This Row],[流]]="UAT_EP"),"Release_note","0")&amp;IF(OR(Table1810[[#This Row],[流]]="UAT3"),"Notice_of","0")</f>
        <v>Release_note0</v>
      </c>
      <c r="L67" s="124" t="s">
        <v>191</v>
      </c>
      <c r="M67" s="141" t="s">
        <v>27</v>
      </c>
      <c r="N67" s="141" t="s">
        <v>27</v>
      </c>
      <c r="O67" s="141" t="s">
        <v>27</v>
      </c>
      <c r="P67" s="141" t="s">
        <v>27</v>
      </c>
      <c r="Q67" s="133" t="s">
        <v>27</v>
      </c>
      <c r="R67" s="152" t="str">
        <f>IF(OR(Table1810[[#This Row],[流]]="FLEET_ENHANCEMENT_GS",Table1810[[#This Row],[流]]="UAT3",Table1810[[#This Row],[流]]="",Table1810[[#This Row],[流]]="0",Table1810[[#This Row],[流]]="ICP"),"0","Yes")</f>
        <v>Yes</v>
      </c>
      <c r="S67" s="127" t="str">
        <f>IF(Table1810[[#This Row],[流]]="Fleet_GS","√","")&amp;IF(Table1810[[#This Row],[流]]="UAT3","","X")</f>
        <v>X</v>
      </c>
      <c r="T67" s="130"/>
    </row>
    <row r="68" spans="3:20" hidden="1" x14ac:dyDescent="0.25">
      <c r="C68" s="99">
        <v>43222</v>
      </c>
      <c r="D68" s="118" t="s">
        <v>39</v>
      </c>
      <c r="E68" s="312" t="str">
        <f>TEXT(C68,"dddd")</f>
        <v>Wednesday</v>
      </c>
      <c r="F68" s="312" t="str">
        <f>IF(OR(E68="Thursday",E68="Tuesday"),"UAT","")&amp;IF(OR(E68="Wednesday",E68="Friday"),"Trunk&amp;UAT3","")</f>
        <v>Trunk&amp;UAT3</v>
      </c>
      <c r="G68" s="131" t="s">
        <v>193</v>
      </c>
      <c r="H6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172.25.15.209</v>
      </c>
      <c r="I68" s="312"/>
      <c r="J68" s="122" t="s">
        <v>196</v>
      </c>
      <c r="K68" s="182" t="str">
        <f>IF(OR(Table1810[[#This Row],[流]]="UAT_GS",Table1810[[#This Row],[流]]="UAT_GC",Table1810[[#This Row],[流]]="UAT_EP"),"Release_note","0")&amp;IF(OR(Table1810[[#This Row],[流]]="UAT3"),"Notice_of","0")</f>
        <v>00</v>
      </c>
      <c r="L68" s="309" t="s">
        <v>194</v>
      </c>
      <c r="M68" s="141" t="s">
        <v>27</v>
      </c>
      <c r="N68" s="141" t="s">
        <v>27</v>
      </c>
      <c r="O68" s="141" t="s">
        <v>27</v>
      </c>
      <c r="P68" s="141" t="s">
        <v>27</v>
      </c>
      <c r="Q68" s="141">
        <v>0</v>
      </c>
      <c r="R68" s="152" t="str">
        <f>IF(OR(Table1810[[#This Row],[流]]="FLEET_ENHANCEMENT_GS",Table1810[[#This Row],[流]]="UAT3",Table1810[[#This Row],[流]]="",Table1810[[#This Row],[流]]="0",Table1810[[#This Row],[流]]="ICP"),"0","Yes")</f>
        <v>Yes</v>
      </c>
      <c r="S68" s="127" t="str">
        <f>IF(Table1810[[#This Row],[流]]="Fleet_GS","√","")&amp;IF(Table1810[[#This Row],[流]]="UAT3","","X")</f>
        <v>X</v>
      </c>
      <c r="T68" s="130"/>
    </row>
    <row r="69" spans="3:20" hidden="1" x14ac:dyDescent="0.25">
      <c r="C69" s="99">
        <v>43222</v>
      </c>
      <c r="D69" s="118" t="s">
        <v>39</v>
      </c>
      <c r="E69" s="312" t="str">
        <f>TEXT(C69,"dddd")</f>
        <v>Wednesday</v>
      </c>
      <c r="F69" s="312" t="str">
        <f>IF(OR(E69="Thursday",E69="Tuesday"),"UAT","")&amp;IF(OR(E69="Wednesday",E69="Friday"),"Trunk&amp;UAT3","")</f>
        <v>Trunk&amp;UAT3</v>
      </c>
      <c r="G69" s="129" t="s">
        <v>40</v>
      </c>
      <c r="H6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69" s="312"/>
      <c r="J69" s="173" t="s">
        <v>197</v>
      </c>
      <c r="K69" s="132" t="str">
        <f>IF(OR(Table1810[[#This Row],[流]]="UAT_GS",Table1810[[#This Row],[流]]="UAT_GC",Table1810[[#This Row],[流]]="UAT_EP"),"Release_note","0")&amp;IF(OR(Table1810[[#This Row],[流]]="UAT3"),"Notice_of","0")</f>
        <v>0Notice_of</v>
      </c>
      <c r="L69" s="124">
        <v>0</v>
      </c>
      <c r="M69" s="141">
        <v>0</v>
      </c>
      <c r="N69" s="141">
        <v>0</v>
      </c>
      <c r="O69" s="141">
        <v>0</v>
      </c>
      <c r="P69" s="141">
        <v>0</v>
      </c>
      <c r="Q69" s="141">
        <v>0</v>
      </c>
      <c r="R69" s="152" t="str">
        <f>IF(OR(Table1810[[#This Row],[流]]="FLEET_ENHANCEMENT_GS",Table1810[[#This Row],[流]]="UAT3",Table1810[[#This Row],[流]]="",Table1810[[#This Row],[流]]="0",Table1810[[#This Row],[流]]="ICP"),"0","Yes")</f>
        <v>0</v>
      </c>
      <c r="S69" s="150" t="s">
        <v>198</v>
      </c>
      <c r="T69" s="130"/>
    </row>
    <row r="70" spans="3:20" hidden="1" x14ac:dyDescent="0.25">
      <c r="C70" s="99">
        <v>43223</v>
      </c>
      <c r="D70" s="118" t="s">
        <v>39</v>
      </c>
      <c r="E70" s="129" t="str">
        <f t="shared" si="2"/>
        <v>Thursday</v>
      </c>
      <c r="F70" s="312" t="str">
        <f t="shared" si="1"/>
        <v>UAT</v>
      </c>
      <c r="G70" s="131" t="s">
        <v>32</v>
      </c>
      <c r="H7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70" s="312"/>
      <c r="J70" s="181" t="s">
        <v>199</v>
      </c>
      <c r="K70" s="132" t="str">
        <f>IF(OR(Table1810[[#This Row],[流]]="UAT_GS",Table1810[[#This Row],[流]]="UAT_GC",Table1810[[#This Row],[流]]="UAT_EP"),"Release_note","0")&amp;IF(OR(Table1810[[#This Row],[流]]="UAT3"),"Notice_of","0")</f>
        <v>Release_note0</v>
      </c>
      <c r="L70" s="124" t="s">
        <v>213</v>
      </c>
      <c r="M70" s="141" t="s">
        <v>27</v>
      </c>
      <c r="N70" s="141" t="s">
        <v>27</v>
      </c>
      <c r="O70" s="129" t="s">
        <v>27</v>
      </c>
      <c r="P70" s="141" t="s">
        <v>27</v>
      </c>
      <c r="Q70" s="133" t="s">
        <v>27</v>
      </c>
      <c r="R70" s="126" t="str">
        <f>IF(OR(Table1810[[#This Row],[流]]="FLEET_ENHANCEMENT_GS",Table1810[[#This Row],[流]]="UAT3",Table1810[[#This Row],[流]]="",Table1810[[#This Row],[流]]="0",Table1810[[#This Row],[流]]="ICP"),"0","Yes")</f>
        <v>Yes</v>
      </c>
      <c r="S70" s="127" t="str">
        <f>IF(Table1810[[#This Row],[流]]="Fleet_GS","√","")&amp;IF(Table1810[[#This Row],[流]]="UAT3","","X")</f>
        <v>X</v>
      </c>
      <c r="T70" s="130"/>
    </row>
    <row r="71" spans="3:20" hidden="1" x14ac:dyDescent="0.25">
      <c r="C71" s="99">
        <v>43223</v>
      </c>
      <c r="D71" s="118" t="s">
        <v>39</v>
      </c>
      <c r="E71" s="129" t="str">
        <f>TEXT(C71,"dddd")</f>
        <v>Thursday</v>
      </c>
      <c r="F71" s="312" t="str">
        <f>IF(OR(E71="Thursday",E71="Tuesday"),"UAT","")&amp;IF(OR(E71="Wednesday",E71="Friday"),"Trunk&amp;UAT3","")</f>
        <v>UAT</v>
      </c>
      <c r="G71" s="131" t="s">
        <v>36</v>
      </c>
      <c r="H7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71" s="312"/>
      <c r="J71" s="181" t="s">
        <v>204</v>
      </c>
      <c r="K71" s="132" t="str">
        <f>IF(OR(Table1810[[#This Row],[流]]="UAT_GS",Table1810[[#This Row],[流]]="UAT_GC",Table1810[[#This Row],[流]]="UAT_EP"),"Release_note","0")&amp;IF(OR(Table1810[[#This Row],[流]]="UAT3"),"Notice_of","0")</f>
        <v>Release_note0</v>
      </c>
      <c r="L71" s="309" t="s">
        <v>214</v>
      </c>
      <c r="M71" s="141" t="s">
        <v>27</v>
      </c>
      <c r="N71" s="141" t="s">
        <v>27</v>
      </c>
      <c r="O71" s="141" t="s">
        <v>27</v>
      </c>
      <c r="P71" s="141" t="s">
        <v>27</v>
      </c>
      <c r="Q71" s="133" t="s">
        <v>27</v>
      </c>
      <c r="R71" s="152" t="str">
        <f>IF(OR(Table1810[[#This Row],[流]]="FLEET_ENHANCEMENT_GS",Table1810[[#This Row],[流]]="UAT3",Table1810[[#This Row],[流]]="",Table1810[[#This Row],[流]]="0",Table1810[[#This Row],[流]]="ICP"),"0","Yes")</f>
        <v>Yes</v>
      </c>
      <c r="S71" s="127" t="str">
        <f>IF(Table1810[[#This Row],[流]]="Fleet_GS","√","")&amp;IF(Table1810[[#This Row],[流]]="UAT3","","X")</f>
        <v>X</v>
      </c>
      <c r="T71" s="130"/>
    </row>
    <row r="72" spans="3:20" hidden="1" x14ac:dyDescent="0.25">
      <c r="C72" s="99">
        <v>43223</v>
      </c>
      <c r="D72" s="118" t="s">
        <v>39</v>
      </c>
      <c r="E72" s="129" t="str">
        <f>TEXT(C72,"dddd")</f>
        <v>Thursday</v>
      </c>
      <c r="F72" s="312" t="str">
        <f>IF(OR(E72="Thursday",E72="Tuesday"),"UAT","")&amp;IF(OR(E72="Wednesday",E72="Friday"),"Trunk&amp;UAT3","")</f>
        <v>UAT</v>
      </c>
      <c r="G72" s="145" t="s">
        <v>167</v>
      </c>
      <c r="H7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72" s="312"/>
      <c r="J72" s="122" t="s">
        <v>168</v>
      </c>
      <c r="K72" s="123" t="str">
        <f>IF(OR(Table1810[[#This Row],[流]]="UAT_GS",Table1810[[#This Row],[流]]="UAT_GC",Table1810[[#This Row],[流]]="UAT_EP"),"Release_note","0")&amp;IF(OR(Table1810[[#This Row],[流]]="UAT3"),"Notice_of","0")</f>
        <v>00</v>
      </c>
      <c r="L72" s="124" t="s">
        <v>169</v>
      </c>
      <c r="M72" s="141" t="s">
        <v>27</v>
      </c>
      <c r="N72" s="141" t="s">
        <v>27</v>
      </c>
      <c r="O72" s="141" t="s">
        <v>27</v>
      </c>
      <c r="P72" s="129" t="s">
        <v>217</v>
      </c>
      <c r="Q72" s="312">
        <v>0</v>
      </c>
      <c r="R72" s="152" t="str">
        <f>IF(OR(Table1810[[#This Row],[流]]="FLEET_ENHANCEMENT_GS",Table1810[[#This Row],[流]]="UAT3",Table1810[[#This Row],[流]]="",Table1810[[#This Row],[流]]="0",Table1810[[#This Row],[流]]="ICP"),"0","Yes")</f>
        <v>Yes</v>
      </c>
      <c r="S72" s="127" t="str">
        <f>IF(Table1810[[#This Row],[流]]="Fleet_GS","√","")&amp;IF(Table1810[[#This Row],[流]]="UAT3","","X")</f>
        <v>X</v>
      </c>
      <c r="T72" s="130"/>
    </row>
    <row r="73" spans="3:20" hidden="1" x14ac:dyDescent="0.25">
      <c r="C73" s="99">
        <v>43223</v>
      </c>
      <c r="D73" s="118" t="s">
        <v>39</v>
      </c>
      <c r="E73" s="129" t="str">
        <f>TEXT(C73,"dddd")</f>
        <v>Thursday</v>
      </c>
      <c r="F73" s="312" t="str">
        <f>IF(OR(E73="Thursday",E73="Tuesday"),"UAT","")&amp;IF(OR(E73="Wednesday",E73="Friday"),"Trunk&amp;UAT3","")</f>
        <v>UAT</v>
      </c>
      <c r="G73" s="145" t="s">
        <v>200</v>
      </c>
      <c r="H7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73" s="312"/>
      <c r="J73" s="122" t="s">
        <v>201</v>
      </c>
      <c r="K73" s="123" t="str">
        <f>IF(OR(Table1810[[#This Row],[流]]="UAT_GS",Table1810[[#This Row],[流]]="UAT_GC",Table1810[[#This Row],[流]]="UAT_EP"),"Release_note","0")&amp;IF(OR(Table1810[[#This Row],[流]]="UAT3"),"Notice_of","0")</f>
        <v>00</v>
      </c>
      <c r="L73" s="309" t="s">
        <v>203</v>
      </c>
      <c r="M73" s="141" t="s">
        <v>27</v>
      </c>
      <c r="N73" s="141" t="s">
        <v>27</v>
      </c>
      <c r="O73" s="141" t="s">
        <v>27</v>
      </c>
      <c r="P73" s="141" t="s">
        <v>27</v>
      </c>
      <c r="Q73" s="312">
        <v>0</v>
      </c>
      <c r="R73" s="152" t="str">
        <f>IF(OR(Table1810[[#This Row],[流]]="FLEET_ENHANCEMENT_GS",Table1810[[#This Row],[流]]="UAT3",Table1810[[#This Row],[流]]="",Table1810[[#This Row],[流]]="0",Table1810[[#This Row],[流]]="ICP"),"0","Yes")</f>
        <v>Yes</v>
      </c>
      <c r="S73" s="127" t="str">
        <f>IF(Table1810[[#This Row],[流]]="Fleet_GS","√","")&amp;IF(Table1810[[#This Row],[流]]="UAT3","","X")</f>
        <v>X</v>
      </c>
      <c r="T73" s="130"/>
    </row>
    <row r="74" spans="3:20" hidden="1" x14ac:dyDescent="0.25">
      <c r="C74" s="99">
        <v>43224</v>
      </c>
      <c r="D74" s="118" t="s">
        <v>39</v>
      </c>
      <c r="E74" s="141" t="str">
        <f>TEXT(C74,"dddd")</f>
        <v>Friday</v>
      </c>
      <c r="F74" s="312" t="str">
        <f>IF(OR(E74="Thursday",E74="Tuesday"),"UAT","")&amp;IF(OR(E74="Wednesday",E74="Friday"),"Trunk&amp;UAT3","")</f>
        <v>Trunk&amp;UAT3</v>
      </c>
      <c r="G74" s="120" t="s">
        <v>215</v>
      </c>
      <c r="H7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74" s="183" t="s">
        <v>170</v>
      </c>
      <c r="J74" s="122"/>
      <c r="K74" s="123" t="str">
        <f>IF(OR(Table1810[[#This Row],[流]]="UAT_GS",Table1810[[#This Row],[流]]="UAT_GC",Table1810[[#This Row],[流]]="UAT_EP"),"Release_note","0")&amp;IF(OR(Table1810[[#This Row],[流]]="UAT3"),"Notice_of","0")</f>
        <v>00</v>
      </c>
      <c r="L74" s="124">
        <v>0</v>
      </c>
      <c r="M74" s="141">
        <v>0</v>
      </c>
      <c r="N74" s="141">
        <v>0</v>
      </c>
      <c r="O74" s="141">
        <v>0</v>
      </c>
      <c r="P74" s="141">
        <v>0</v>
      </c>
      <c r="Q74" s="312">
        <v>0</v>
      </c>
      <c r="R74" s="152" t="str">
        <f>IF(OR(Table1810[[#This Row],[流]]="FLEET_ENHANCEMENT_GS",Table1810[[#This Row],[流]]="UAT3",Table1810[[#This Row],[流]]="",Table1810[[#This Row],[流]]="0",Table1810[[#This Row],[流]]="ICP"),"0","Yes")</f>
        <v>Yes</v>
      </c>
      <c r="S74" s="127" t="str">
        <f>IF(Table1810[[#This Row],[流]]="Fleet_GS","√","")&amp;IF(Table1810[[#This Row],[流]]="UAT3","","X")</f>
        <v>X</v>
      </c>
      <c r="T74" s="130"/>
    </row>
    <row r="75" spans="3:20" hidden="1" x14ac:dyDescent="0.25">
      <c r="C75" s="99">
        <v>43224</v>
      </c>
      <c r="D75" s="118" t="s">
        <v>39</v>
      </c>
      <c r="E75" s="160" t="str">
        <f t="shared" si="2"/>
        <v>Friday</v>
      </c>
      <c r="F75" s="312" t="str">
        <f t="shared" si="1"/>
        <v>Trunk&amp;UAT3</v>
      </c>
      <c r="G75" s="129" t="s">
        <v>40</v>
      </c>
      <c r="H7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75" s="160"/>
      <c r="J75" s="173" t="s">
        <v>216</v>
      </c>
      <c r="K75" s="132" t="str">
        <f>IF(OR(Table1810[[#This Row],[流]]="UAT_GS",Table1810[[#This Row],[流]]="UAT_GC",Table1810[[#This Row],[流]]="UAT_EP"),"Release_note","0")&amp;IF(OR(Table1810[[#This Row],[流]]="UAT3"),"Notice_of","0")</f>
        <v>0Notice_of</v>
      </c>
      <c r="L75" s="160">
        <v>0</v>
      </c>
      <c r="M75" s="160">
        <v>0</v>
      </c>
      <c r="N75" s="160">
        <v>0</v>
      </c>
      <c r="O75" s="160">
        <v>0</v>
      </c>
      <c r="P75" s="160">
        <v>0</v>
      </c>
      <c r="Q75" s="160">
        <v>0</v>
      </c>
      <c r="R75" s="126" t="str">
        <f>IF(OR(Table1810[[#This Row],[流]]="FLEET_ENHANCEMENT_GS",Table1810[[#This Row],[流]]="UAT3",Table1810[[#This Row],[流]]="",Table1810[[#This Row],[流]]="0",Table1810[[#This Row],[流]]="ICP"),"0","Yes")</f>
        <v>0</v>
      </c>
      <c r="S75" s="161">
        <v>0</v>
      </c>
      <c r="T75" s="130"/>
    </row>
    <row r="76" spans="3:20" hidden="1" x14ac:dyDescent="0.25">
      <c r="C76" s="99">
        <v>43224</v>
      </c>
      <c r="D76" s="118" t="s">
        <v>39</v>
      </c>
      <c r="E76" s="312" t="str">
        <f>TEXT(C76,"dddd")</f>
        <v>Friday</v>
      </c>
      <c r="F76" s="312" t="str">
        <f>IF(OR(E76="Thursday",E76="Tuesday"),"UAT","")&amp;IF(OR(E76="Wednesday",E76="Friday"),"Trunk&amp;UAT3","")</f>
        <v>Trunk&amp;UAT3</v>
      </c>
      <c r="G76" s="145" t="s">
        <v>200</v>
      </c>
      <c r="H7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76" s="312"/>
      <c r="J76" s="122" t="s">
        <v>201</v>
      </c>
      <c r="K76" s="123" t="str">
        <f>IF(OR(Table1810[[#This Row],[流]]="UAT_GS",Table1810[[#This Row],[流]]="UAT_GC",Table1810[[#This Row],[流]]="UAT_EP"),"Release_note","0")&amp;IF(OR(Table1810[[#This Row],[流]]="UAT3"),"Notice_of","0")</f>
        <v>00</v>
      </c>
      <c r="L76" s="122" t="s">
        <v>203</v>
      </c>
      <c r="M76" s="141" t="s">
        <v>27</v>
      </c>
      <c r="N76" s="141" t="s">
        <v>27</v>
      </c>
      <c r="O76" s="141" t="s">
        <v>27</v>
      </c>
      <c r="P76" s="141" t="s">
        <v>27</v>
      </c>
      <c r="Q76" s="312">
        <v>0</v>
      </c>
      <c r="R76" s="152" t="str">
        <f>IF(OR(Table1810[[#This Row],[流]]="FLEET_ENHANCEMENT_GS",Table1810[[#This Row],[流]]="UAT3",Table1810[[#This Row],[流]]="",Table1810[[#This Row],[流]]="0",Table1810[[#This Row],[流]]="ICP"),"0","Yes")</f>
        <v>Yes</v>
      </c>
      <c r="S76" s="127" t="str">
        <f>IF(Table1810[[#This Row],[流]]="Fleet_GS","√","")&amp;IF(Table1810[[#This Row],[流]]="UAT3","","X")</f>
        <v>X</v>
      </c>
      <c r="T76" s="130"/>
    </row>
    <row r="77" spans="3:20" hidden="1" x14ac:dyDescent="0.25">
      <c r="C77" s="99">
        <v>43224</v>
      </c>
      <c r="D77" s="118" t="s">
        <v>39</v>
      </c>
      <c r="E77" s="312" t="str">
        <f>TEXT(C77,"dddd")</f>
        <v>Friday</v>
      </c>
      <c r="F77" s="312" t="str">
        <f>IF(OR(E77="Thursday",E77="Tuesday"),"UAT","")&amp;IF(OR(E77="Wednesday",E77="Friday"),"Trunk&amp;UAT3","")</f>
        <v>Trunk&amp;UAT3</v>
      </c>
      <c r="G77" s="145" t="s">
        <v>167</v>
      </c>
      <c r="H7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77" s="312"/>
      <c r="J77" s="122" t="s">
        <v>168</v>
      </c>
      <c r="K77" s="123" t="str">
        <f>IF(OR(Table1810[[#This Row],[流]]="UAT_GS",Table1810[[#This Row],[流]]="UAT_GC",Table1810[[#This Row],[流]]="UAT_EP"),"Release_note","0")&amp;IF(OR(Table1810[[#This Row],[流]]="UAT3"),"Notice_of","0")</f>
        <v>00</v>
      </c>
      <c r="L77" s="122" t="s">
        <v>169</v>
      </c>
      <c r="M77" s="141" t="s">
        <v>27</v>
      </c>
      <c r="N77" s="141" t="s">
        <v>27</v>
      </c>
      <c r="O77" s="141" t="s">
        <v>27</v>
      </c>
      <c r="P77" s="141" t="s">
        <v>27</v>
      </c>
      <c r="Q77" s="312">
        <v>0</v>
      </c>
      <c r="R77" s="152" t="str">
        <f>IF(OR(Table1810[[#This Row],[流]]="FLEET_ENHANCEMENT_GS",Table1810[[#This Row],[流]]="UAT3",Table1810[[#This Row],[流]]="",Table1810[[#This Row],[流]]="0",Table1810[[#This Row],[流]]="ICP"),"0","Yes")</f>
        <v>Yes</v>
      </c>
      <c r="S77" s="127" t="str">
        <f>IF(Table1810[[#This Row],[流]]="Fleet_GS","√","")&amp;IF(Table1810[[#This Row],[流]]="UAT3","","X")</f>
        <v>X</v>
      </c>
      <c r="T77" s="130"/>
    </row>
    <row r="78" spans="3:20" hidden="1" x14ac:dyDescent="0.25">
      <c r="C78" s="99">
        <v>43224</v>
      </c>
      <c r="D78" s="118" t="s">
        <v>39</v>
      </c>
      <c r="E78" s="312" t="str">
        <f t="shared" ref="E78:E131" si="3">TEXT(C78,"dddd")</f>
        <v>Friday</v>
      </c>
      <c r="F78" s="312" t="str">
        <f t="shared" ref="F78:F131" si="4">IF(OR(E78="Thursday",E78="Tuesday"),"UAT","")&amp;IF(OR(E78="Wednesday",E78="Friday"),"Trunk&amp;UAT3","")</f>
        <v>Trunk&amp;UAT3</v>
      </c>
      <c r="G78" s="148" t="s">
        <v>56</v>
      </c>
      <c r="H7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78" s="312"/>
      <c r="J78" s="122" t="s">
        <v>218</v>
      </c>
      <c r="K78" s="123" t="str">
        <f>IF(OR(Table1810[[#This Row],[流]]="UAT_GS",Table1810[[#This Row],[流]]="UAT_GC",Table1810[[#This Row],[流]]="UAT_EP"),"Release_note","0")&amp;IF(OR(Table1810[[#This Row],[流]]="UAT3"),"Notice_of","0")</f>
        <v>00</v>
      </c>
      <c r="L78" s="309" t="s">
        <v>219</v>
      </c>
      <c r="M78" s="141" t="s">
        <v>27</v>
      </c>
      <c r="N78" s="312">
        <v>0</v>
      </c>
      <c r="O78" s="312">
        <v>0</v>
      </c>
      <c r="P78" s="312">
        <v>0</v>
      </c>
      <c r="Q78" s="312">
        <v>0</v>
      </c>
      <c r="R78" s="122" t="str">
        <f>IF(OR(Table1810[[#This Row],[流]]="FLEET_ENHANCEMENT_GS",Table1810[[#This Row],[流]]="UAT3",Table1810[[#This Row],[流]]="",Table1810[[#This Row],[流]]="0",Table1810[[#This Row],[流]]="ICP"),"0","Yes")</f>
        <v>0</v>
      </c>
      <c r="S78" s="127" t="str">
        <f>IF(Table1810[[#This Row],[流]]="Fleet_GS","√","")&amp;IF(Table1810[[#This Row],[流]]="UAT3","","X")</f>
        <v>X</v>
      </c>
      <c r="T78" s="130"/>
    </row>
    <row r="79" spans="3:20" hidden="1" x14ac:dyDescent="0.25">
      <c r="C79" s="58">
        <v>43225</v>
      </c>
      <c r="D79" s="153">
        <v>0</v>
      </c>
      <c r="E79" s="135" t="str">
        <f>TEXT(C79,"dddd")</f>
        <v>Saturday</v>
      </c>
      <c r="F79" s="135" t="str">
        <f>IF(OR(E79="Thursday",E79="Tuesday"),"UAT","")&amp;IF(OR(E79="Wednesday",E79="Friday"),"Trunk&amp;UAT3","")</f>
        <v/>
      </c>
      <c r="G79" s="135"/>
      <c r="H7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79" s="135"/>
      <c r="J79" s="136"/>
      <c r="K79" s="155" t="str">
        <f>IF(OR(Table1810[[#This Row],[流]]="UAT_GS",Table1810[[#This Row],[流]]="UAT_GC",Table1810[[#This Row],[流]]="UAT_EP"),"Release_note","0")&amp;IF(OR(Table1810[[#This Row],[流]]="UAT3"),"Notice_of","0")</f>
        <v>00</v>
      </c>
      <c r="L79" s="137"/>
      <c r="M79" s="135"/>
      <c r="N79" s="135"/>
      <c r="O79" s="135"/>
      <c r="P79" s="135"/>
      <c r="Q79" s="135"/>
      <c r="R79" s="136" t="str">
        <f>IF(OR(Table1810[[#This Row],[流]]="FLEET_ENHANCEMENT_GS",Table1810[[#This Row],[流]]="UAT3",Table1810[[#This Row],[流]]="",Table1810[[#This Row],[流]]="0",Table1810[[#This Row],[流]]="ICP"),"0","Yes")</f>
        <v>0</v>
      </c>
      <c r="S79" s="139" t="str">
        <f>IF(Table1810[[#This Row],[流]]="Fleet_GS","√","")&amp;IF(Table1810[[#This Row],[流]]="UAT3","","X")</f>
        <v>X</v>
      </c>
      <c r="T79" s="140"/>
    </row>
    <row r="80" spans="3:20" hidden="1" x14ac:dyDescent="0.25">
      <c r="C80" s="58">
        <v>43226</v>
      </c>
      <c r="D80" s="184">
        <v>0</v>
      </c>
      <c r="E80" s="135" t="str">
        <f t="shared" si="3"/>
        <v>Sunday</v>
      </c>
      <c r="F80" s="135" t="str">
        <f t="shared" si="4"/>
        <v/>
      </c>
      <c r="G80" s="135"/>
      <c r="H8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80" s="135"/>
      <c r="J80" s="136"/>
      <c r="K80" s="155" t="str">
        <f>IF(OR(Table1810[[#This Row],[流]]="UAT_GS",Table1810[[#This Row],[流]]="UAT_GC",Table1810[[#This Row],[流]]="UAT_EP"),"Release_note","0")&amp;IF(OR(Table1810[[#This Row],[流]]="UAT3"),"Notice_of","0")</f>
        <v>00</v>
      </c>
      <c r="L80" s="137"/>
      <c r="M80" s="135" t="s">
        <v>212</v>
      </c>
      <c r="N80" s="135"/>
      <c r="O80" s="135"/>
      <c r="P80" s="135"/>
      <c r="Q80" s="135"/>
      <c r="R80" s="136" t="str">
        <f>IF(OR(Table1810[[#This Row],[流]]="FLEET_ENHANCEMENT_GS",Table1810[[#This Row],[流]]="UAT3",Table1810[[#This Row],[流]]="",Table1810[[#This Row],[流]]="0",Table1810[[#This Row],[流]]="ICP"),"0","Yes")</f>
        <v>0</v>
      </c>
      <c r="S80" s="139" t="str">
        <f>IF(Table1810[[#This Row],[流]]="Fleet_GS","√","")&amp;IF(Table1810[[#This Row],[流]]="UAT3","","X")</f>
        <v>X</v>
      </c>
      <c r="T80" s="140"/>
    </row>
    <row r="81" spans="3:20" hidden="1" x14ac:dyDescent="0.25">
      <c r="C81" s="99">
        <v>43227</v>
      </c>
      <c r="D81" s="118" t="s">
        <v>39</v>
      </c>
      <c r="E81" s="312" t="str">
        <f t="shared" si="3"/>
        <v>Monday</v>
      </c>
      <c r="F81" s="312" t="str">
        <f t="shared" si="4"/>
        <v/>
      </c>
      <c r="G81" s="145" t="s">
        <v>56</v>
      </c>
      <c r="H8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81" s="168" t="s">
        <v>584</v>
      </c>
      <c r="J81" s="122" t="s">
        <v>218</v>
      </c>
      <c r="K81" s="123" t="str">
        <f>IF(OR(Table1810[[#This Row],[流]]="UAT_GS",Table1810[[#This Row],[流]]="UAT_GC",Table1810[[#This Row],[流]]="UAT_EP"),"Release_note","0")&amp;IF(OR(Table1810[[#This Row],[流]]="UAT3"),"Notice_of","0")</f>
        <v>00</v>
      </c>
      <c r="L81" s="309" t="s">
        <v>219</v>
      </c>
      <c r="M81" s="141" t="s">
        <v>27</v>
      </c>
      <c r="N81" s="129" t="s">
        <v>223</v>
      </c>
      <c r="O81" s="312">
        <v>0</v>
      </c>
      <c r="P81" s="312">
        <v>0</v>
      </c>
      <c r="Q81" s="312">
        <v>0</v>
      </c>
      <c r="R81" s="122" t="str">
        <f>IF(OR(Table1810[[#This Row],[流]]="FLEET_ENHANCEMENT_GS",Table1810[[#This Row],[流]]="UAT3",Table1810[[#This Row],[流]]="",Table1810[[#This Row],[流]]="0",Table1810[[#This Row],[流]]="ICP"),"0","Yes")</f>
        <v>0</v>
      </c>
      <c r="S81" s="127" t="str">
        <f>IF(Table1810[[#This Row],[流]]="Fleet_GS","√","")&amp;IF(Table1810[[#This Row],[流]]="UAT3","","X")</f>
        <v>X</v>
      </c>
      <c r="T81" s="130">
        <v>0.43124999999999997</v>
      </c>
    </row>
    <row r="82" spans="3:20" hidden="1" x14ac:dyDescent="0.25">
      <c r="C82" s="99">
        <v>43227</v>
      </c>
      <c r="D82" s="118" t="s">
        <v>39</v>
      </c>
      <c r="E82" s="312" t="str">
        <f t="shared" si="3"/>
        <v>Monday</v>
      </c>
      <c r="F82" s="312" t="str">
        <f t="shared" si="4"/>
        <v/>
      </c>
      <c r="G82" s="145" t="s">
        <v>200</v>
      </c>
      <c r="H8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82" s="312"/>
      <c r="J82" s="122" t="s">
        <v>201</v>
      </c>
      <c r="K82" s="123" t="str">
        <f>IF(OR(Table1810[[#This Row],[流]]="UAT_GS",Table1810[[#This Row],[流]]="UAT_GC",Table1810[[#This Row],[流]]="UAT_EP"),"Release_note","0")&amp;IF(OR(Table1810[[#This Row],[流]]="UAT3"),"Notice_of","0")</f>
        <v>00</v>
      </c>
      <c r="L82" s="122" t="s">
        <v>203</v>
      </c>
      <c r="M82" s="141" t="s">
        <v>27</v>
      </c>
      <c r="N82" s="141" t="s">
        <v>27</v>
      </c>
      <c r="O82" s="141" t="s">
        <v>27</v>
      </c>
      <c r="P82" s="141" t="s">
        <v>27</v>
      </c>
      <c r="Q82" s="312">
        <v>0</v>
      </c>
      <c r="R82" s="122" t="str">
        <f>IF(OR(Table1810[[#This Row],[流]]="FLEET_ENHANCEMENT_GS",Table1810[[#This Row],[流]]="UAT3",Table1810[[#This Row],[流]]="",Table1810[[#This Row],[流]]="0",Table1810[[#This Row],[流]]="ICP"),"0","Yes")</f>
        <v>Yes</v>
      </c>
      <c r="S82" s="127" t="str">
        <f>IF(Table1810[[#This Row],[流]]="Fleet_GS","√","")&amp;IF(Table1810[[#This Row],[流]]="UAT3","","X")</f>
        <v>X</v>
      </c>
      <c r="T82" s="130">
        <v>0.44930555555555557</v>
      </c>
    </row>
    <row r="83" spans="3:20" hidden="1" x14ac:dyDescent="0.25">
      <c r="C83" s="99">
        <v>43227</v>
      </c>
      <c r="D83" s="118" t="s">
        <v>39</v>
      </c>
      <c r="E83" s="312" t="str">
        <f t="shared" si="3"/>
        <v>Monday</v>
      </c>
      <c r="F83" s="312" t="str">
        <f t="shared" si="4"/>
        <v/>
      </c>
      <c r="G83" s="145" t="s">
        <v>167</v>
      </c>
      <c r="H8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83" s="312"/>
      <c r="J83" s="122" t="s">
        <v>168</v>
      </c>
      <c r="K83" s="123" t="str">
        <f>IF(OR(Table1810[[#This Row],[流]]="UAT_GS",Table1810[[#This Row],[流]]="UAT_GC",Table1810[[#This Row],[流]]="UAT_EP"),"Release_note","0")&amp;IF(OR(Table1810[[#This Row],[流]]="UAT3"),"Notice_of","0")</f>
        <v>00</v>
      </c>
      <c r="L83" s="122" t="s">
        <v>169</v>
      </c>
      <c r="M83" s="141" t="s">
        <v>27</v>
      </c>
      <c r="N83" s="141" t="s">
        <v>27</v>
      </c>
      <c r="O83" s="141" t="s">
        <v>27</v>
      </c>
      <c r="P83" s="141" t="s">
        <v>27</v>
      </c>
      <c r="Q83" s="312">
        <v>0</v>
      </c>
      <c r="R83" s="122" t="str">
        <f>IF(OR(Table1810[[#This Row],[流]]="FLEET_ENHANCEMENT_GS",Table1810[[#This Row],[流]]="UAT3",Table1810[[#This Row],[流]]="",Table1810[[#This Row],[流]]="0",Table1810[[#This Row],[流]]="ICP"),"0","Yes")</f>
        <v>Yes</v>
      </c>
      <c r="S83" s="127" t="str">
        <f>IF(Table1810[[#This Row],[流]]="Fleet_GS","√","")&amp;IF(Table1810[[#This Row],[流]]="UAT3","","X")</f>
        <v>X</v>
      </c>
      <c r="T83" s="130" t="s">
        <v>263</v>
      </c>
    </row>
    <row r="84" spans="3:20" hidden="1" x14ac:dyDescent="0.25">
      <c r="C84" s="99">
        <v>43227</v>
      </c>
      <c r="D84" s="118" t="s">
        <v>39</v>
      </c>
      <c r="E84" s="312" t="str">
        <f t="shared" si="3"/>
        <v>Monday</v>
      </c>
      <c r="F84" s="312" t="str">
        <f t="shared" si="4"/>
        <v/>
      </c>
      <c r="G84" s="145" t="s">
        <v>202</v>
      </c>
      <c r="H8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84" s="312"/>
      <c r="J84" s="122" t="s">
        <v>232</v>
      </c>
      <c r="K84" s="123" t="str">
        <f>IF(OR(Table1810[[#This Row],[流]]="UAT_GS",Table1810[[#This Row],[流]]="UAT_GC",Table1810[[#This Row],[流]]="UAT_EP"),"Release_note","0")&amp;IF(OR(Table1810[[#This Row],[流]]="UAT3"),"Notice_of","0")</f>
        <v>00</v>
      </c>
      <c r="L84" s="122" t="s">
        <v>230</v>
      </c>
      <c r="M84" s="141" t="s">
        <v>27</v>
      </c>
      <c r="N84" s="141" t="s">
        <v>27</v>
      </c>
      <c r="O84" s="141" t="s">
        <v>27</v>
      </c>
      <c r="P84" s="141" t="s">
        <v>27</v>
      </c>
      <c r="Q84" s="312">
        <v>0</v>
      </c>
      <c r="R84" s="122" t="str">
        <f>IF(OR(Table1810[[#This Row],[流]]="FLEET_ENHANCEMENT_GS",Table1810[[#This Row],[流]]="UAT3",Table1810[[#This Row],[流]]="",Table1810[[#This Row],[流]]="0",Table1810[[#This Row],[流]]="ICP"),"0","Yes")</f>
        <v>Yes</v>
      </c>
      <c r="S84" s="150" t="s">
        <v>271</v>
      </c>
      <c r="T84" s="130">
        <v>0.74930555555555556</v>
      </c>
    </row>
    <row r="85" spans="3:20" hidden="1" x14ac:dyDescent="0.25">
      <c r="C85" s="99">
        <v>43227</v>
      </c>
      <c r="D85" s="118" t="s">
        <v>39</v>
      </c>
      <c r="E85" s="312" t="str">
        <f t="shared" si="3"/>
        <v>Monday</v>
      </c>
      <c r="F85" s="312" t="str">
        <f t="shared" si="4"/>
        <v/>
      </c>
      <c r="G85" s="148" t="s">
        <v>220</v>
      </c>
      <c r="H8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ME</v>
      </c>
      <c r="I85" s="312"/>
      <c r="J85" s="122" t="s">
        <v>221</v>
      </c>
      <c r="K85" s="123" t="str">
        <f>IF(OR(Table1810[[#This Row],[流]]="UAT_GS",Table1810[[#This Row],[流]]="UAT_GC",Table1810[[#This Row],[流]]="UAT_EP"),"Release_note","0")&amp;IF(OR(Table1810[[#This Row],[流]]="UAT3"),"Notice_of","0")</f>
        <v>00</v>
      </c>
      <c r="L85" s="122" t="s">
        <v>222</v>
      </c>
      <c r="M85" s="141" t="s">
        <v>27</v>
      </c>
      <c r="N85" s="129" t="s">
        <v>135</v>
      </c>
      <c r="O85" s="312">
        <v>0</v>
      </c>
      <c r="P85" s="312">
        <v>0</v>
      </c>
      <c r="Q85" s="312">
        <v>0</v>
      </c>
      <c r="R85" s="122" t="str">
        <f>IF(OR(Table1810[[#This Row],[流]]="FLEET_ENHANCEMENT_GS",Table1810[[#This Row],[流]]="UAT3",Table1810[[#This Row],[流]]="",Table1810[[#This Row],[流]]="0",Table1810[[#This Row],[流]]="ICP"),"0","Yes")</f>
        <v>Yes</v>
      </c>
      <c r="S85" s="127" t="str">
        <f>IF(Table1810[[#This Row],[流]]="Fleet_GS","√","")&amp;IF(Table1810[[#This Row],[流]]="UAT3","","X")</f>
        <v>X</v>
      </c>
      <c r="T85" s="130"/>
    </row>
    <row r="86" spans="3:20" hidden="1" x14ac:dyDescent="0.25">
      <c r="C86" s="99">
        <v>43227</v>
      </c>
      <c r="D86" s="118" t="s">
        <v>39</v>
      </c>
      <c r="E86" s="312" t="str">
        <f t="shared" si="3"/>
        <v>Monday</v>
      </c>
      <c r="F86" s="312" t="str">
        <f t="shared" si="4"/>
        <v/>
      </c>
      <c r="G86" s="120" t="s">
        <v>224</v>
      </c>
      <c r="H8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86" s="129" t="s">
        <v>223</v>
      </c>
      <c r="J86" s="122" t="s">
        <v>225</v>
      </c>
      <c r="K86" s="123" t="str">
        <f>IF(OR(Table1810[[#This Row],[流]]="UAT_GS",Table1810[[#This Row],[流]]="UAT_GC",Table1810[[#This Row],[流]]="UAT_EP"),"Release_note","0")&amp;IF(OR(Table1810[[#This Row],[流]]="UAT3"),"Notice_of","0")</f>
        <v>00</v>
      </c>
      <c r="L86" s="124">
        <v>0</v>
      </c>
      <c r="M86" s="312">
        <v>0</v>
      </c>
      <c r="N86" s="312">
        <v>0</v>
      </c>
      <c r="O86" s="312">
        <v>0</v>
      </c>
      <c r="P86" s="312">
        <v>0</v>
      </c>
      <c r="Q86" s="312">
        <v>0</v>
      </c>
      <c r="R86" s="122" t="str">
        <f>IF(OR(Table1810[[#This Row],[流]]="FLEET_ENHANCEMENT_GS",Table1810[[#This Row],[流]]="UAT3",Table1810[[#This Row],[流]]="",Table1810[[#This Row],[流]]="0",Table1810[[#This Row],[流]]="ICP"),"0","Yes")</f>
        <v>Yes</v>
      </c>
      <c r="S86" s="150" t="s">
        <v>229</v>
      </c>
      <c r="T86" s="130">
        <v>0.67291666666666661</v>
      </c>
    </row>
    <row r="87" spans="3:20" hidden="1" x14ac:dyDescent="0.25">
      <c r="C87" s="99">
        <v>43227</v>
      </c>
      <c r="D87" s="118" t="s">
        <v>39</v>
      </c>
      <c r="E87" s="312" t="str">
        <f t="shared" si="3"/>
        <v>Monday</v>
      </c>
      <c r="F87" s="312" t="str">
        <f t="shared" si="4"/>
        <v/>
      </c>
      <c r="G87" s="120" t="s">
        <v>224</v>
      </c>
      <c r="H8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87" s="129" t="s">
        <v>231</v>
      </c>
      <c r="J87" s="122" t="s">
        <v>225</v>
      </c>
      <c r="K87" s="123" t="str">
        <f>IF(OR(Table1810[[#This Row],[流]]="UAT_GS",Table1810[[#This Row],[流]]="UAT_GC",Table1810[[#This Row],[流]]="UAT_EP"),"Release_note","0")&amp;IF(OR(Table1810[[#This Row],[流]]="UAT3"),"Notice_of","0")</f>
        <v>00</v>
      </c>
      <c r="L87" s="124">
        <v>0</v>
      </c>
      <c r="M87" s="312">
        <v>0</v>
      </c>
      <c r="N87" s="129" t="s">
        <v>264</v>
      </c>
      <c r="O87" s="312">
        <v>0</v>
      </c>
      <c r="P87" s="312">
        <v>0</v>
      </c>
      <c r="Q87" s="312">
        <v>0</v>
      </c>
      <c r="R87" s="122" t="str">
        <f>IF(OR(Table1810[[#This Row],[流]]="FLEET_ENHANCEMENT_GS",Table1810[[#This Row],[流]]="UAT3",Table1810[[#This Row],[流]]="",Table1810[[#This Row],[流]]="0",Table1810[[#This Row],[流]]="ICP"),"0","Yes")</f>
        <v>Yes</v>
      </c>
      <c r="S87" s="127" t="str">
        <f>IF(Table1810[[#This Row],[流]]="Fleet_GS","√","")&amp;IF(Table1810[[#This Row],[流]]="UAT3","","X")</f>
        <v>X</v>
      </c>
      <c r="T87" s="130"/>
    </row>
    <row r="88" spans="3:20" hidden="1" x14ac:dyDescent="0.25">
      <c r="C88" s="99">
        <v>43227</v>
      </c>
      <c r="D88" s="118" t="s">
        <v>39</v>
      </c>
      <c r="E88" s="312" t="str">
        <f t="shared" si="3"/>
        <v>Monday</v>
      </c>
      <c r="F88" s="312" t="str">
        <f t="shared" si="4"/>
        <v/>
      </c>
      <c r="G88" s="131" t="s">
        <v>32</v>
      </c>
      <c r="H8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88" s="312"/>
      <c r="J88" s="122" t="s">
        <v>267</v>
      </c>
      <c r="K88" s="174" t="str">
        <f>IF(OR(Table1810[[#This Row],[流]]="UAT_GS",Table1810[[#This Row],[流]]="UAT_GC",Table1810[[#This Row],[流]]="UAT_EP"),"Release_note","0")&amp;IF(OR(Table1810[[#This Row],[流]]="UAT3"),"Notice_of","0")</f>
        <v>Release_note0</v>
      </c>
      <c r="L88" s="124" t="s">
        <v>268</v>
      </c>
      <c r="M88" s="141" t="s">
        <v>27</v>
      </c>
      <c r="N88" s="141" t="s">
        <v>27</v>
      </c>
      <c r="O88" s="141" t="s">
        <v>27</v>
      </c>
      <c r="P88" s="141" t="s">
        <v>27</v>
      </c>
      <c r="Q88" s="185" t="s">
        <v>27</v>
      </c>
      <c r="R88" s="186" t="str">
        <f>IF(OR(Table1810[[#This Row],[流]]="FLEET_ENHANCEMENT_GS",Table1810[[#This Row],[流]]="UAT3",Table1810[[#This Row],[流]]="",Table1810[[#This Row],[流]]="0",Table1810[[#This Row],[流]]="ICP"),"0","Yes")</f>
        <v>Yes</v>
      </c>
      <c r="S88" s="127" t="str">
        <f>IF(Table1810[[#This Row],[流]]="Fleet_GS","√","")&amp;IF(Table1810[[#This Row],[流]]="UAT3","","X")</f>
        <v>X</v>
      </c>
      <c r="T88" s="130"/>
    </row>
    <row r="89" spans="3:20" hidden="1" x14ac:dyDescent="0.25">
      <c r="C89" s="99">
        <v>43228</v>
      </c>
      <c r="D89" s="118" t="s">
        <v>39</v>
      </c>
      <c r="E89" s="312" t="str">
        <f t="shared" si="3"/>
        <v>Tuesday</v>
      </c>
      <c r="F89" s="312" t="str">
        <f t="shared" si="4"/>
        <v>UAT</v>
      </c>
      <c r="G89" s="131" t="s">
        <v>32</v>
      </c>
      <c r="H8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89" s="312"/>
      <c r="J89" s="122" t="s">
        <v>269</v>
      </c>
      <c r="K89" s="132" t="str">
        <f>IF(OR(Table1810[[#This Row],[流]]="UAT_GS",Table1810[[#This Row],[流]]="UAT_GC",Table1810[[#This Row],[流]]="UAT_EP"),"Release_note","0")&amp;IF(OR(Table1810[[#This Row],[流]]="UAT3"),"Notice_of","0")</f>
        <v>Release_note0</v>
      </c>
      <c r="L89" s="122" t="s">
        <v>280</v>
      </c>
      <c r="M89" s="141" t="s">
        <v>27</v>
      </c>
      <c r="N89" s="141" t="s">
        <v>27</v>
      </c>
      <c r="O89" s="141" t="s">
        <v>27</v>
      </c>
      <c r="P89" s="141" t="s">
        <v>27</v>
      </c>
      <c r="Q89" s="133" t="s">
        <v>27</v>
      </c>
      <c r="R89" s="187" t="str">
        <f>IF(OR(Table1810[[#This Row],[流]]="FLEET_ENHANCEMENT_GS",Table1810[[#This Row],[流]]="UAT3",Table1810[[#This Row],[流]]="",Table1810[[#This Row],[流]]="0",Table1810[[#This Row],[流]]="ICP"),"0","Yes")</f>
        <v>Yes</v>
      </c>
      <c r="S89" s="127" t="str">
        <f>IF(Table1810[[#This Row],[流]]="Fleet_GS","√","")&amp;IF(Table1810[[#This Row],[流]]="UAT3","","X")</f>
        <v>X</v>
      </c>
      <c r="T89" s="130"/>
    </row>
    <row r="90" spans="3:20" hidden="1" x14ac:dyDescent="0.25">
      <c r="C90" s="99">
        <v>43228</v>
      </c>
      <c r="D90" s="118" t="s">
        <v>39</v>
      </c>
      <c r="E90" s="312" t="str">
        <f t="shared" si="3"/>
        <v>Tuesday</v>
      </c>
      <c r="F90" s="312" t="str">
        <f t="shared" si="4"/>
        <v>UAT</v>
      </c>
      <c r="G90" s="131" t="s">
        <v>36</v>
      </c>
      <c r="H9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90" s="312"/>
      <c r="J90" s="122" t="s">
        <v>270</v>
      </c>
      <c r="K90" s="132" t="str">
        <f>IF(OR(Table1810[[#This Row],[流]]="UAT_GS",Table1810[[#This Row],[流]]="UAT_GC",Table1810[[#This Row],[流]]="UAT_EP"),"Release_note","0")&amp;IF(OR(Table1810[[#This Row],[流]]="UAT3"),"Notice_of","0")</f>
        <v>Release_note0</v>
      </c>
      <c r="L90" s="122" t="s">
        <v>281</v>
      </c>
      <c r="M90" s="141" t="s">
        <v>27</v>
      </c>
      <c r="N90" s="141" t="s">
        <v>27</v>
      </c>
      <c r="O90" s="141" t="s">
        <v>27</v>
      </c>
      <c r="P90" s="141" t="s">
        <v>27</v>
      </c>
      <c r="Q90" s="133" t="s">
        <v>27</v>
      </c>
      <c r="R90" s="187" t="str">
        <f>IF(OR(Table1810[[#This Row],[流]]="FLEET_ENHANCEMENT_GS",Table1810[[#This Row],[流]]="UAT3",Table1810[[#This Row],[流]]="",Table1810[[#This Row],[流]]="0",Table1810[[#This Row],[流]]="ICP"),"0","Yes")</f>
        <v>Yes</v>
      </c>
      <c r="S90" s="127" t="str">
        <f>IF(Table1810[[#This Row],[流]]="Fleet_GS","√","")&amp;IF(Table1810[[#This Row],[流]]="UAT3","","X")</f>
        <v>X</v>
      </c>
      <c r="T90" s="130">
        <v>0.87708333333333333</v>
      </c>
    </row>
    <row r="91" spans="3:20" hidden="1" x14ac:dyDescent="0.25">
      <c r="C91" s="99">
        <v>43228</v>
      </c>
      <c r="D91" s="118" t="s">
        <v>39</v>
      </c>
      <c r="E91" s="312" t="str">
        <f t="shared" si="3"/>
        <v>Tuesday</v>
      </c>
      <c r="F91" s="312" t="str">
        <f t="shared" si="4"/>
        <v>UAT</v>
      </c>
      <c r="G91" s="145" t="s">
        <v>200</v>
      </c>
      <c r="H9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91" s="312"/>
      <c r="J91" s="122" t="s">
        <v>201</v>
      </c>
      <c r="K91" s="152" t="str">
        <f>IF(OR(Table1810[[#This Row],[流]]="UAT_GS",Table1810[[#This Row],[流]]="UAT_GC",Table1810[[#This Row],[流]]="UAT_EP"),"Release_note","0")&amp;IF(OR(Table1810[[#This Row],[流]]="UAT3"),"Notice_of","0")</f>
        <v>00</v>
      </c>
      <c r="L91" s="122" t="s">
        <v>203</v>
      </c>
      <c r="M91" s="141" t="s">
        <v>27</v>
      </c>
      <c r="N91" s="141" t="s">
        <v>27</v>
      </c>
      <c r="O91" s="141" t="s">
        <v>27</v>
      </c>
      <c r="P91" s="141" t="s">
        <v>27</v>
      </c>
      <c r="Q91" s="188">
        <v>0</v>
      </c>
      <c r="R91" s="187" t="str">
        <f>IF(OR(Table1810[[#This Row],[流]]="FLEET_ENHANCEMENT_GS",Table1810[[#This Row],[流]]="UAT3",Table1810[[#This Row],[流]]="",Table1810[[#This Row],[流]]="0",Table1810[[#This Row],[流]]="ICP"),"0","Yes")</f>
        <v>Yes</v>
      </c>
      <c r="S91" s="127" t="str">
        <f>IF(Table1810[[#This Row],[流]]="Fleet_GS","√","")&amp;IF(Table1810[[#This Row],[流]]="UAT3","","X")</f>
        <v>X</v>
      </c>
      <c r="T91" s="130">
        <v>0.87291666666666667</v>
      </c>
    </row>
    <row r="92" spans="3:20" hidden="1" x14ac:dyDescent="0.25">
      <c r="C92" s="99">
        <v>43228</v>
      </c>
      <c r="D92" s="118" t="s">
        <v>39</v>
      </c>
      <c r="E92" s="312" t="str">
        <f t="shared" si="3"/>
        <v>Tuesday</v>
      </c>
      <c r="F92" s="312" t="str">
        <f t="shared" si="4"/>
        <v>UAT</v>
      </c>
      <c r="G92" s="148" t="s">
        <v>56</v>
      </c>
      <c r="H9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92" s="312"/>
      <c r="J92" s="122" t="s">
        <v>218</v>
      </c>
      <c r="K92" s="152" t="str">
        <f>IF(OR(Table1810[[#This Row],[流]]="UAT_GS",Table1810[[#This Row],[流]]="UAT_GC",Table1810[[#This Row],[流]]="UAT_EP"),"Release_note","0")&amp;IF(OR(Table1810[[#This Row],[流]]="UAT3"),"Notice_of","0")</f>
        <v>00</v>
      </c>
      <c r="L92" s="124" t="s">
        <v>273</v>
      </c>
      <c r="M92" s="141" t="s">
        <v>27</v>
      </c>
      <c r="N92" s="132" t="s">
        <v>223</v>
      </c>
      <c r="O92" s="141">
        <v>0</v>
      </c>
      <c r="P92" s="312">
        <v>0</v>
      </c>
      <c r="Q92" s="188">
        <v>0</v>
      </c>
      <c r="R92" s="187" t="str">
        <f>IF(OR(Table1810[[#This Row],[流]]="FLEET_ENHANCEMENT_GS",Table1810[[#This Row],[流]]="UAT3",Table1810[[#This Row],[流]]="",Table1810[[#This Row],[流]]="0",Table1810[[#This Row],[流]]="ICP"),"0","Yes")</f>
        <v>0</v>
      </c>
      <c r="S92" s="127" t="str">
        <f>IF(Table1810[[#This Row],[流]]="Fleet_GS","√","")&amp;IF(Table1810[[#This Row],[流]]="UAT3","","X")</f>
        <v>X</v>
      </c>
      <c r="T92" s="130"/>
    </row>
    <row r="93" spans="3:20" hidden="1" x14ac:dyDescent="0.25">
      <c r="C93" s="99">
        <v>43228</v>
      </c>
      <c r="D93" s="118" t="s">
        <v>39</v>
      </c>
      <c r="E93" s="312" t="str">
        <f t="shared" si="3"/>
        <v>Tuesday</v>
      </c>
      <c r="F93" s="312" t="str">
        <f t="shared" si="4"/>
        <v>UAT</v>
      </c>
      <c r="G93" s="189" t="s">
        <v>319</v>
      </c>
      <c r="H9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93" s="183" t="s">
        <v>170</v>
      </c>
      <c r="J93" s="146" t="s">
        <v>275</v>
      </c>
      <c r="K93" s="152" t="str">
        <f>IF(OR(Table1810[[#This Row],[流]]="UAT_GS",Table1810[[#This Row],[流]]="UAT_GC",Table1810[[#This Row],[流]]="UAT_EP"),"Release_note","0")&amp;IF(OR(Table1810[[#This Row],[流]]="UAT3"),"Notice_of","0")</f>
        <v>00</v>
      </c>
      <c r="L93" s="124">
        <v>0</v>
      </c>
      <c r="M93" s="141">
        <v>0</v>
      </c>
      <c r="N93" s="133">
        <v>0</v>
      </c>
      <c r="O93" s="141">
        <v>0</v>
      </c>
      <c r="P93" s="312">
        <v>0</v>
      </c>
      <c r="Q93" s="188">
        <v>0</v>
      </c>
      <c r="R93" s="187" t="str">
        <f>IF(OR(Table1810[[#This Row],[流]]="FLEET_ENHANCEMENT_GS",Table1810[[#This Row],[流]]="UAT3",Table1810[[#This Row],[流]]="",Table1810[[#This Row],[流]]="0",Table1810[[#This Row],[流]]="ICP"),"0","Yes")</f>
        <v>Yes</v>
      </c>
      <c r="S93" s="127" t="str">
        <f>IF(Table1810[[#This Row],[流]]="Fleet_GS","√","")&amp;IF(Table1810[[#This Row],[流]]="UAT3","","X")</f>
        <v>X</v>
      </c>
      <c r="T93" s="130"/>
    </row>
    <row r="94" spans="3:20" hidden="1" x14ac:dyDescent="0.25">
      <c r="C94" s="99">
        <v>43228</v>
      </c>
      <c r="D94" s="118" t="s">
        <v>39</v>
      </c>
      <c r="E94" s="312" t="str">
        <f t="shared" si="3"/>
        <v>Tuesday</v>
      </c>
      <c r="F94" s="312" t="str">
        <f t="shared" si="4"/>
        <v>UAT</v>
      </c>
      <c r="G94" s="145" t="s">
        <v>167</v>
      </c>
      <c r="H9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94" s="124" t="s">
        <v>276</v>
      </c>
      <c r="J94" s="122" t="s">
        <v>168</v>
      </c>
      <c r="K94" s="152" t="str">
        <f>IF(OR(Table1810[[#This Row],[流]]="UAT_GS",Table1810[[#This Row],[流]]="UAT_GC",Table1810[[#This Row],[流]]="UAT_EP"),"Release_note","0")&amp;IF(OR(Table1810[[#This Row],[流]]="UAT3"),"Notice_of","0")</f>
        <v>00</v>
      </c>
      <c r="L94" s="124" t="s">
        <v>169</v>
      </c>
      <c r="M94" s="141" t="s">
        <v>27</v>
      </c>
      <c r="N94" s="141" t="s">
        <v>27</v>
      </c>
      <c r="O94" s="141" t="s">
        <v>27</v>
      </c>
      <c r="P94" s="141" t="s">
        <v>27</v>
      </c>
      <c r="Q94" s="188">
        <v>0</v>
      </c>
      <c r="R94" s="187" t="str">
        <f>IF(OR(Table1810[[#This Row],[流]]="FLEET_ENHANCEMENT_GS",Table1810[[#This Row],[流]]="UAT3",Table1810[[#This Row],[流]]="",Table1810[[#This Row],[流]]="0",Table1810[[#This Row],[流]]="ICP"),"0","Yes")</f>
        <v>Yes</v>
      </c>
      <c r="S94" s="127" t="str">
        <f>IF(Table1810[[#This Row],[流]]="Fleet_GS","√","")&amp;IF(Table1810[[#This Row],[流]]="UAT3","","X")</f>
        <v>X</v>
      </c>
      <c r="T94" s="130">
        <v>0.77986111111111101</v>
      </c>
    </row>
    <row r="95" spans="3:20" hidden="1" x14ac:dyDescent="0.25">
      <c r="C95" s="99">
        <v>43228</v>
      </c>
      <c r="D95" s="118" t="s">
        <v>39</v>
      </c>
      <c r="E95" s="312" t="str">
        <f t="shared" si="3"/>
        <v>Tuesday</v>
      </c>
      <c r="F95" s="312" t="str">
        <f t="shared" si="4"/>
        <v>UAT</v>
      </c>
      <c r="G95" s="145" t="s">
        <v>202</v>
      </c>
      <c r="H9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95" s="312" t="s">
        <v>274</v>
      </c>
      <c r="J95" s="122" t="s">
        <v>232</v>
      </c>
      <c r="K95" s="310" t="str">
        <f>IF(OR(Table1810[[#This Row],[流]]="UAT_GS",Table1810[[#This Row],[流]]="UAT_GC",Table1810[[#This Row],[流]]="UAT_EP"),"Release_note","0")&amp;IF(OR(Table1810[[#This Row],[流]]="UAT3"),"Notice_of","0")</f>
        <v>00</v>
      </c>
      <c r="L95" s="122" t="s">
        <v>230</v>
      </c>
      <c r="M95" s="141" t="s">
        <v>27</v>
      </c>
      <c r="N95" s="141" t="s">
        <v>27</v>
      </c>
      <c r="O95" s="141" t="s">
        <v>27</v>
      </c>
      <c r="P95" s="141" t="s">
        <v>27</v>
      </c>
      <c r="Q95" s="312">
        <v>0</v>
      </c>
      <c r="R95" s="122" t="str">
        <f>IF(OR(Table1810[[#This Row],[流]]="FLEET_ENHANCEMENT_GS",Table1810[[#This Row],[流]]="UAT3",Table1810[[#This Row],[流]]="",Table1810[[#This Row],[流]]="0",Table1810[[#This Row],[流]]="ICP"),"0","Yes")</f>
        <v>Yes</v>
      </c>
      <c r="S95" s="127" t="str">
        <f>IF(Table1810[[#This Row],[流]]="Fleet_GS","√","")&amp;IF(Table1810[[#This Row],[流]]="UAT3","","X")</f>
        <v>X</v>
      </c>
      <c r="T95" s="130">
        <v>0.77013888888888893</v>
      </c>
    </row>
    <row r="96" spans="3:20" hidden="1" x14ac:dyDescent="0.25">
      <c r="C96" s="99">
        <v>43228</v>
      </c>
      <c r="D96" s="118" t="s">
        <v>39</v>
      </c>
      <c r="E96" s="312" t="str">
        <f>TEXT(C96,"dddd")</f>
        <v>Tuesday</v>
      </c>
      <c r="F96" s="312" t="str">
        <f>IF(OR(E96="Thursday",E96="Tuesday"),"UAT","")&amp;IF(OR(E96="Wednesday",E96="Friday"),"Trunk&amp;UAT3","")</f>
        <v>UAT</v>
      </c>
      <c r="G96" s="145" t="s">
        <v>200</v>
      </c>
      <c r="H9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96" s="312" t="s">
        <v>274</v>
      </c>
      <c r="J96" s="122" t="s">
        <v>201</v>
      </c>
      <c r="K96" s="310" t="str">
        <f>IF(OR(Table1810[[#This Row],[流]]="UAT_GS",Table1810[[#This Row],[流]]="UAT_GC",Table1810[[#This Row],[流]]="UAT_EP"),"Release_note","0")&amp;IF(OR(Table1810[[#This Row],[流]]="UAT3"),"Notice_of","0")</f>
        <v>00</v>
      </c>
      <c r="L96" s="309" t="s">
        <v>203</v>
      </c>
      <c r="M96" s="141" t="s">
        <v>27</v>
      </c>
      <c r="N96" s="141" t="s">
        <v>27</v>
      </c>
      <c r="O96" s="141" t="s">
        <v>27</v>
      </c>
      <c r="P96" s="141" t="s">
        <v>27</v>
      </c>
      <c r="Q96" s="312">
        <v>0</v>
      </c>
      <c r="R96" s="122" t="str">
        <f>IF(OR(Table1810[[#This Row],[流]]="FLEET_ENHANCEMENT_GS",Table1810[[#This Row],[流]]="UAT3",Table1810[[#This Row],[流]]="",Table1810[[#This Row],[流]]="0",Table1810[[#This Row],[流]]="ICP"),"0","Yes")</f>
        <v>Yes</v>
      </c>
      <c r="S96" s="127" t="str">
        <f>IF(Table1810[[#This Row],[流]]="Fleet_GS","√","")&amp;IF(Table1810[[#This Row],[流]]="UAT3","","X")</f>
        <v>X</v>
      </c>
      <c r="T96" s="130">
        <v>0.7631944444444444</v>
      </c>
    </row>
    <row r="97" spans="3:20" hidden="1" x14ac:dyDescent="0.25">
      <c r="C97" s="99">
        <v>43229</v>
      </c>
      <c r="D97" s="118" t="s">
        <v>39</v>
      </c>
      <c r="E97" s="312" t="str">
        <f>TEXT(C97,"dddd")</f>
        <v>Wednesday</v>
      </c>
      <c r="F97" s="312" t="str">
        <f>IF(OR(E97="Thursday",E97="Tuesday"),"UAT","")&amp;IF(OR(E97="Wednesday",E97="Friday"),"Trunk&amp;UAT3","")</f>
        <v>Trunk&amp;UAT3</v>
      </c>
      <c r="G97" s="120" t="s">
        <v>224</v>
      </c>
      <c r="H9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97" s="129" t="s">
        <v>282</v>
      </c>
      <c r="J97" s="122" t="s">
        <v>225</v>
      </c>
      <c r="K97" s="123" t="str">
        <f>IF(OR(Table1810[[#This Row],[流]]="UAT_GS",Table1810[[#This Row],[流]]="UAT_GC",Table1810[[#This Row],[流]]="UAT_EP"),"Release_note","0")&amp;IF(OR(Table1810[[#This Row],[流]]="UAT3"),"Notice_of","0")</f>
        <v>00</v>
      </c>
      <c r="L97" s="124">
        <v>0</v>
      </c>
      <c r="M97" s="312">
        <v>0</v>
      </c>
      <c r="N97" s="129" t="s">
        <v>283</v>
      </c>
      <c r="O97" s="141">
        <v>0</v>
      </c>
      <c r="P97" s="141">
        <v>0</v>
      </c>
      <c r="Q97" s="312">
        <v>0</v>
      </c>
      <c r="R97" s="122" t="str">
        <f>IF(OR(Table1810[[#This Row],[流]]="FLEET_ENHANCEMENT_GS",Table1810[[#This Row],[流]]="UAT3",Table1810[[#This Row],[流]]="",Table1810[[#This Row],[流]]="0",Table1810[[#This Row],[流]]="ICP"),"0","Yes")</f>
        <v>Yes</v>
      </c>
      <c r="S97" s="150" t="s">
        <v>284</v>
      </c>
      <c r="T97" s="130">
        <v>0.5625</v>
      </c>
    </row>
    <row r="98" spans="3:20" hidden="1" x14ac:dyDescent="0.25">
      <c r="C98" s="99">
        <v>43229</v>
      </c>
      <c r="D98" s="118" t="s">
        <v>39</v>
      </c>
      <c r="E98" s="312" t="str">
        <f>TEXT(C98,"dddd")</f>
        <v>Wednesday</v>
      </c>
      <c r="F98" s="312" t="str">
        <f>IF(OR(E98="Thursday",E98="Tuesday"),"UAT","")&amp;IF(OR(E98="Wednesday",E98="Friday"),"Trunk&amp;UAT3","")</f>
        <v>Trunk&amp;UAT3</v>
      </c>
      <c r="G98" s="191" t="s">
        <v>167</v>
      </c>
      <c r="H9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98" s="129" t="s">
        <v>290</v>
      </c>
      <c r="J98" s="122" t="s">
        <v>168</v>
      </c>
      <c r="K98" s="123" t="str">
        <f>IF(OR(Table1810[[#This Row],[流]]="UAT_GS",Table1810[[#This Row],[流]]="UAT_GC",Table1810[[#This Row],[流]]="UAT_EP"),"Release_note","0")&amp;IF(OR(Table1810[[#This Row],[流]]="UAT3"),"Notice_of","0")</f>
        <v>00</v>
      </c>
      <c r="L98" s="192" t="s">
        <v>169</v>
      </c>
      <c r="M98" s="312" t="s">
        <v>217</v>
      </c>
      <c r="N98" s="141" t="s">
        <v>27</v>
      </c>
      <c r="O98" s="141" t="s">
        <v>27</v>
      </c>
      <c r="P98" s="141" t="s">
        <v>27</v>
      </c>
      <c r="Q98" s="312">
        <v>0</v>
      </c>
      <c r="R98" s="127">
        <v>0</v>
      </c>
      <c r="S98" s="144" t="s">
        <v>217</v>
      </c>
      <c r="T98" s="130">
        <v>0.69166666666666676</v>
      </c>
    </row>
    <row r="99" spans="3:20" hidden="1" x14ac:dyDescent="0.25">
      <c r="C99" s="99">
        <v>43229</v>
      </c>
      <c r="D99" s="118" t="s">
        <v>39</v>
      </c>
      <c r="E99" s="312" t="str">
        <f>TEXT(C99,"dddd")</f>
        <v>Wednesday</v>
      </c>
      <c r="F99" s="312" t="str">
        <f>IF(OR(E99="Thursday",E99="Tuesday"),"UAT","")&amp;IF(OR(E99="Wednesday",E99="Friday"),"Trunk&amp;UAT3","")</f>
        <v>Trunk&amp;UAT3</v>
      </c>
      <c r="G99" s="191" t="s">
        <v>202</v>
      </c>
      <c r="H9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99" s="129" t="s">
        <v>285</v>
      </c>
      <c r="J99" s="122" t="s">
        <v>232</v>
      </c>
      <c r="K99" s="123" t="str">
        <f>IF(OR(Table1810[[#This Row],[流]]="UAT_GS",Table1810[[#This Row],[流]]="UAT_GC",Table1810[[#This Row],[流]]="UAT_EP"),"Release_note","0")&amp;IF(OR(Table1810[[#This Row],[流]]="UAT3"),"Notice_of","0")</f>
        <v>00</v>
      </c>
      <c r="L99" s="192" t="s">
        <v>230</v>
      </c>
      <c r="M99" s="312" t="s">
        <v>217</v>
      </c>
      <c r="N99" s="141" t="s">
        <v>27</v>
      </c>
      <c r="O99" s="141" t="s">
        <v>27</v>
      </c>
      <c r="P99" s="141" t="s">
        <v>27</v>
      </c>
      <c r="Q99" s="312">
        <v>0</v>
      </c>
      <c r="R99" s="127">
        <v>0</v>
      </c>
      <c r="S99" s="144" t="s">
        <v>217</v>
      </c>
      <c r="T99" s="130">
        <v>0.69652777777777775</v>
      </c>
    </row>
    <row r="100" spans="3:20" hidden="1" x14ac:dyDescent="0.25">
      <c r="C100" s="99">
        <v>43229</v>
      </c>
      <c r="D100" s="118" t="s">
        <v>39</v>
      </c>
      <c r="E100" s="312" t="str">
        <f>TEXT(C100,"dddd")</f>
        <v>Wednesday</v>
      </c>
      <c r="F100" s="312" t="str">
        <f>IF(OR(E100="Thursday",E100="Tuesday"),"UAT","")&amp;IF(OR(E100="Wednesday",E100="Friday"),"Trunk&amp;UAT3","")</f>
        <v>Trunk&amp;UAT3</v>
      </c>
      <c r="G100" s="191" t="s">
        <v>200</v>
      </c>
      <c r="H10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00" s="129" t="s">
        <v>285</v>
      </c>
      <c r="J100" s="122" t="s">
        <v>201</v>
      </c>
      <c r="K100" s="123" t="str">
        <f>IF(OR(Table1810[[#This Row],[流]]="UAT_GS",Table1810[[#This Row],[流]]="UAT_GC",Table1810[[#This Row],[流]]="UAT_EP"),"Release_note","0")&amp;IF(OR(Table1810[[#This Row],[流]]="UAT3"),"Notice_of","0")</f>
        <v>00</v>
      </c>
      <c r="L100" s="192" t="s">
        <v>203</v>
      </c>
      <c r="M100" s="312" t="s">
        <v>217</v>
      </c>
      <c r="N100" s="141" t="s">
        <v>27</v>
      </c>
      <c r="O100" s="141" t="s">
        <v>27</v>
      </c>
      <c r="P100" s="141" t="s">
        <v>27</v>
      </c>
      <c r="Q100" s="312">
        <v>0</v>
      </c>
      <c r="R100" s="127">
        <v>0</v>
      </c>
      <c r="S100" s="144" t="s">
        <v>217</v>
      </c>
      <c r="T100" s="130">
        <v>0.70000000000000007</v>
      </c>
    </row>
    <row r="101" spans="3:20" hidden="1" x14ac:dyDescent="0.25">
      <c r="C101" s="99">
        <v>43229</v>
      </c>
      <c r="D101" s="118" t="s">
        <v>39</v>
      </c>
      <c r="E101" s="312" t="str">
        <f t="shared" si="3"/>
        <v>Wednesday</v>
      </c>
      <c r="F101" s="312" t="str">
        <f t="shared" si="4"/>
        <v>Trunk&amp;UAT3</v>
      </c>
      <c r="G101" s="129" t="s">
        <v>40</v>
      </c>
      <c r="H10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01" s="312"/>
      <c r="J101" s="173" t="s">
        <v>291</v>
      </c>
      <c r="K101" s="193" t="str">
        <f>IF(OR(Table1810[[#This Row],[流]]="UAT_GS",Table1810[[#This Row],[流]]="UAT_GC",Table1810[[#This Row],[流]]="UAT_EP"),"Release_note","0")&amp;IF(OR(Table1810[[#This Row],[流]]="UAT3"),"Notice_of","0")</f>
        <v>0Notice_of</v>
      </c>
      <c r="L101" s="124">
        <v>0</v>
      </c>
      <c r="M101" s="124">
        <v>0</v>
      </c>
      <c r="N101" s="124">
        <v>0</v>
      </c>
      <c r="O101" s="124">
        <v>0</v>
      </c>
      <c r="P101" s="124">
        <v>0</v>
      </c>
      <c r="Q101" s="124">
        <v>0</v>
      </c>
      <c r="R101" s="122" t="str">
        <f>IF(OR(Table1810[[#This Row],[流]]="FLEET_ENHANCEMENT_GS",Table1810[[#This Row],[流]]="UAT3",Table1810[[#This Row],[流]]="",Table1810[[#This Row],[流]]="0",Table1810[[#This Row],[流]]="ICP"),"0","Yes")</f>
        <v>0</v>
      </c>
      <c r="S101" s="144" t="s">
        <v>217</v>
      </c>
      <c r="T101" s="130">
        <v>0.8027777777777777</v>
      </c>
    </row>
    <row r="102" spans="3:20" hidden="1" x14ac:dyDescent="0.25">
      <c r="C102" s="99">
        <v>43230</v>
      </c>
      <c r="D102" s="118" t="s">
        <v>39</v>
      </c>
      <c r="E102" s="312" t="str">
        <f>TEXT(C102,"dddd")</f>
        <v>Thursday</v>
      </c>
      <c r="F102" s="312" t="str">
        <f>IF(OR(E102="Thursday",E102="Tuesday"),"UAT","")&amp;IF(OR(E102="Wednesday",E102="Friday"),"Trunk&amp;UAT3","")</f>
        <v>UAT</v>
      </c>
      <c r="G102" s="131" t="s">
        <v>32</v>
      </c>
      <c r="H10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02" s="312"/>
      <c r="J102" s="122" t="s">
        <v>278</v>
      </c>
      <c r="K102" s="132" t="str">
        <f>IF(OR(Table1810[[#This Row],[流]]="UAT_GS",Table1810[[#This Row],[流]]="UAT_GC",Table1810[[#This Row],[流]]="UAT_EP"),"Release_note","0")&amp;IF(OR(Table1810[[#This Row],[流]]="UAT3"),"Notice_of","0")</f>
        <v>Release_note0</v>
      </c>
      <c r="L102" s="124" t="s">
        <v>318</v>
      </c>
      <c r="M102" s="141" t="s">
        <v>27</v>
      </c>
      <c r="N102" s="141" t="s">
        <v>27</v>
      </c>
      <c r="O102" s="141" t="s">
        <v>44</v>
      </c>
      <c r="P102" s="312" t="s">
        <v>27</v>
      </c>
      <c r="Q102" s="133" t="s">
        <v>27</v>
      </c>
      <c r="R102" s="122" t="str">
        <f>IF(OR(Table1810[[#This Row],[流]]="FLEET_ENHANCEMENT_GS",Table1810[[#This Row],[流]]="UAT3",Table1810[[#This Row],[流]]="",Table1810[[#This Row],[流]]="0",Table1810[[#This Row],[流]]="ICP"),"0","Yes")</f>
        <v>Yes</v>
      </c>
      <c r="S102" s="144" t="s">
        <v>217</v>
      </c>
      <c r="T102" s="130"/>
    </row>
    <row r="103" spans="3:20" hidden="1" x14ac:dyDescent="0.25">
      <c r="C103" s="99">
        <v>43230</v>
      </c>
      <c r="D103" s="118" t="s">
        <v>39</v>
      </c>
      <c r="E103" s="312" t="str">
        <f>TEXT(C103,"dddd")</f>
        <v>Thursday</v>
      </c>
      <c r="F103" s="312" t="str">
        <f>IF(OR(E103="Thursday",E103="Tuesday"),"UAT","")&amp;IF(OR(E103="Wednesday",E103="Friday"),"Trunk&amp;UAT3","")</f>
        <v>UAT</v>
      </c>
      <c r="G103" s="131" t="s">
        <v>36</v>
      </c>
      <c r="H10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03" s="142" t="s">
        <v>314</v>
      </c>
      <c r="J103" s="122" t="s">
        <v>279</v>
      </c>
      <c r="K103" s="132" t="str">
        <f>IF(OR(Table1810[[#This Row],[流]]="UAT_GS",Table1810[[#This Row],[流]]="UAT_GC",Table1810[[#This Row],[流]]="UAT_EP"),"Release_note","0")&amp;IF(OR(Table1810[[#This Row],[流]]="UAT3"),"Notice_of","0")</f>
        <v>Release_note0</v>
      </c>
      <c r="L103" s="124" t="s">
        <v>313</v>
      </c>
      <c r="M103" s="141" t="s">
        <v>27</v>
      </c>
      <c r="N103" s="141" t="s">
        <v>27</v>
      </c>
      <c r="O103" s="141" t="s">
        <v>27</v>
      </c>
      <c r="P103" s="141" t="s">
        <v>27</v>
      </c>
      <c r="Q103" s="133" t="s">
        <v>27</v>
      </c>
      <c r="R103" s="122" t="str">
        <f>IF(OR(Table1810[[#This Row],[流]]="FLEET_ENHANCEMENT_GS",Table1810[[#This Row],[流]]="UAT3",Table1810[[#This Row],[流]]="",Table1810[[#This Row],[流]]="0",Table1810[[#This Row],[流]]="ICP"),"0","Yes")</f>
        <v>Yes</v>
      </c>
      <c r="S103" s="144" t="s">
        <v>217</v>
      </c>
      <c r="T103" s="130"/>
    </row>
    <row r="104" spans="3:20" hidden="1" x14ac:dyDescent="0.25">
      <c r="C104" s="99">
        <v>43230</v>
      </c>
      <c r="D104" s="118" t="s">
        <v>39</v>
      </c>
      <c r="E104" s="312" t="str">
        <f t="shared" si="3"/>
        <v>Thursday</v>
      </c>
      <c r="F104" s="312" t="str">
        <f t="shared" si="4"/>
        <v>UAT</v>
      </c>
      <c r="G104" s="148" t="s">
        <v>294</v>
      </c>
      <c r="H10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ME</v>
      </c>
      <c r="I104" s="129" t="s">
        <v>304</v>
      </c>
      <c r="J104" s="122" t="s">
        <v>293</v>
      </c>
      <c r="K104" s="123" t="str">
        <f>IF(OR(Table1810[[#This Row],[流]]="UAT_GS",Table1810[[#This Row],[流]]="UAT_GC",Table1810[[#This Row],[流]]="UAT_EP"),"Release_note","0")&amp;IF(OR(Table1810[[#This Row],[流]]="UAT3"),"Notice_of","0")</f>
        <v>00</v>
      </c>
      <c r="L104" s="124" t="s">
        <v>295</v>
      </c>
      <c r="M104" s="141" t="s">
        <v>27</v>
      </c>
      <c r="N104" s="129" t="s">
        <v>135</v>
      </c>
      <c r="O104" s="129" t="s">
        <v>229</v>
      </c>
      <c r="P104" s="312">
        <v>0</v>
      </c>
      <c r="Q104" s="312">
        <v>0</v>
      </c>
      <c r="R104" s="122" t="str">
        <f>IF(OR(Table1810[[#This Row],[流]]="FLEET_ENHANCEMENT_GS",Table1810[[#This Row],[流]]="UAT3",Table1810[[#This Row],[流]]="",Table1810[[#This Row],[流]]="0",Table1810[[#This Row],[流]]="ICP"),"0","Yes")</f>
        <v>Yes</v>
      </c>
      <c r="S104" s="127" t="str">
        <f>IF(Table1810[[#This Row],[流]]="Fleet_GS","√","")&amp;IF(Table1810[[#This Row],[流]]="UAT3","","X")</f>
        <v>X</v>
      </c>
      <c r="T104" s="130"/>
    </row>
    <row r="105" spans="3:20" hidden="1" x14ac:dyDescent="0.25">
      <c r="C105" s="99">
        <v>43230</v>
      </c>
      <c r="D105" s="118" t="s">
        <v>39</v>
      </c>
      <c r="E105" s="312" t="str">
        <f t="shared" si="3"/>
        <v>Thursday</v>
      </c>
      <c r="F105" s="312" t="str">
        <f t="shared" si="4"/>
        <v>UAT</v>
      </c>
      <c r="G105" s="145" t="s">
        <v>296</v>
      </c>
      <c r="H10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172.25.12.94</v>
      </c>
      <c r="I105" s="312"/>
      <c r="J105" s="122" t="s">
        <v>303</v>
      </c>
      <c r="K105" s="123" t="str">
        <f>IF(OR(Table1810[[#This Row],[流]]="UAT_GS",Table1810[[#This Row],[流]]="UAT_GC",Table1810[[#This Row],[流]]="UAT_EP"),"Release_note","0")&amp;IF(OR(Table1810[[#This Row],[流]]="UAT3"),"Notice_of","0")</f>
        <v>00</v>
      </c>
      <c r="L105" s="309" t="s">
        <v>302</v>
      </c>
      <c r="M105" s="141" t="s">
        <v>27</v>
      </c>
      <c r="N105" s="141" t="s">
        <v>27</v>
      </c>
      <c r="O105" s="141" t="s">
        <v>27</v>
      </c>
      <c r="P105" s="141" t="s">
        <v>27</v>
      </c>
      <c r="Q105" s="312">
        <v>0</v>
      </c>
      <c r="R105" s="122" t="str">
        <f>IF(OR(Table1810[[#This Row],[流]]="FLEET_ENHANCEMENT_GS",Table1810[[#This Row],[流]]="UAT3",Table1810[[#This Row],[流]]="",Table1810[[#This Row],[流]]="0",Table1810[[#This Row],[流]]="ICP"),"0","Yes")</f>
        <v>0</v>
      </c>
      <c r="S105" s="127"/>
      <c r="T105" s="130"/>
    </row>
    <row r="106" spans="3:20" hidden="1" x14ac:dyDescent="0.25">
      <c r="C106" s="99">
        <v>43230</v>
      </c>
      <c r="D106" s="118" t="s">
        <v>39</v>
      </c>
      <c r="E106" s="312" t="str">
        <f t="shared" si="3"/>
        <v>Thursday</v>
      </c>
      <c r="F106" s="312" t="str">
        <f t="shared" si="4"/>
        <v>UAT</v>
      </c>
      <c r="G106" s="145" t="s">
        <v>297</v>
      </c>
      <c r="H10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172.25.12.95</v>
      </c>
      <c r="I106" s="312"/>
      <c r="J106" s="122" t="s">
        <v>305</v>
      </c>
      <c r="K106" s="123" t="str">
        <f>IF(OR(Table1810[[#This Row],[流]]="UAT_GS",Table1810[[#This Row],[流]]="UAT_GC",Table1810[[#This Row],[流]]="UAT_EP"),"Release_note","0")&amp;IF(OR(Table1810[[#This Row],[流]]="UAT3"),"Notice_of","0")</f>
        <v>00</v>
      </c>
      <c r="L106" s="122" t="s">
        <v>306</v>
      </c>
      <c r="M106" s="141" t="s">
        <v>27</v>
      </c>
      <c r="N106" s="141" t="s">
        <v>27</v>
      </c>
      <c r="O106" s="141" t="s">
        <v>27</v>
      </c>
      <c r="P106" s="141" t="s">
        <v>27</v>
      </c>
      <c r="Q106" s="312">
        <v>0</v>
      </c>
      <c r="R106" s="122" t="str">
        <f>IF(OR(Table1810[[#This Row],[流]]="FLEET_ENHANCEMENT_GS",Table1810[[#This Row],[流]]="UAT3",Table1810[[#This Row],[流]]="",Table1810[[#This Row],[流]]="0",Table1810[[#This Row],[流]]="ICP"),"0","Yes")</f>
        <v>Yes</v>
      </c>
      <c r="S106" s="127"/>
      <c r="T106" s="130">
        <v>0.78819444444444453</v>
      </c>
    </row>
    <row r="107" spans="3:20" hidden="1" x14ac:dyDescent="0.25">
      <c r="C107" s="99">
        <v>43231</v>
      </c>
      <c r="D107" s="118" t="s">
        <v>39</v>
      </c>
      <c r="E107" s="312" t="str">
        <f>TEXT(C107,"dddd")</f>
        <v>Friday</v>
      </c>
      <c r="F107" s="312" t="str">
        <f>IF(OR(E107="Thursday",E107="Tuesday"),"UAT","")&amp;IF(OR(E107="Wednesday",E107="Friday"),"Trunk&amp;UAT3","")</f>
        <v>Trunk&amp;UAT3</v>
      </c>
      <c r="G107" s="145" t="s">
        <v>296</v>
      </c>
      <c r="H107" s="129" t="s">
        <v>307</v>
      </c>
      <c r="I107" s="194" t="s">
        <v>311</v>
      </c>
      <c r="J107" s="122" t="s">
        <v>312</v>
      </c>
      <c r="K107" s="123" t="str">
        <f>IF(OR(Table1810[[#This Row],[流]]="UAT_GS",Table1810[[#This Row],[流]]="UAT_GC",Table1810[[#This Row],[流]]="UAT_EP"),"Release_note","0")&amp;IF(OR(Table1810[[#This Row],[流]]="UAT3"),"Notice_of","0")</f>
        <v>00</v>
      </c>
      <c r="L107" s="122" t="s">
        <v>302</v>
      </c>
      <c r="M107" s="141" t="s">
        <v>27</v>
      </c>
      <c r="N107" s="141" t="s">
        <v>27</v>
      </c>
      <c r="O107" s="141" t="s">
        <v>27</v>
      </c>
      <c r="P107" s="141" t="s">
        <v>27</v>
      </c>
      <c r="Q107" s="312">
        <v>0</v>
      </c>
      <c r="R107" s="122" t="str">
        <f>IF(OR(Table1810[[#This Row],[流]]="FLEET_ENHANCEMENT_GS",Table1810[[#This Row],[流]]="UAT3",Table1810[[#This Row],[流]]="",Table1810[[#This Row],[流]]="0",Table1810[[#This Row],[流]]="ICP"),"0","Yes")</f>
        <v>0</v>
      </c>
      <c r="S107" s="127"/>
      <c r="T107" s="130"/>
    </row>
    <row r="108" spans="3:20" hidden="1" x14ac:dyDescent="0.25">
      <c r="C108" s="99">
        <v>43232</v>
      </c>
      <c r="D108" s="118" t="s">
        <v>39</v>
      </c>
      <c r="E108" s="312" t="str">
        <f>TEXT(C108,"dddd")</f>
        <v>Saturday</v>
      </c>
      <c r="F108" s="312" t="str">
        <f>IF(OR(E108="Thursday",E108="Tuesday"),"UAT","")&amp;IF(OR(E108="Wednesday",E108="Friday"),"Trunk&amp;UAT3","")</f>
        <v/>
      </c>
      <c r="G108" s="145" t="s">
        <v>297</v>
      </c>
      <c r="H108" s="129" t="s">
        <v>308</v>
      </c>
      <c r="I108" s="194" t="s">
        <v>332</v>
      </c>
      <c r="J108" s="122" t="s">
        <v>317</v>
      </c>
      <c r="K108" s="123" t="str">
        <f>IF(OR(Table1810[[#This Row],[流]]="UAT_GS",Table1810[[#This Row],[流]]="UAT_GC",Table1810[[#This Row],[流]]="UAT_EP"),"Release_note","0")&amp;IF(OR(Table1810[[#This Row],[流]]="UAT3"),"Notice_of","0")</f>
        <v>00</v>
      </c>
      <c r="L108" s="124" t="s">
        <v>306</v>
      </c>
      <c r="M108" s="141" t="s">
        <v>27</v>
      </c>
      <c r="N108" s="141" t="s">
        <v>27</v>
      </c>
      <c r="O108" s="141" t="s">
        <v>27</v>
      </c>
      <c r="P108" s="141" t="s">
        <v>27</v>
      </c>
      <c r="Q108" s="312">
        <v>0</v>
      </c>
      <c r="R108" s="122" t="str">
        <f>IF(OR(Table1810[[#This Row],[流]]="FLEET_ENHANCEMENT_GS",Table1810[[#This Row],[流]]="UAT3",Table1810[[#This Row],[流]]="",Table1810[[#This Row],[流]]="0",Table1810[[#This Row],[流]]="ICP"),"0","Yes")</f>
        <v>Yes</v>
      </c>
      <c r="S108" s="127"/>
      <c r="T108" s="130"/>
    </row>
    <row r="109" spans="3:20" hidden="1" x14ac:dyDescent="0.25">
      <c r="C109" s="99">
        <v>43233</v>
      </c>
      <c r="D109" s="118" t="s">
        <v>39</v>
      </c>
      <c r="E109" s="312" t="str">
        <f>TEXT(C109,"dddd")</f>
        <v>Sunday</v>
      </c>
      <c r="F109" s="312" t="str">
        <f>IF(OR(E109="Thursday",E109="Tuesday"),"UAT","")&amp;IF(OR(E109="Wednesday",E109="Friday"),"Trunk&amp;UAT3","")</f>
        <v/>
      </c>
      <c r="G109" s="191" t="s">
        <v>167</v>
      </c>
      <c r="H10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09" s="120" t="s">
        <v>315</v>
      </c>
      <c r="J109" s="122" t="s">
        <v>168</v>
      </c>
      <c r="K109" s="123" t="str">
        <f>IF(OR(Table1810[[#This Row],[流]]="UAT_GS",Table1810[[#This Row],[流]]="UAT_GC",Table1810[[#This Row],[流]]="UAT_EP"),"Release_note","0")&amp;IF(OR(Table1810[[#This Row],[流]]="UAT3"),"Notice_of","0")</f>
        <v>00</v>
      </c>
      <c r="L109" s="122" t="s">
        <v>169</v>
      </c>
      <c r="M109" s="141" t="s">
        <v>27</v>
      </c>
      <c r="N109" s="141" t="s">
        <v>27</v>
      </c>
      <c r="O109" s="141" t="s">
        <v>27</v>
      </c>
      <c r="P109" s="141" t="s">
        <v>27</v>
      </c>
      <c r="Q109" s="312">
        <v>0</v>
      </c>
      <c r="R109" s="122" t="str">
        <f>IF(OR(Table1810[[#This Row],[流]]="FLEET_ENHANCEMENT_GS",Table1810[[#This Row],[流]]="UAT3",Table1810[[#This Row],[流]]="",Table1810[[#This Row],[流]]="0",Table1810[[#This Row],[流]]="ICP"),"0","Yes")</f>
        <v>Yes</v>
      </c>
      <c r="S109" s="127"/>
      <c r="T109" s="130"/>
    </row>
    <row r="110" spans="3:20" hidden="1" x14ac:dyDescent="0.25">
      <c r="C110" s="99">
        <v>43230</v>
      </c>
      <c r="D110" s="118" t="s">
        <v>39</v>
      </c>
      <c r="E110" s="312" t="str">
        <f t="shared" ref="E110:E112" si="5">TEXT(C110,"dddd")</f>
        <v>Thursday</v>
      </c>
      <c r="F110" s="312" t="str">
        <f t="shared" ref="F110:F112" si="6">IF(OR(E110="Thursday",E110="Tuesday"),"UAT","")&amp;IF(OR(E110="Wednesday",E110="Friday"),"Trunk&amp;UAT3","")</f>
        <v>UAT</v>
      </c>
      <c r="G110" s="191" t="s">
        <v>202</v>
      </c>
      <c r="H1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10" s="120" t="s">
        <v>315</v>
      </c>
      <c r="J110" s="122" t="s">
        <v>232</v>
      </c>
      <c r="K110" s="123" t="str">
        <f>IF(OR(Table1810[[#This Row],[流]]="UAT_GS",Table1810[[#This Row],[流]]="UAT_GC",Table1810[[#This Row],[流]]="UAT_EP"),"Release_note","0")&amp;IF(OR(Table1810[[#This Row],[流]]="UAT3"),"Notice_of","0")</f>
        <v>00</v>
      </c>
      <c r="L110" s="124" t="s">
        <v>230</v>
      </c>
      <c r="M110" s="141" t="s">
        <v>27</v>
      </c>
      <c r="N110" s="141" t="s">
        <v>27</v>
      </c>
      <c r="O110" s="141" t="s">
        <v>27</v>
      </c>
      <c r="P110" s="141" t="s">
        <v>27</v>
      </c>
      <c r="Q110" s="312">
        <v>0</v>
      </c>
      <c r="R110" s="122" t="str">
        <f>IF(OR(Table1810[[#This Row],[流]]="FLEET_ENHANCEMENT_GS",Table1810[[#This Row],[流]]="UAT3",Table1810[[#This Row],[流]]="",Table1810[[#This Row],[流]]="0",Table1810[[#This Row],[流]]="ICP"),"0","Yes")</f>
        <v>Yes</v>
      </c>
      <c r="S110" s="127"/>
      <c r="T110" s="130">
        <v>0.7583333333333333</v>
      </c>
    </row>
    <row r="111" spans="3:20" hidden="1" x14ac:dyDescent="0.25">
      <c r="C111" s="99">
        <v>43230</v>
      </c>
      <c r="D111" s="118" t="s">
        <v>39</v>
      </c>
      <c r="E111" s="312" t="str">
        <f t="shared" si="5"/>
        <v>Thursday</v>
      </c>
      <c r="F111" s="312" t="str">
        <f t="shared" si="6"/>
        <v>UAT</v>
      </c>
      <c r="G111" s="191" t="s">
        <v>200</v>
      </c>
      <c r="H1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11" s="120" t="s">
        <v>315</v>
      </c>
      <c r="J111" s="122" t="s">
        <v>201</v>
      </c>
      <c r="K111" s="123" t="str">
        <f>IF(OR(Table1810[[#This Row],[流]]="UAT_GS",Table1810[[#This Row],[流]]="UAT_GC",Table1810[[#This Row],[流]]="UAT_EP"),"Release_note","0")&amp;IF(OR(Table1810[[#This Row],[流]]="UAT3"),"Notice_of","0")</f>
        <v>00</v>
      </c>
      <c r="L111" s="124" t="s">
        <v>203</v>
      </c>
      <c r="M111" s="141" t="s">
        <v>27</v>
      </c>
      <c r="N111" s="141" t="s">
        <v>27</v>
      </c>
      <c r="O111" s="141" t="s">
        <v>27</v>
      </c>
      <c r="P111" s="141" t="s">
        <v>27</v>
      </c>
      <c r="Q111" s="312">
        <v>0</v>
      </c>
      <c r="R111" s="122" t="str">
        <f>IF(OR(Table1810[[#This Row],[流]]="FLEET_ENHANCEMENT_GS",Table1810[[#This Row],[流]]="UAT3",Table1810[[#This Row],[流]]="",Table1810[[#This Row],[流]]="0",Table1810[[#This Row],[流]]="ICP"),"0","Yes")</f>
        <v>Yes</v>
      </c>
      <c r="S111" s="127"/>
      <c r="T111" s="130"/>
    </row>
    <row r="112" spans="3:20" hidden="1" x14ac:dyDescent="0.25">
      <c r="C112" s="99">
        <v>43234</v>
      </c>
      <c r="D112" s="118" t="s">
        <v>39</v>
      </c>
      <c r="E112" s="135" t="str">
        <f t="shared" si="5"/>
        <v>Monday</v>
      </c>
      <c r="F112" s="312" t="str">
        <f t="shared" si="6"/>
        <v/>
      </c>
      <c r="G112" s="191" t="s">
        <v>167</v>
      </c>
      <c r="H112" s="195" t="s">
        <v>287</v>
      </c>
      <c r="I112" s="120" t="s">
        <v>315</v>
      </c>
      <c r="J112" s="122" t="s">
        <v>168</v>
      </c>
      <c r="K112" s="123" t="str">
        <f>IF(OR(Table1810[[#This Row],[流]]="UAT_GS",Table1810[[#This Row],[流]]="UAT_GC",Table1810[[#This Row],[流]]="UAT_EP"),"Release_note","0")&amp;IF(OR(Table1810[[#This Row],[流]]="UAT3"),"Notice_of","0")</f>
        <v>00</v>
      </c>
      <c r="L112" s="122" t="s">
        <v>169</v>
      </c>
      <c r="M112" s="141" t="s">
        <v>27</v>
      </c>
      <c r="N112" s="141" t="s">
        <v>27</v>
      </c>
      <c r="O112" s="141" t="s">
        <v>44</v>
      </c>
      <c r="P112" s="141" t="s">
        <v>27</v>
      </c>
      <c r="Q112" s="312">
        <v>0</v>
      </c>
      <c r="R112" s="122" t="str">
        <f>IF(OR(Table1810[[#This Row],[流]]="FLEET_ENHANCEMENT_GS",Table1810[[#This Row],[流]]="UAT3",Table1810[[#This Row],[流]]="",Table1810[[#This Row],[流]]="0",Table1810[[#This Row],[流]]="ICP"),"0","Yes")</f>
        <v>Yes</v>
      </c>
      <c r="S112" s="127"/>
      <c r="T112" s="130"/>
    </row>
    <row r="113" spans="3:20" hidden="1" x14ac:dyDescent="0.25">
      <c r="C113" s="99">
        <v>43234</v>
      </c>
      <c r="D113" s="118" t="s">
        <v>39</v>
      </c>
      <c r="E113" s="135" t="str">
        <f>TEXT(C113,"dddd")</f>
        <v>Monday</v>
      </c>
      <c r="F113" s="312" t="str">
        <f>IF(OR(E113="Thursday",E113="Tuesday"),"UAT","")&amp;IF(OR(E113="Wednesday",E113="Friday"),"Trunk&amp;UAT3","")</f>
        <v/>
      </c>
      <c r="G113" s="191" t="s">
        <v>202</v>
      </c>
      <c r="H113" s="195" t="s">
        <v>288</v>
      </c>
      <c r="I113" s="120" t="s">
        <v>315</v>
      </c>
      <c r="J113" s="122" t="s">
        <v>232</v>
      </c>
      <c r="K113" s="123" t="str">
        <f>IF(OR(Table1810[[#This Row],[流]]="UAT_GS",Table1810[[#This Row],[流]]="UAT_GC",Table1810[[#This Row],[流]]="UAT_EP"),"Release_note","0")&amp;IF(OR(Table1810[[#This Row],[流]]="UAT3"),"Notice_of","0")</f>
        <v>00</v>
      </c>
      <c r="L113" s="309" t="s">
        <v>230</v>
      </c>
      <c r="M113" s="141" t="s">
        <v>27</v>
      </c>
      <c r="N113" s="141" t="s">
        <v>27</v>
      </c>
      <c r="O113" s="141" t="s">
        <v>27</v>
      </c>
      <c r="P113" s="141" t="s">
        <v>27</v>
      </c>
      <c r="Q113" s="312">
        <v>0</v>
      </c>
      <c r="R113" s="122" t="str">
        <f>IF(OR(Table1810[[#This Row],[流]]="FLEET_ENHANCEMENT_GS",Table1810[[#This Row],[流]]="UAT3",Table1810[[#This Row],[流]]="",Table1810[[#This Row],[流]]="0",Table1810[[#This Row],[流]]="ICP"),"0","Yes")</f>
        <v>Yes</v>
      </c>
      <c r="S113" s="127"/>
      <c r="T113" s="130"/>
    </row>
    <row r="114" spans="3:20" hidden="1" x14ac:dyDescent="0.25">
      <c r="C114" s="99">
        <v>43234</v>
      </c>
      <c r="D114" s="118" t="s">
        <v>39</v>
      </c>
      <c r="E114" s="135" t="str">
        <f t="shared" ref="E114:E115" si="7">TEXT(C114,"dddd")</f>
        <v>Monday</v>
      </c>
      <c r="F114" s="312" t="str">
        <f t="shared" ref="F114:F115" si="8">IF(OR(E114="Thursday",E114="Tuesday"),"UAT","")&amp;IF(OR(E114="Wednesday",E114="Friday"),"Trunk&amp;UAT3","")</f>
        <v/>
      </c>
      <c r="G114" s="191" t="s">
        <v>200</v>
      </c>
      <c r="H114" s="195" t="s">
        <v>289</v>
      </c>
      <c r="I114" s="120" t="s">
        <v>315</v>
      </c>
      <c r="J114" s="122" t="s">
        <v>201</v>
      </c>
      <c r="K114" s="123" t="str">
        <f>IF(OR(Table1810[[#This Row],[流]]="UAT_GS",Table1810[[#This Row],[流]]="UAT_GC",Table1810[[#This Row],[流]]="UAT_EP"),"Release_note","0")&amp;IF(OR(Table1810[[#This Row],[流]]="UAT3"),"Notice_of","0")</f>
        <v>00</v>
      </c>
      <c r="L114" s="309" t="s">
        <v>203</v>
      </c>
      <c r="M114" s="141" t="s">
        <v>27</v>
      </c>
      <c r="N114" s="141" t="s">
        <v>27</v>
      </c>
      <c r="O114" s="141" t="s">
        <v>27</v>
      </c>
      <c r="P114" s="129"/>
      <c r="Q114" s="312">
        <v>0</v>
      </c>
      <c r="R114" s="122" t="str">
        <f>IF(OR(Table1810[[#This Row],[流]]="FLEET_ENHANCEMENT_GS",Table1810[[#This Row],[流]]="UAT3",Table1810[[#This Row],[流]]="",Table1810[[#This Row],[流]]="0",Table1810[[#This Row],[流]]="ICP"),"0","Yes")</f>
        <v>Yes</v>
      </c>
      <c r="S114" s="127"/>
      <c r="T114" s="130"/>
    </row>
    <row r="115" spans="3:20" hidden="1" x14ac:dyDescent="0.25">
      <c r="C115" s="99">
        <v>43230</v>
      </c>
      <c r="D115" s="118" t="s">
        <v>39</v>
      </c>
      <c r="E115" s="312" t="str">
        <f t="shared" si="7"/>
        <v>Thursday</v>
      </c>
      <c r="F115" s="312" t="str">
        <f t="shared" si="8"/>
        <v>UAT</v>
      </c>
      <c r="G115" s="120" t="s">
        <v>224</v>
      </c>
      <c r="H1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115" s="129" t="s">
        <v>282</v>
      </c>
      <c r="J115" s="122" t="s">
        <v>225</v>
      </c>
      <c r="K115" s="123" t="str">
        <f>IF(OR(Table1810[[#This Row],[流]]="UAT_GS",Table1810[[#This Row],[流]]="UAT_GC",Table1810[[#This Row],[流]]="UAT_EP"),"Release_note","0")&amp;IF(OR(Table1810[[#This Row],[流]]="UAT3"),"Notice_of","0")</f>
        <v>00</v>
      </c>
      <c r="L115" s="124">
        <v>0</v>
      </c>
      <c r="M115" s="312">
        <v>0</v>
      </c>
      <c r="N115" s="312">
        <v>0</v>
      </c>
      <c r="O115" s="312">
        <v>0</v>
      </c>
      <c r="P115" s="312">
        <v>0</v>
      </c>
      <c r="Q115" s="312">
        <v>0</v>
      </c>
      <c r="R115" s="122" t="str">
        <f>IF(OR(Table1810[[#This Row],[流]]="FLEET_ENHANCEMENT_GS",Table1810[[#This Row],[流]]="UAT3",Table1810[[#This Row],[流]]="",Table1810[[#This Row],[流]]="0",Table1810[[#This Row],[流]]="ICP"),"0","Yes")</f>
        <v>Yes</v>
      </c>
      <c r="S115" s="150" t="s">
        <v>284</v>
      </c>
      <c r="T115" s="130"/>
    </row>
    <row r="116" spans="3:20" hidden="1" x14ac:dyDescent="0.25">
      <c r="C116" s="99">
        <v>43231</v>
      </c>
      <c r="D116" s="118" t="s">
        <v>39</v>
      </c>
      <c r="E116" s="312" t="str">
        <f>TEXT(C116,"dddd")</f>
        <v>Friday</v>
      </c>
      <c r="F116" s="312" t="str">
        <f>IF(OR(E116="Thursday",E116="Tuesday"),"UAT","")&amp;IF(OR(E116="Wednesday",E116="Friday"),"Trunk&amp;UAT3","")</f>
        <v>Trunk&amp;UAT3</v>
      </c>
      <c r="G116" s="129" t="s">
        <v>316</v>
      </c>
      <c r="H11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16" s="196" t="s">
        <v>314</v>
      </c>
      <c r="J116" s="122"/>
      <c r="K116" s="123" t="str">
        <f>IF(OR(Table1810[[#This Row],[流]]="UAT_GS",Table1810[[#This Row],[流]]="UAT_GC",Table1810[[#This Row],[流]]="UAT_EP"),"Release_note","0")&amp;IF(OR(Table1810[[#This Row],[流]]="UAT3"),"Notice_of","0")</f>
        <v>00</v>
      </c>
      <c r="L116" s="124">
        <v>0</v>
      </c>
      <c r="M116" s="312">
        <v>0</v>
      </c>
      <c r="N116" s="312">
        <v>0</v>
      </c>
      <c r="O116" s="312">
        <v>0</v>
      </c>
      <c r="P116" s="312">
        <v>0</v>
      </c>
      <c r="Q116" s="312">
        <v>0</v>
      </c>
      <c r="R116" s="122" t="str">
        <f>IF(OR(Table1810[[#This Row],[流]]="FLEET_ENHANCEMENT_GS",Table1810[[#This Row],[流]]="UAT3",Table1810[[#This Row],[流]]="",Table1810[[#This Row],[流]]="0",Table1810[[#This Row],[流]]="ICP"),"0","Yes")</f>
        <v>Yes</v>
      </c>
      <c r="S116" s="127"/>
      <c r="T116" s="130"/>
    </row>
    <row r="117" spans="3:20" hidden="1" x14ac:dyDescent="0.25">
      <c r="C117" s="99">
        <v>43231</v>
      </c>
      <c r="D117" s="118" t="s">
        <v>39</v>
      </c>
      <c r="E117" s="312" t="str">
        <f t="shared" si="3"/>
        <v>Friday</v>
      </c>
      <c r="F117" s="312" t="str">
        <f t="shared" si="4"/>
        <v>Trunk&amp;UAT3</v>
      </c>
      <c r="G117" s="129" t="s">
        <v>40</v>
      </c>
      <c r="H11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UAT3</v>
      </c>
      <c r="I117" s="196" t="s">
        <v>314</v>
      </c>
      <c r="J117" s="122"/>
      <c r="K117" s="132" t="str">
        <f>IF(OR(Table1810[[#This Row],[流]]="UAT_GS",Table1810[[#This Row],[流]]="UAT_GC",Table1810[[#This Row],[流]]="UAT_EP"),"Release_note","0")&amp;IF(OR(Table1810[[#This Row],[流]]="UAT3"),"Notice_of","0")</f>
        <v>0Notice_of</v>
      </c>
      <c r="L117" s="124">
        <v>0</v>
      </c>
      <c r="M117" s="312">
        <v>0</v>
      </c>
      <c r="N117" s="312">
        <v>0</v>
      </c>
      <c r="O117" s="312">
        <v>0</v>
      </c>
      <c r="P117" s="312">
        <v>0</v>
      </c>
      <c r="Q117" s="312">
        <v>0</v>
      </c>
      <c r="R117" s="122" t="str">
        <f>IF(OR(Table1810[[#This Row],[流]]="FLEET_ENHANCEMENT_GS",Table1810[[#This Row],[流]]="UAT3",Table1810[[#This Row],[流]]="",Table1810[[#This Row],[流]]="0",Table1810[[#This Row],[流]]="ICP"),"0","Yes")</f>
        <v>0</v>
      </c>
      <c r="S117" s="197" t="s">
        <v>330</v>
      </c>
      <c r="T117" s="130"/>
    </row>
    <row r="118" spans="3:20" hidden="1" x14ac:dyDescent="0.25">
      <c r="C118" s="99">
        <v>43231</v>
      </c>
      <c r="D118" s="118" t="s">
        <v>39</v>
      </c>
      <c r="E118" s="312" t="str">
        <f t="shared" si="3"/>
        <v>Friday</v>
      </c>
      <c r="F118" s="312" t="str">
        <f t="shared" si="4"/>
        <v>Trunk&amp;UAT3</v>
      </c>
      <c r="G118" s="148" t="s">
        <v>321</v>
      </c>
      <c r="H11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18" s="141"/>
      <c r="J118" s="122" t="s">
        <v>218</v>
      </c>
      <c r="K118" s="123" t="str">
        <f>IF(OR(Table1810[[#This Row],[流]]="UAT_GS",Table1810[[#This Row],[流]]="UAT_GC",Table1810[[#This Row],[流]]="UAT_EP"),"Release_note","0")&amp;IF(OR(Table1810[[#This Row],[流]]="UAT3"),"Notice_of","0")</f>
        <v>00</v>
      </c>
      <c r="L118" s="309" t="s">
        <v>326</v>
      </c>
      <c r="M118" s="141" t="s">
        <v>27</v>
      </c>
      <c r="N118" s="312">
        <v>0</v>
      </c>
      <c r="O118" s="312">
        <v>0</v>
      </c>
      <c r="P118" s="312">
        <v>0</v>
      </c>
      <c r="Q118" s="312">
        <v>0</v>
      </c>
      <c r="R118" s="122" t="str">
        <f>IF(OR(Table1810[[#This Row],[流]]="FLEET_ENHANCEMENT_GS",Table1810[[#This Row],[流]]="UAT3",Table1810[[#This Row],[流]]="",Table1810[[#This Row],[流]]="0",Table1810[[#This Row],[流]]="ICP"),"0","Yes")</f>
        <v>Yes</v>
      </c>
      <c r="S118" s="127"/>
      <c r="T118" s="130"/>
    </row>
    <row r="119" spans="3:20" hidden="1" x14ac:dyDescent="0.25">
      <c r="C119" s="99">
        <v>43231</v>
      </c>
      <c r="D119" s="118" t="s">
        <v>39</v>
      </c>
      <c r="E119" s="312" t="str">
        <f t="shared" si="3"/>
        <v>Friday</v>
      </c>
      <c r="F119" s="312" t="str">
        <f t="shared" si="4"/>
        <v>Trunk&amp;UAT3</v>
      </c>
      <c r="G119" s="189" t="s">
        <v>319</v>
      </c>
      <c r="H119" s="312" t="s">
        <v>320</v>
      </c>
      <c r="I119" s="183" t="s">
        <v>509</v>
      </c>
      <c r="J119" s="122" t="s">
        <v>293</v>
      </c>
      <c r="K119" s="123" t="str">
        <f>IF(OR(Table1810[[#This Row],[流]]="UAT_GS",Table1810[[#This Row],[流]]="UAT_GC",Table1810[[#This Row],[流]]="UAT_EP"),"Release_note","0")&amp;IF(OR(Table1810[[#This Row],[流]]="UAT3"),"Notice_of","0")</f>
        <v>00</v>
      </c>
      <c r="L119" s="124">
        <v>0</v>
      </c>
      <c r="M119" s="312">
        <v>0</v>
      </c>
      <c r="N119" s="312">
        <v>0</v>
      </c>
      <c r="O119" s="312">
        <v>0</v>
      </c>
      <c r="P119" s="312">
        <v>0</v>
      </c>
      <c r="Q119" s="312">
        <v>0</v>
      </c>
      <c r="R119" s="122" t="str">
        <f>IF(OR(Table1810[[#This Row],[流]]="FLEET_ENHANCEMENT_GS",Table1810[[#This Row],[流]]="UAT3",Table1810[[#This Row],[流]]="",Table1810[[#This Row],[流]]="0",Table1810[[#This Row],[流]]="ICP"),"0","Yes")</f>
        <v>Yes</v>
      </c>
      <c r="S119" s="127"/>
      <c r="T119" s="130"/>
    </row>
    <row r="120" spans="3:20" hidden="1" x14ac:dyDescent="0.25">
      <c r="C120" s="99">
        <v>43231</v>
      </c>
      <c r="D120" s="118" t="s">
        <v>39</v>
      </c>
      <c r="E120" s="312" t="str">
        <f t="shared" si="3"/>
        <v>Friday</v>
      </c>
      <c r="F120" s="312" t="str">
        <f t="shared" si="4"/>
        <v>Trunk&amp;UAT3</v>
      </c>
      <c r="G120" s="148" t="s">
        <v>220</v>
      </c>
      <c r="H12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20" s="141"/>
      <c r="J120" s="122" t="s">
        <v>221</v>
      </c>
      <c r="K120" s="123" t="str">
        <f>IF(OR(Table1810[[#This Row],[流]]="UAT_GS",Table1810[[#This Row],[流]]="UAT_GC",Table1810[[#This Row],[流]]="UAT_EP"),"Release_note","0")&amp;IF(OR(Table1810[[#This Row],[流]]="UAT3"),"Notice_of","0")</f>
        <v>00</v>
      </c>
      <c r="L120" s="124" t="s">
        <v>325</v>
      </c>
      <c r="M120" s="141" t="s">
        <v>27</v>
      </c>
      <c r="N120" s="312">
        <v>0</v>
      </c>
      <c r="O120" s="312">
        <v>0</v>
      </c>
      <c r="P120" s="312">
        <v>0</v>
      </c>
      <c r="Q120" s="312">
        <v>0</v>
      </c>
      <c r="R120" s="122" t="str">
        <f>IF(OR(Table1810[[#This Row],[流]]="FLEET_ENHANCEMENT_GS",Table1810[[#This Row],[流]]="UAT3",Table1810[[#This Row],[流]]="",Table1810[[#This Row],[流]]="0",Table1810[[#This Row],[流]]="ICP"),"0","Yes")</f>
        <v>Yes</v>
      </c>
      <c r="S120" s="127"/>
      <c r="T120" s="130"/>
    </row>
    <row r="121" spans="3:20" hidden="1" x14ac:dyDescent="0.25">
      <c r="C121" s="99">
        <v>43232</v>
      </c>
      <c r="D121" s="118" t="s">
        <v>39</v>
      </c>
      <c r="E121" s="135" t="str">
        <f t="shared" si="3"/>
        <v>Saturday</v>
      </c>
      <c r="F121" s="312" t="str">
        <f t="shared" si="4"/>
        <v/>
      </c>
      <c r="G121" s="191" t="s">
        <v>167</v>
      </c>
      <c r="H12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172.25.10.90</v>
      </c>
      <c r="I121" s="141" t="s">
        <v>324</v>
      </c>
      <c r="J121" s="122" t="s">
        <v>322</v>
      </c>
      <c r="K121" s="123" t="str">
        <f>IF(OR(Table1810[[#This Row],[流]]="UAT_GS",Table1810[[#This Row],[流]]="UAT_GC",Table1810[[#This Row],[流]]="UAT_EP"),"Release_note","0")&amp;IF(OR(Table1810[[#This Row],[流]]="UAT3"),"Notice_of","0")</f>
        <v>00</v>
      </c>
      <c r="L121" s="124" t="s">
        <v>328</v>
      </c>
      <c r="M121" s="141" t="s">
        <v>27</v>
      </c>
      <c r="N121" s="141" t="s">
        <v>27</v>
      </c>
      <c r="O121" s="141" t="s">
        <v>27</v>
      </c>
      <c r="P121" s="141" t="s">
        <v>27</v>
      </c>
      <c r="Q121" s="312">
        <v>0</v>
      </c>
      <c r="R121" s="122" t="str">
        <f>IF(OR(Table1810[[#This Row],[流]]="FLEET_ENHANCEMENT_GS",Table1810[[#This Row],[流]]="UAT3",Table1810[[#This Row],[流]]="",Table1810[[#This Row],[流]]="0",Table1810[[#This Row],[流]]="ICP"),"0","Yes")</f>
        <v>Yes</v>
      </c>
      <c r="S121" s="127"/>
      <c r="T121" s="130"/>
    </row>
    <row r="122" spans="3:20" hidden="1" x14ac:dyDescent="0.25">
      <c r="C122" s="99">
        <v>43234</v>
      </c>
      <c r="D122" s="118" t="s">
        <v>39</v>
      </c>
      <c r="E122" s="135" t="str">
        <f t="shared" si="3"/>
        <v>Monday</v>
      </c>
      <c r="F122" s="312" t="str">
        <f t="shared" si="4"/>
        <v/>
      </c>
      <c r="G122" s="191" t="s">
        <v>202</v>
      </c>
      <c r="H12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172.25.10.91</v>
      </c>
      <c r="I122" s="141" t="s">
        <v>324</v>
      </c>
      <c r="J122" s="122" t="s">
        <v>323</v>
      </c>
      <c r="K122" s="123" t="str">
        <f>IF(OR(Table1810[[#This Row],[流]]="UAT_GS",Table1810[[#This Row],[流]]="UAT_GC",Table1810[[#This Row],[流]]="UAT_EP"),"Release_note","0")&amp;IF(OR(Table1810[[#This Row],[流]]="UAT3"),"Notice_of","0")</f>
        <v>00</v>
      </c>
      <c r="L122" s="309" t="s">
        <v>331</v>
      </c>
      <c r="M122" s="141" t="s">
        <v>27</v>
      </c>
      <c r="N122" s="141" t="s">
        <v>27</v>
      </c>
      <c r="O122" s="141" t="s">
        <v>27</v>
      </c>
      <c r="P122" s="141" t="s">
        <v>27</v>
      </c>
      <c r="Q122" s="312">
        <v>0</v>
      </c>
      <c r="R122" s="122" t="str">
        <f>IF(OR(Table1810[[#This Row],[流]]="FLEET_ENHANCEMENT_GS",Table1810[[#This Row],[流]]="UAT3",Table1810[[#This Row],[流]]="",Table1810[[#This Row],[流]]="0",Table1810[[#This Row],[流]]="ICP"),"0","Yes")</f>
        <v>Yes</v>
      </c>
      <c r="S122" s="127"/>
      <c r="T122" s="130"/>
    </row>
    <row r="123" spans="3:20" hidden="1" x14ac:dyDescent="0.25">
      <c r="C123" s="99">
        <v>43234</v>
      </c>
      <c r="D123" s="118" t="s">
        <v>39</v>
      </c>
      <c r="E123" s="135" t="str">
        <f t="shared" si="3"/>
        <v>Monday</v>
      </c>
      <c r="F123" s="312" t="str">
        <f t="shared" si="4"/>
        <v/>
      </c>
      <c r="G123" s="191" t="s">
        <v>200</v>
      </c>
      <c r="H12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172.25.10.92</v>
      </c>
      <c r="I123" s="141" t="s">
        <v>324</v>
      </c>
      <c r="J123" s="122" t="s">
        <v>272</v>
      </c>
      <c r="K123" s="123" t="str">
        <f>IF(OR(Table1810[[#This Row],[流]]="UAT_GS",Table1810[[#This Row],[流]]="UAT_GC",Table1810[[#This Row],[流]]="UAT_EP"),"Release_note","0")&amp;IF(OR(Table1810[[#This Row],[流]]="UAT3"),"Notice_of","0")</f>
        <v>00</v>
      </c>
      <c r="L123" s="124" t="s">
        <v>327</v>
      </c>
      <c r="M123" s="141" t="s">
        <v>27</v>
      </c>
      <c r="N123" s="141" t="s">
        <v>27</v>
      </c>
      <c r="O123" s="141" t="s">
        <v>27</v>
      </c>
      <c r="P123" s="141" t="s">
        <v>27</v>
      </c>
      <c r="Q123" s="312">
        <v>0</v>
      </c>
      <c r="R123" s="122" t="str">
        <f>IF(OR(Table1810[[#This Row],[流]]="FLEET_ENHANCEMENT_GS",Table1810[[#This Row],[流]]="UAT3",Table1810[[#This Row],[流]]="",Table1810[[#This Row],[流]]="0",Table1810[[#This Row],[流]]="ICP"),"0","Yes")</f>
        <v>Yes</v>
      </c>
      <c r="S123" s="127"/>
      <c r="T123" s="130"/>
    </row>
    <row r="124" spans="3:20" hidden="1" x14ac:dyDescent="0.25">
      <c r="C124" s="99">
        <v>43231</v>
      </c>
      <c r="D124" s="118" t="s">
        <v>39</v>
      </c>
      <c r="E124" s="312" t="str">
        <f>TEXT(C124,"dddd")</f>
        <v>Friday</v>
      </c>
      <c r="F124" s="312" t="str">
        <f>IF(OR(E124="Thursday",E124="Tuesday"),"UAT","")&amp;IF(OR(E124="Wednesday",E124="Friday"),"Trunk&amp;UAT3","")</f>
        <v>Trunk&amp;UAT3</v>
      </c>
      <c r="G124" s="120" t="s">
        <v>224</v>
      </c>
      <c r="H12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Chloe</v>
      </c>
      <c r="I124" s="129" t="s">
        <v>282</v>
      </c>
      <c r="J124" s="122" t="s">
        <v>329</v>
      </c>
      <c r="K124" s="123" t="str">
        <f>IF(OR(Table1810[[#This Row],[流]]="UAT_GS",Table1810[[#This Row],[流]]="UAT_GC",Table1810[[#This Row],[流]]="UAT_EP"),"Release_note","0")&amp;IF(OR(Table1810[[#This Row],[流]]="UAT3"),"Notice_of","0")</f>
        <v>00</v>
      </c>
      <c r="L124" s="124">
        <v>0</v>
      </c>
      <c r="M124" s="124">
        <v>0</v>
      </c>
      <c r="N124" s="124">
        <v>0</v>
      </c>
      <c r="O124" s="124">
        <v>0</v>
      </c>
      <c r="P124" s="124">
        <v>0</v>
      </c>
      <c r="Q124" s="312">
        <v>0</v>
      </c>
      <c r="R124" s="122" t="str">
        <f>IF(OR(Table1810[[#This Row],[流]]="FLEET_ENHANCEMENT_GS",Table1810[[#This Row],[流]]="UAT3",Table1810[[#This Row],[流]]="",Table1810[[#This Row],[流]]="0",Table1810[[#This Row],[流]]="ICP"),"0","Yes")</f>
        <v>Yes</v>
      </c>
      <c r="S124" s="127"/>
      <c r="T124" s="130"/>
    </row>
    <row r="125" spans="3:20" s="85" customFormat="1" hidden="1" x14ac:dyDescent="0.25">
      <c r="C125" s="58">
        <v>43232</v>
      </c>
      <c r="D125" s="198">
        <v>0</v>
      </c>
      <c r="E125" s="135" t="str">
        <f t="shared" si="3"/>
        <v>Saturday</v>
      </c>
      <c r="F125" s="135" t="str">
        <f t="shared" si="4"/>
        <v/>
      </c>
      <c r="G125" s="135"/>
      <c r="H125" s="1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25" s="135"/>
      <c r="J125" s="136"/>
      <c r="K125" s="155" t="str">
        <f>IF(OR(Table1810[[#This Row],[流]]="UAT_GS",Table1810[[#This Row],[流]]="UAT_GC",Table1810[[#This Row],[流]]="UAT_EP"),"Release_note","0")&amp;IF(OR(Table1810[[#This Row],[流]]="UAT3"),"Notice_of","0")</f>
        <v>00</v>
      </c>
      <c r="L125" s="137"/>
      <c r="M125" s="135"/>
      <c r="N125" s="135"/>
      <c r="O125" s="135"/>
      <c r="P125" s="135"/>
      <c r="Q125" s="135"/>
      <c r="R125" s="136" t="str">
        <f>IF(OR(Table1810[[#This Row],[流]]="FLEET_ENHANCEMENT_GS",Table1810[[#This Row],[流]]="UAT3",Table1810[[#This Row],[流]]="",Table1810[[#This Row],[流]]="0",Table1810[[#This Row],[流]]="ICP"),"0","Yes")</f>
        <v>0</v>
      </c>
      <c r="S125" s="139" t="str">
        <f>IF(Table1810[[#This Row],[流]]="Fleet_GS","√","")&amp;IF(Table1810[[#This Row],[流]]="UAT3","","X")</f>
        <v>X</v>
      </c>
      <c r="T125" s="140"/>
    </row>
    <row r="126" spans="3:20" s="85" customFormat="1" hidden="1" x14ac:dyDescent="0.25">
      <c r="C126" s="58">
        <v>43233</v>
      </c>
      <c r="D126" s="184">
        <v>0</v>
      </c>
      <c r="E126" s="135" t="str">
        <f t="shared" si="3"/>
        <v>Sunday</v>
      </c>
      <c r="F126" s="135" t="str">
        <f t="shared" si="4"/>
        <v/>
      </c>
      <c r="G126" s="135"/>
      <c r="H126" s="1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26" s="168" t="s">
        <v>585</v>
      </c>
      <c r="J126" s="158"/>
      <c r="K126" s="199" t="str">
        <f>IF(OR(Table1810[[#This Row],[流]]="UAT_GS",Table1810[[#This Row],[流]]="UAT_GC",Table1810[[#This Row],[流]]="UAT_EP"),"Release_note","0")&amp;IF(OR(Table1810[[#This Row],[流]]="UAT3"),"Notice_of","0")</f>
        <v>00</v>
      </c>
      <c r="L126" s="156"/>
      <c r="M126" s="154"/>
      <c r="N126" s="154"/>
      <c r="O126" s="154"/>
      <c r="P126" s="154"/>
      <c r="Q126" s="154"/>
      <c r="R126" s="158" t="str">
        <f>IF(OR(Table1810[[#This Row],[流]]="FLEET_ENHANCEMENT_GS",Table1810[[#This Row],[流]]="UAT3",Table1810[[#This Row],[流]]="",Table1810[[#This Row],[流]]="0",Table1810[[#This Row],[流]]="ICP"),"0","Yes")</f>
        <v>0</v>
      </c>
      <c r="S126" s="200" t="str">
        <f>IF(Table1810[[#This Row],[流]]="Fleet_GS","√","")&amp;IF(Table1810[[#This Row],[流]]="UAT3","","X")</f>
        <v>X</v>
      </c>
      <c r="T126" s="201"/>
    </row>
    <row r="127" spans="3:20" s="85" customFormat="1" hidden="1" x14ac:dyDescent="0.25">
      <c r="C127" s="99">
        <v>43235</v>
      </c>
      <c r="D127" s="118" t="s">
        <v>39</v>
      </c>
      <c r="E127" s="141" t="str">
        <f t="shared" si="3"/>
        <v>Tuesday</v>
      </c>
      <c r="F127" s="141" t="str">
        <f t="shared" si="4"/>
        <v>UAT</v>
      </c>
      <c r="G127" s="202" t="s">
        <v>571</v>
      </c>
      <c r="H127"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f>
        <v>Aike</v>
      </c>
      <c r="I127" s="203" t="s">
        <v>572</v>
      </c>
      <c r="J127" s="122" t="s">
        <v>573</v>
      </c>
      <c r="K127" s="122">
        <v>0</v>
      </c>
      <c r="L127" s="127">
        <v>0</v>
      </c>
      <c r="M127" s="310">
        <v>0</v>
      </c>
      <c r="N127" s="310">
        <v>0</v>
      </c>
      <c r="O127" s="310">
        <v>0</v>
      </c>
      <c r="P127" s="310">
        <v>0</v>
      </c>
      <c r="Q127" s="310">
        <v>0</v>
      </c>
      <c r="R127" s="310">
        <v>0</v>
      </c>
      <c r="S127" s="310">
        <v>0</v>
      </c>
      <c r="T127" s="310">
        <v>0</v>
      </c>
    </row>
    <row r="128" spans="3:20" s="60" customFormat="1" hidden="1" x14ac:dyDescent="0.25">
      <c r="C128" s="99">
        <v>43235</v>
      </c>
      <c r="D128" s="118" t="s">
        <v>39</v>
      </c>
      <c r="E128" s="141" t="str">
        <f t="shared" si="3"/>
        <v>Tuesday</v>
      </c>
      <c r="F128" s="141" t="str">
        <f t="shared" si="4"/>
        <v>UAT</v>
      </c>
      <c r="G128" s="131" t="s">
        <v>32</v>
      </c>
      <c r="H128"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28" s="204"/>
      <c r="J128" s="205" t="s">
        <v>368</v>
      </c>
      <c r="K128" s="206" t="str">
        <f>IF(OR(Table1810[[#This Row],[流]]="UAT_GS",Table1810[[#This Row],[流]]="UAT_GC",Table1810[[#This Row],[流]]="UAT_EP"),"Release_note","0")&amp;IF(OR(Table1810[[#This Row],[流]]="UAT3"),"Notice_of","0")</f>
        <v>Release_note0</v>
      </c>
      <c r="L128" s="207" t="s">
        <v>431</v>
      </c>
      <c r="M128" s="208" t="s">
        <v>27</v>
      </c>
      <c r="N128" s="208" t="s">
        <v>27</v>
      </c>
      <c r="O128" s="208" t="s">
        <v>27</v>
      </c>
      <c r="P128" s="208" t="s">
        <v>27</v>
      </c>
      <c r="Q128" s="209" t="s">
        <v>27</v>
      </c>
      <c r="R128" s="205" t="str">
        <f>IF(OR(Table1810[[#This Row],[流]]="FLEET_ENHANCEMENT_GS",Table1810[[#This Row],[流]]="UAT3",Table1810[[#This Row],[流]]="",Table1810[[#This Row],[流]]="0",Table1810[[#This Row],[流]]="ICP"),"0","Yes")</f>
        <v>Yes</v>
      </c>
      <c r="S128" s="210" t="s">
        <v>403</v>
      </c>
      <c r="T128" s="211"/>
    </row>
    <row r="129" spans="3:20" s="60" customFormat="1" hidden="1" x14ac:dyDescent="0.25">
      <c r="C129" s="99">
        <v>43235</v>
      </c>
      <c r="D129" s="118" t="s">
        <v>39</v>
      </c>
      <c r="E129" s="141" t="str">
        <f t="shared" si="3"/>
        <v>Tuesday</v>
      </c>
      <c r="F129" s="141" t="str">
        <f t="shared" si="4"/>
        <v>UAT</v>
      </c>
      <c r="G129" s="131" t="s">
        <v>36</v>
      </c>
      <c r="H129"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29" s="141"/>
      <c r="J129" s="143" t="s">
        <v>369</v>
      </c>
      <c r="K129" s="132" t="str">
        <f>IF(OR(Table1810[[#This Row],[流]]="UAT_GS",Table1810[[#This Row],[流]]="UAT_GC",Table1810[[#This Row],[流]]="UAT_EP"),"Release_note","0")&amp;IF(OR(Table1810[[#This Row],[流]]="UAT3"),"Notice_of","0")</f>
        <v>Release_note0</v>
      </c>
      <c r="L129" s="122" t="s">
        <v>429</v>
      </c>
      <c r="M129" s="212" t="s">
        <v>27</v>
      </c>
      <c r="N129" s="212" t="s">
        <v>27</v>
      </c>
      <c r="O129" s="212" t="s">
        <v>27</v>
      </c>
      <c r="P129" s="212" t="s">
        <v>27</v>
      </c>
      <c r="Q129" s="213" t="s">
        <v>27</v>
      </c>
      <c r="R129" s="143" t="str">
        <f>IF(OR(Table1810[[#This Row],[流]]="FLEET_ENHANCEMENT_GS",Table1810[[#This Row],[流]]="UAT3",Table1810[[#This Row],[流]]="",Table1810[[#This Row],[流]]="0",Table1810[[#This Row],[流]]="ICP"),"0","Yes")</f>
        <v>Yes</v>
      </c>
      <c r="S129" s="144"/>
      <c r="T129" s="162"/>
    </row>
    <row r="130" spans="3:20" s="60" customFormat="1" hidden="1" x14ac:dyDescent="0.25">
      <c r="C130" s="99">
        <v>43235</v>
      </c>
      <c r="D130" s="118" t="s">
        <v>39</v>
      </c>
      <c r="E130" s="141" t="str">
        <f t="shared" si="3"/>
        <v>Tuesday</v>
      </c>
      <c r="F130" s="141" t="str">
        <f t="shared" si="4"/>
        <v>UAT</v>
      </c>
      <c r="G130" s="131" t="s">
        <v>37</v>
      </c>
      <c r="H130"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0" s="141"/>
      <c r="J130" s="143" t="s">
        <v>370</v>
      </c>
      <c r="K130" s="132" t="str">
        <f>IF(OR(Table1810[[#This Row],[流]]="UAT_GS",Table1810[[#This Row],[流]]="UAT_GC",Table1810[[#This Row],[流]]="UAT_EP"),"Release_note","0")&amp;IF(OR(Table1810[[#This Row],[流]]="UAT3"),"Notice_of","0")</f>
        <v>Release_note0</v>
      </c>
      <c r="L130" s="122" t="s">
        <v>430</v>
      </c>
      <c r="M130" s="212" t="s">
        <v>27</v>
      </c>
      <c r="N130" s="212" t="s">
        <v>27</v>
      </c>
      <c r="O130" s="212" t="s">
        <v>27</v>
      </c>
      <c r="P130" s="212" t="s">
        <v>27</v>
      </c>
      <c r="Q130" s="213" t="s">
        <v>27</v>
      </c>
      <c r="R130" s="143" t="str">
        <f>IF(OR(Table1810[[#This Row],[流]]="FLEET_ENHANCEMENT_GS",Table1810[[#This Row],[流]]="UAT3",Table1810[[#This Row],[流]]="",Table1810[[#This Row],[流]]="0",Table1810[[#This Row],[流]]="ICP"),"0","Yes")</f>
        <v>Yes</v>
      </c>
      <c r="S130" s="144"/>
      <c r="T130" s="162"/>
    </row>
    <row r="131" spans="3:20" s="60" customFormat="1" hidden="1" x14ac:dyDescent="0.25">
      <c r="C131" s="99">
        <v>43235</v>
      </c>
      <c r="D131" s="118" t="s">
        <v>39</v>
      </c>
      <c r="E131" s="141" t="str">
        <f t="shared" si="3"/>
        <v>Tuesday</v>
      </c>
      <c r="F131" s="141" t="str">
        <f t="shared" si="4"/>
        <v>UAT</v>
      </c>
      <c r="G131" s="145" t="s">
        <v>296</v>
      </c>
      <c r="H131" s="129" t="s">
        <v>307</v>
      </c>
      <c r="I131" s="141" t="s">
        <v>406</v>
      </c>
      <c r="J131" s="122" t="s">
        <v>404</v>
      </c>
      <c r="K131" s="182" t="str">
        <f>IF(OR(Table1810[[#This Row],[流]]="UAT_GS",Table1810[[#This Row],[流]]="UAT_GC",Table1810[[#This Row],[流]]="UAT_EP"),"Release_note","0")&amp;IF(OR(Table1810[[#This Row],[流]]="UAT3"),"Notice_of","0")</f>
        <v>00</v>
      </c>
      <c r="L131" s="229" t="s">
        <v>405</v>
      </c>
      <c r="M131" s="212">
        <v>0</v>
      </c>
      <c r="N131" s="212" t="s">
        <v>27</v>
      </c>
      <c r="O131" s="212" t="s">
        <v>27</v>
      </c>
      <c r="P131" s="212" t="s">
        <v>27</v>
      </c>
      <c r="Q131" s="212" t="s">
        <v>27</v>
      </c>
      <c r="R131" s="143" t="str">
        <f>IF(OR(Table1810[[#This Row],[流]]="FLEET_ENHANCEMENT_GS",Table1810[[#This Row],[流]]="UAT3",Table1810[[#This Row],[流]]="",Table1810[[#This Row],[流]]="0",Table1810[[#This Row],[流]]="ICP"),"0","Yes")</f>
        <v>0</v>
      </c>
      <c r="S131" s="144"/>
      <c r="T131" s="162"/>
    </row>
    <row r="132" spans="3:20" hidden="1" x14ac:dyDescent="0.25">
      <c r="C132" s="99">
        <v>43236</v>
      </c>
      <c r="D132" s="118" t="s">
        <v>39</v>
      </c>
      <c r="E132" s="312" t="str">
        <f>TEXT(C132,"dddd")</f>
        <v>Wednesday</v>
      </c>
      <c r="F132" s="312" t="str">
        <f>IF(OR(E132="Thursday",E132="Tuesday"),"UAT","")&amp;IF(OR(E132="Wednesday",E132="Friday"),"Trunk&amp;UAT3","")</f>
        <v>Trunk&amp;UAT3</v>
      </c>
      <c r="G132" s="129" t="s">
        <v>40</v>
      </c>
      <c r="H13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32" s="142" t="s">
        <v>371</v>
      </c>
      <c r="J132" s="122" t="s">
        <v>433</v>
      </c>
      <c r="K132" s="123" t="str">
        <f>IF(OR(Table1810[[#This Row],[流]]="UAT_GS",Table1810[[#This Row],[流]]="UAT_GC",Table1810[[#This Row],[流]]="UAT_EP"),"Release_note","0")&amp;IF(OR(Table1810[[#This Row],[流]]="UAT3"),"Notice_of","0")</f>
        <v>0Notice_of</v>
      </c>
      <c r="L132" s="124">
        <v>0</v>
      </c>
      <c r="M132" s="292">
        <v>0</v>
      </c>
      <c r="N132" s="312">
        <v>0</v>
      </c>
      <c r="O132" s="312">
        <v>0</v>
      </c>
      <c r="P132" s="312">
        <v>0</v>
      </c>
      <c r="Q132" s="312">
        <v>0</v>
      </c>
      <c r="R132" s="122" t="str">
        <f>IF(OR(Table1810[[#This Row],[流]]="FLEET_ENHANCEMENT_GS",Table1810[[#This Row],[流]]="UAT3",Table1810[[#This Row],[流]]="",Table1810[[#This Row],[流]]="0",Table1810[[#This Row],[流]]="ICP"),"0","Yes")</f>
        <v>0</v>
      </c>
      <c r="S132" s="150" t="s">
        <v>403</v>
      </c>
      <c r="T132" s="130"/>
    </row>
    <row r="133" spans="3:20" hidden="1" x14ac:dyDescent="0.25">
      <c r="C133" s="99">
        <v>43236</v>
      </c>
      <c r="D133" s="118" t="s">
        <v>39</v>
      </c>
      <c r="E133" s="312" t="str">
        <f t="shared" ref="E133:E196" si="9">TEXT(C133,"dddd")</f>
        <v>Wednesday</v>
      </c>
      <c r="F133" s="312" t="str">
        <f t="shared" ref="F133:F196" si="10">IF(OR(E133="Thursday",E133="Tuesday"),"UAT","")&amp;IF(OR(E133="Wednesday",E133="Friday"),"Trunk&amp;UAT3","")</f>
        <v>Trunk&amp;UAT3</v>
      </c>
      <c r="G133" s="191" t="s">
        <v>167</v>
      </c>
      <c r="H133" s="195" t="s">
        <v>287</v>
      </c>
      <c r="I133" s="141"/>
      <c r="J133" s="122" t="s">
        <v>322</v>
      </c>
      <c r="K133" s="123" t="str">
        <f>IF(OR(Table1810[[#This Row],[流]]="UAT_GS",Table1810[[#This Row],[流]]="UAT_GC",Table1810[[#This Row],[流]]="UAT_EP"),"Release_note","0")&amp;IF(OR(Table1810[[#This Row],[流]]="UAT3"),"Notice_of","0")</f>
        <v>00</v>
      </c>
      <c r="L133" s="124" t="s">
        <v>328</v>
      </c>
      <c r="M133" s="212" t="s">
        <v>27</v>
      </c>
      <c r="N133" s="212" t="s">
        <v>27</v>
      </c>
      <c r="O133" s="212" t="s">
        <v>27</v>
      </c>
      <c r="P133" s="212" t="s">
        <v>27</v>
      </c>
      <c r="Q133" s="312">
        <v>0</v>
      </c>
      <c r="R133" s="122" t="str">
        <f>IF(OR(Table1810[[#This Row],[流]]="FLEET_ENHANCEMENT_GS",Table1810[[#This Row],[流]]="UAT3",Table1810[[#This Row],[流]]="",Table1810[[#This Row],[流]]="0",Table1810[[#This Row],[流]]="ICP"),"0","Yes")</f>
        <v>Yes</v>
      </c>
      <c r="S133" s="150" t="s">
        <v>284</v>
      </c>
      <c r="T133" s="124"/>
    </row>
    <row r="134" spans="3:20" hidden="1" x14ac:dyDescent="0.25">
      <c r="C134" s="99">
        <v>43236</v>
      </c>
      <c r="D134" s="118" t="s">
        <v>39</v>
      </c>
      <c r="E134" s="312" t="str">
        <f t="shared" si="9"/>
        <v>Wednesday</v>
      </c>
      <c r="F134" s="312" t="str">
        <f t="shared" si="10"/>
        <v>Trunk&amp;UAT3</v>
      </c>
      <c r="G134" s="191" t="s">
        <v>202</v>
      </c>
      <c r="H134" s="195" t="s">
        <v>288</v>
      </c>
      <c r="I134" s="129" t="s">
        <v>435</v>
      </c>
      <c r="J134" s="122" t="s">
        <v>323</v>
      </c>
      <c r="K134" s="123" t="str">
        <f>IF(OR(Table1810[[#This Row],[流]]="UAT_GS",Table1810[[#This Row],[流]]="UAT_GC",Table1810[[#This Row],[流]]="UAT_EP"),"Release_note","0")&amp;IF(OR(Table1810[[#This Row],[流]]="UAT3"),"Notice_of","0")</f>
        <v>00</v>
      </c>
      <c r="L134" s="122" t="s">
        <v>331</v>
      </c>
      <c r="M134" s="212" t="s">
        <v>27</v>
      </c>
      <c r="N134" s="212" t="s">
        <v>27</v>
      </c>
      <c r="O134" s="212" t="s">
        <v>27</v>
      </c>
      <c r="P134" s="212" t="s">
        <v>27</v>
      </c>
      <c r="Q134" s="312">
        <v>0</v>
      </c>
      <c r="R134" s="122" t="str">
        <f>IF(OR(Table1810[[#This Row],[流]]="FLEET_ENHANCEMENT_GS",Table1810[[#This Row],[流]]="UAT3",Table1810[[#This Row],[流]]="",Table1810[[#This Row],[流]]="0",Table1810[[#This Row],[流]]="ICP"),"0","Yes")</f>
        <v>Yes</v>
      </c>
      <c r="S134" s="144"/>
      <c r="T134" s="124"/>
    </row>
    <row r="135" spans="3:20" hidden="1" x14ac:dyDescent="0.25">
      <c r="C135" s="99">
        <v>43236</v>
      </c>
      <c r="D135" s="118" t="s">
        <v>39</v>
      </c>
      <c r="E135" s="312" t="str">
        <f t="shared" si="9"/>
        <v>Wednesday</v>
      </c>
      <c r="F135" s="312" t="str">
        <f t="shared" si="10"/>
        <v>Trunk&amp;UAT3</v>
      </c>
      <c r="G135" s="191" t="s">
        <v>200</v>
      </c>
      <c r="H135" s="195" t="s">
        <v>289</v>
      </c>
      <c r="I135" s="141" t="s">
        <v>432</v>
      </c>
      <c r="J135" s="122" t="s">
        <v>272</v>
      </c>
      <c r="K135" s="123" t="str">
        <f>IF(OR(Table1810[[#This Row],[流]]="UAT_GS",Table1810[[#This Row],[流]]="UAT_GC",Table1810[[#This Row],[流]]="UAT_EP"),"Release_note","0")&amp;IF(OR(Table1810[[#This Row],[流]]="UAT3"),"Notice_of","0")</f>
        <v>00</v>
      </c>
      <c r="L135" s="124" t="s">
        <v>327</v>
      </c>
      <c r="M135" s="212" t="s">
        <v>27</v>
      </c>
      <c r="N135" s="212" t="s">
        <v>27</v>
      </c>
      <c r="O135" s="212" t="s">
        <v>27</v>
      </c>
      <c r="P135" s="212" t="s">
        <v>27</v>
      </c>
      <c r="Q135" s="312">
        <v>0</v>
      </c>
      <c r="R135" s="122" t="str">
        <f>IF(OR(Table1810[[#This Row],[流]]="FLEET_ENHANCEMENT_GS",Table1810[[#This Row],[流]]="UAT3",Table1810[[#This Row],[流]]="",Table1810[[#This Row],[流]]="0",Table1810[[#This Row],[流]]="ICP"),"0","Yes")</f>
        <v>Yes</v>
      </c>
      <c r="S135" s="144"/>
      <c r="T135" s="124"/>
    </row>
    <row r="136" spans="3:20" hidden="1" x14ac:dyDescent="0.25">
      <c r="C136" s="99">
        <v>43236</v>
      </c>
      <c r="D136" s="118" t="s">
        <v>39</v>
      </c>
      <c r="E136" s="312" t="str">
        <f t="shared" si="9"/>
        <v>Wednesday</v>
      </c>
      <c r="F136" s="312" t="str">
        <f t="shared" si="10"/>
        <v>Trunk&amp;UAT3</v>
      </c>
      <c r="G136" s="131" t="s">
        <v>37</v>
      </c>
      <c r="H13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36" s="141"/>
      <c r="J136" s="143" t="s">
        <v>370</v>
      </c>
      <c r="K136" s="123" t="str">
        <f>IF(OR(Table1810[[#This Row],[流]]="UAT_GS",Table1810[[#This Row],[流]]="UAT_GC",Table1810[[#This Row],[流]]="UAT_EP"),"Release_note","0")&amp;IF(OR(Table1810[[#This Row],[流]]="UAT3"),"Notice_of","0")</f>
        <v>Release_note0</v>
      </c>
      <c r="L136" s="122" t="s">
        <v>430</v>
      </c>
      <c r="M136" s="212" t="s">
        <v>27</v>
      </c>
      <c r="N136" s="212" t="s">
        <v>27</v>
      </c>
      <c r="O136" s="212" t="s">
        <v>27</v>
      </c>
      <c r="P136" s="212" t="s">
        <v>27</v>
      </c>
      <c r="Q136" s="312">
        <v>0</v>
      </c>
      <c r="R136" s="122" t="str">
        <f>IF(OR(Table1810[[#This Row],[流]]="FLEET_ENHANCEMENT_GS",Table1810[[#This Row],[流]]="UAT3",Table1810[[#This Row],[流]]="",Table1810[[#This Row],[流]]="0",Table1810[[#This Row],[流]]="ICP"),"0","Yes")</f>
        <v>Yes</v>
      </c>
      <c r="S136" s="144"/>
      <c r="T136" s="124"/>
    </row>
    <row r="137" spans="3:20" hidden="1" x14ac:dyDescent="0.25">
      <c r="C137" s="99">
        <v>43236</v>
      </c>
      <c r="D137" s="118" t="s">
        <v>39</v>
      </c>
      <c r="E137" s="312" t="str">
        <f t="shared" si="9"/>
        <v>Wednesday</v>
      </c>
      <c r="F137" s="312" t="str">
        <f t="shared" si="10"/>
        <v>Trunk&amp;UAT3</v>
      </c>
      <c r="G137" s="148" t="s">
        <v>220</v>
      </c>
      <c r="H13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37" s="312"/>
      <c r="J137" s="122" t="s">
        <v>434</v>
      </c>
      <c r="K137" s="123" t="str">
        <f>IF(OR(Table1810[[#This Row],[流]]="UAT_GS",Table1810[[#This Row],[流]]="UAT_GC",Table1810[[#This Row],[流]]="UAT_EP"),"Release_note","0")&amp;IF(OR(Table1810[[#This Row],[流]]="UAT3"),"Notice_of","0")</f>
        <v>00</v>
      </c>
      <c r="L137" s="122" t="s">
        <v>436</v>
      </c>
      <c r="M137" s="212" t="s">
        <v>27</v>
      </c>
      <c r="N137" s="312">
        <v>0</v>
      </c>
      <c r="O137" s="312">
        <v>0</v>
      </c>
      <c r="P137" s="312">
        <v>0</v>
      </c>
      <c r="Q137" s="312">
        <v>0</v>
      </c>
      <c r="R137" s="122" t="str">
        <f>IF(OR(Table1810[[#This Row],[流]]="FLEET_ENHANCEMENT_GS",Table1810[[#This Row],[流]]="UAT3",Table1810[[#This Row],[流]]="",Table1810[[#This Row],[流]]="0",Table1810[[#This Row],[流]]="ICP"),"0","Yes")</f>
        <v>Yes</v>
      </c>
      <c r="S137" s="144" t="str">
        <f>IF(Table1810[[#This Row],[流]]="Fleet_GS","√","")&amp;IF(Table1810[[#This Row],[流]]="UAT3","","X")</f>
        <v>X</v>
      </c>
      <c r="T137" s="130"/>
    </row>
    <row r="138" spans="3:20" hidden="1" x14ac:dyDescent="0.25">
      <c r="C138" s="99">
        <v>43237</v>
      </c>
      <c r="D138" s="118" t="s">
        <v>39</v>
      </c>
      <c r="E138" s="312" t="str">
        <f t="shared" si="9"/>
        <v>Thursday</v>
      </c>
      <c r="F138" s="312" t="str">
        <f t="shared" si="10"/>
        <v>UAT</v>
      </c>
      <c r="G138" s="191" t="s">
        <v>167</v>
      </c>
      <c r="H13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38" s="312"/>
      <c r="J138" s="122" t="s">
        <v>437</v>
      </c>
      <c r="K138" s="123" t="str">
        <f>IF(OR(Table1810[[#This Row],[流]]="UAT_GS",Table1810[[#This Row],[流]]="UAT_GC",Table1810[[#This Row],[流]]="UAT_EP"),"Release_note","0")&amp;IF(OR(Table1810[[#This Row],[流]]="UAT3"),"Notice_of","0")</f>
        <v>00</v>
      </c>
      <c r="L138" s="124" t="s">
        <v>449</v>
      </c>
      <c r="M138" s="212" t="s">
        <v>27</v>
      </c>
      <c r="N138" s="212" t="s">
        <v>27</v>
      </c>
      <c r="O138" s="212" t="s">
        <v>27</v>
      </c>
      <c r="P138" s="212" t="s">
        <v>27</v>
      </c>
      <c r="Q138" s="312">
        <v>0</v>
      </c>
      <c r="R138" s="122" t="str">
        <f>IF(OR(Table1810[[#This Row],[流]]="FLEET_ENHANCEMENT_GS",Table1810[[#This Row],[流]]="UAT3",Table1810[[#This Row],[流]]="",Table1810[[#This Row],[流]]="0",Table1810[[#This Row],[流]]="ICP"),"0","Yes")</f>
        <v>Yes</v>
      </c>
      <c r="S138" s="144"/>
      <c r="T138" s="124"/>
    </row>
    <row r="139" spans="3:20" hidden="1" x14ac:dyDescent="0.25">
      <c r="C139" s="99">
        <v>43237</v>
      </c>
      <c r="D139" s="118" t="s">
        <v>39</v>
      </c>
      <c r="E139" s="312" t="str">
        <f t="shared" si="9"/>
        <v>Thursday</v>
      </c>
      <c r="F139" s="312" t="str">
        <f t="shared" si="10"/>
        <v>UAT</v>
      </c>
      <c r="G139" s="191" t="s">
        <v>202</v>
      </c>
      <c r="H13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39" s="129" t="s">
        <v>435</v>
      </c>
      <c r="J139" s="122" t="s">
        <v>438</v>
      </c>
      <c r="K139" s="123" t="str">
        <f>IF(OR(Table1810[[#This Row],[流]]="UAT_GS",Table1810[[#This Row],[流]]="UAT_GC",Table1810[[#This Row],[流]]="UAT_EP"),"Release_note","0")&amp;IF(OR(Table1810[[#This Row],[流]]="UAT3"),"Notice_of","0")</f>
        <v>00</v>
      </c>
      <c r="L139" s="309" t="s">
        <v>448</v>
      </c>
      <c r="M139" s="212" t="s">
        <v>27</v>
      </c>
      <c r="N139" s="212" t="s">
        <v>27</v>
      </c>
      <c r="O139" s="212" t="s">
        <v>27</v>
      </c>
      <c r="P139" s="212" t="s">
        <v>27</v>
      </c>
      <c r="Q139" s="312">
        <v>0</v>
      </c>
      <c r="R139" s="122" t="str">
        <f>IF(OR(Table1810[[#This Row],[流]]="FLEET_ENHANCEMENT_GS",Table1810[[#This Row],[流]]="UAT3",Table1810[[#This Row],[流]]="",Table1810[[#This Row],[流]]="0",Table1810[[#This Row],[流]]="ICP"),"0","Yes")</f>
        <v>Yes</v>
      </c>
      <c r="S139" s="150" t="s">
        <v>284</v>
      </c>
      <c r="T139" s="124"/>
    </row>
    <row r="140" spans="3:20" hidden="1" x14ac:dyDescent="0.25">
      <c r="C140" s="99">
        <v>43237</v>
      </c>
      <c r="D140" s="118" t="s">
        <v>39</v>
      </c>
      <c r="E140" s="312" t="str">
        <f t="shared" si="9"/>
        <v>Thursday</v>
      </c>
      <c r="F140" s="312" t="str">
        <f t="shared" si="10"/>
        <v>UAT</v>
      </c>
      <c r="G140" s="191" t="s">
        <v>167</v>
      </c>
      <c r="H140" s="195" t="s">
        <v>287</v>
      </c>
      <c r="I140" s="141"/>
      <c r="J140" s="122" t="s">
        <v>437</v>
      </c>
      <c r="K140" s="123" t="str">
        <f>IF(OR(Table1810[[#This Row],[流]]="UAT_GS",Table1810[[#This Row],[流]]="UAT_GC",Table1810[[#This Row],[流]]="UAT_EP"),"Release_note","0")&amp;IF(OR(Table1810[[#This Row],[流]]="UAT3"),"Notice_of","0")</f>
        <v>00</v>
      </c>
      <c r="L140" s="124" t="s">
        <v>449</v>
      </c>
      <c r="M140" s="212" t="s">
        <v>27</v>
      </c>
      <c r="N140" s="212" t="s">
        <v>27</v>
      </c>
      <c r="O140" s="212" t="s">
        <v>27</v>
      </c>
      <c r="P140" s="212" t="s">
        <v>27</v>
      </c>
      <c r="Q140" s="312">
        <v>0</v>
      </c>
      <c r="R140" s="122" t="str">
        <f>IF(OR(Table1810[[#This Row],[流]]="FLEET_ENHANCEMENT_GS",Table1810[[#This Row],[流]]="UAT3",Table1810[[#This Row],[流]]="",Table1810[[#This Row],[流]]="0",Table1810[[#This Row],[流]]="ICP"),"0","Yes")</f>
        <v>Yes</v>
      </c>
      <c r="S140" s="144"/>
      <c r="T140" s="124"/>
    </row>
    <row r="141" spans="3:20" hidden="1" x14ac:dyDescent="0.25">
      <c r="C141" s="99">
        <v>43237</v>
      </c>
      <c r="D141" s="118" t="s">
        <v>39</v>
      </c>
      <c r="E141" s="312" t="str">
        <f t="shared" si="9"/>
        <v>Thursday</v>
      </c>
      <c r="F141" s="312" t="str">
        <f t="shared" si="10"/>
        <v>UAT</v>
      </c>
      <c r="G141" s="191" t="s">
        <v>202</v>
      </c>
      <c r="H141" s="195" t="s">
        <v>288</v>
      </c>
      <c r="I141" s="129" t="s">
        <v>435</v>
      </c>
      <c r="J141" s="122" t="s">
        <v>438</v>
      </c>
      <c r="K141" s="123" t="str">
        <f>IF(OR(Table1810[[#This Row],[流]]="UAT_GS",Table1810[[#This Row],[流]]="UAT_GC",Table1810[[#This Row],[流]]="UAT_EP"),"Release_note","0")&amp;IF(OR(Table1810[[#This Row],[流]]="UAT3"),"Notice_of","0")</f>
        <v>00</v>
      </c>
      <c r="L141" s="124" t="s">
        <v>448</v>
      </c>
      <c r="M141" s="212" t="s">
        <v>27</v>
      </c>
      <c r="N141" s="212" t="s">
        <v>27</v>
      </c>
      <c r="O141" s="212" t="s">
        <v>27</v>
      </c>
      <c r="P141" s="212" t="s">
        <v>27</v>
      </c>
      <c r="Q141" s="312">
        <v>0</v>
      </c>
      <c r="R141" s="122" t="str">
        <f>IF(OR(Table1810[[#This Row],[流]]="FLEET_ENHANCEMENT_GS",Table1810[[#This Row],[流]]="UAT3",Table1810[[#This Row],[流]]="",Table1810[[#This Row],[流]]="0",Table1810[[#This Row],[流]]="ICP"),"0","Yes")</f>
        <v>Yes</v>
      </c>
      <c r="S141" s="150" t="s">
        <v>284</v>
      </c>
      <c r="T141" s="124"/>
    </row>
    <row r="142" spans="3:20" hidden="1" x14ac:dyDescent="0.25">
      <c r="C142" s="99" t="s">
        <v>452</v>
      </c>
      <c r="D142" s="118" t="s">
        <v>39</v>
      </c>
      <c r="E142" s="312" t="str">
        <f t="shared" si="9"/>
        <v>5/17/2018-18</v>
      </c>
      <c r="F142" s="312" t="str">
        <f t="shared" si="10"/>
        <v/>
      </c>
      <c r="G142" s="131" t="s">
        <v>32</v>
      </c>
      <c r="H14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42" s="312"/>
      <c r="J142" s="122" t="s">
        <v>439</v>
      </c>
      <c r="K142" s="132" t="str">
        <f>IF(OR(Table1810[[#This Row],[流]]="UAT_GS",Table1810[[#This Row],[流]]="UAT_GC",Table1810[[#This Row],[流]]="UAT_EP"),"Release_note","0")&amp;IF(OR(Table1810[[#This Row],[流]]="UAT3"),"Notice_of","0")</f>
        <v>Release_note0</v>
      </c>
      <c r="L142" s="124" t="s">
        <v>432</v>
      </c>
      <c r="M142" s="212" t="s">
        <v>27</v>
      </c>
      <c r="N142" s="212" t="s">
        <v>27</v>
      </c>
      <c r="O142" s="212" t="s">
        <v>44</v>
      </c>
      <c r="P142" s="212" t="s">
        <v>27</v>
      </c>
      <c r="Q142" s="213" t="s">
        <v>27</v>
      </c>
      <c r="R142" s="122" t="str">
        <f>IF(OR(Table1810[[#This Row],[流]]="FLEET_ENHANCEMENT_GS",Table1810[[#This Row],[流]]="UAT3",Table1810[[#This Row],[流]]="",Table1810[[#This Row],[流]]="0",Table1810[[#This Row],[流]]="ICP"),"0","Yes")</f>
        <v>Yes</v>
      </c>
      <c r="S142" s="144"/>
      <c r="T142" s="124"/>
    </row>
    <row r="143" spans="3:20" hidden="1" x14ac:dyDescent="0.25">
      <c r="C143" s="99">
        <v>43237</v>
      </c>
      <c r="D143" s="118" t="s">
        <v>39</v>
      </c>
      <c r="E143" s="312" t="str">
        <f t="shared" si="9"/>
        <v>Thursday</v>
      </c>
      <c r="F143" s="312" t="str">
        <f t="shared" si="10"/>
        <v>UAT</v>
      </c>
      <c r="G143" s="131" t="s">
        <v>36</v>
      </c>
      <c r="H14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43" s="312"/>
      <c r="J143" s="122" t="s">
        <v>440</v>
      </c>
      <c r="K143" s="132" t="str">
        <f>IF(OR(Table1810[[#This Row],[流]]="UAT_GS",Table1810[[#This Row],[流]]="UAT_GC",Table1810[[#This Row],[流]]="UAT_EP"),"Release_note","0")&amp;IF(OR(Table1810[[#This Row],[流]]="UAT3"),"Notice_of","0")</f>
        <v>Release_note0</v>
      </c>
      <c r="L143" s="124" t="s">
        <v>450</v>
      </c>
      <c r="M143" s="212" t="s">
        <v>27</v>
      </c>
      <c r="N143" s="212" t="s">
        <v>27</v>
      </c>
      <c r="O143" s="212" t="s">
        <v>27</v>
      </c>
      <c r="P143" s="212" t="s">
        <v>27</v>
      </c>
      <c r="Q143" s="213" t="s">
        <v>27</v>
      </c>
      <c r="R143" s="122" t="str">
        <f>IF(OR(Table1810[[#This Row],[流]]="FLEET_ENHANCEMENT_GS",Table1810[[#This Row],[流]]="UAT3",Table1810[[#This Row],[流]]="",Table1810[[#This Row],[流]]="0",Table1810[[#This Row],[流]]="ICP"),"0","Yes")</f>
        <v>Yes</v>
      </c>
      <c r="S143" s="144"/>
      <c r="T143" s="124"/>
    </row>
    <row r="144" spans="3:20" hidden="1" x14ac:dyDescent="0.25">
      <c r="C144" s="99">
        <v>43237</v>
      </c>
      <c r="D144" s="118" t="s">
        <v>39</v>
      </c>
      <c r="E144" s="312" t="str">
        <f>TEXT(C144,"dddd")</f>
        <v>Thursday</v>
      </c>
      <c r="F144" s="312" t="str">
        <f>IF(OR(E144="Thursday",E144="Tuesday"),"UAT","")&amp;IF(OR(E144="Wednesday",E144="Friday"),"Trunk&amp;UAT3","")</f>
        <v>UAT</v>
      </c>
      <c r="G144" s="131" t="s">
        <v>37</v>
      </c>
      <c r="H14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44" s="312"/>
      <c r="J144" s="122" t="s">
        <v>447</v>
      </c>
      <c r="K144" s="132" t="str">
        <f>IF(OR(Table1810[[#This Row],[流]]="UAT_GS",Table1810[[#This Row],[流]]="UAT_GC",Table1810[[#This Row],[流]]="UAT_EP"),"Release_note","0")&amp;IF(OR(Table1810[[#This Row],[流]]="UAT3"),"Notice_of","0")</f>
        <v>Release_note0</v>
      </c>
      <c r="L144" s="124" t="s">
        <v>451</v>
      </c>
      <c r="M144" s="212" t="s">
        <v>27</v>
      </c>
      <c r="N144" s="212" t="s">
        <v>27</v>
      </c>
      <c r="O144" s="212" t="s">
        <v>27</v>
      </c>
      <c r="P144" s="212" t="s">
        <v>27</v>
      </c>
      <c r="Q144" s="213" t="s">
        <v>27</v>
      </c>
      <c r="R144" s="122" t="str">
        <f>IF(OR(Table1810[[#This Row],[流]]="FLEET_ENHANCEMENT_GS",Table1810[[#This Row],[流]]="UAT3",Table1810[[#This Row],[流]]="",Table1810[[#This Row],[流]]="0",Table1810[[#This Row],[流]]="ICP"),"0","Yes")</f>
        <v>Yes</v>
      </c>
      <c r="S144" s="144"/>
      <c r="T144" s="124"/>
    </row>
    <row r="145" spans="3:20" hidden="1" x14ac:dyDescent="0.25">
      <c r="C145" s="99">
        <v>43238</v>
      </c>
      <c r="D145" s="118" t="s">
        <v>39</v>
      </c>
      <c r="E145" s="312" t="str">
        <f>TEXT(C145,"dddd")</f>
        <v>Friday</v>
      </c>
      <c r="F145" s="312" t="str">
        <f>IF(OR(E145="Thursday",E145="Tuesday"),"UAT","")&amp;IF(OR(E145="Wednesday",E145="Friday"),"Trunk&amp;UAT3","")</f>
        <v>Trunk&amp;UAT3</v>
      </c>
      <c r="G145" s="202" t="s">
        <v>571</v>
      </c>
      <c r="H145"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f>
        <v>Aike</v>
      </c>
      <c r="I145" s="203" t="s">
        <v>574</v>
      </c>
      <c r="J145" s="122" t="s">
        <v>573</v>
      </c>
      <c r="K145" s="132" t="str">
        <f>IF(OR(Table1810[[#This Row],[流]]="UAT_GS",Table1810[[#This Row],[流]]="UAT_GC",Table1810[[#This Row],[流]]="UAT_EP"),"Release_note","0")&amp;IF(OR(Table1810[[#This Row],[流]]="UAT3"),"Notice_of","0")</f>
        <v>00</v>
      </c>
      <c r="L145" s="124">
        <v>0</v>
      </c>
      <c r="M145" s="141">
        <v>0</v>
      </c>
      <c r="N145" s="141">
        <v>0</v>
      </c>
      <c r="O145" s="141">
        <v>0</v>
      </c>
      <c r="P145" s="141">
        <v>0</v>
      </c>
      <c r="Q145" s="141">
        <v>0</v>
      </c>
      <c r="R145" s="122" t="str">
        <f>IF(OR(Table1810[[#This Row],[流]]="FLEET_ENHANCEMENT_GS",Table1810[[#This Row],[流]]="UAT3",Table1810[[#This Row],[流]]="",Table1810[[#This Row],[流]]="0",Table1810[[#This Row],[流]]="ICP"),"0","Yes")</f>
        <v>Yes</v>
      </c>
      <c r="S145" s="144"/>
      <c r="T145" s="124"/>
    </row>
    <row r="146" spans="3:20" hidden="1" x14ac:dyDescent="0.25">
      <c r="C146" s="99">
        <v>43238</v>
      </c>
      <c r="D146" s="118" t="s">
        <v>39</v>
      </c>
      <c r="E146" s="312" t="str">
        <f>TEXT(C146,"dddd")</f>
        <v>Friday</v>
      </c>
      <c r="F146" s="312" t="str">
        <f>IF(OR(E146="Thursday",E146="Tuesday"),"UAT","")&amp;IF(OR(E146="Wednesday",E146="Friday"),"Trunk&amp;UAT3","")</f>
        <v>Trunk&amp;UAT3</v>
      </c>
      <c r="G146" s="202" t="s">
        <v>578</v>
      </c>
      <c r="H146"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Row],[流]]="SP2","Chloe","")&amp;IF(Table1810[[#This Row],[流]]="configuration change control","Aike","")&amp;IF(Table1810[[#This Row],[流]]="EBAO GI UTA2 and Production Porting","Aike","")</f>
        <v>Aike</v>
      </c>
      <c r="I146" s="168" t="s">
        <v>579</v>
      </c>
      <c r="J146" s="122" t="s">
        <v>573</v>
      </c>
      <c r="K146" s="132" t="str">
        <f>IF(OR(Table1810[[#This Row],[流]]="UAT_GS",Table1810[[#This Row],[流]]="UAT_GC",Table1810[[#This Row],[流]]="UAT_EP"),"Release_note","0")&amp;IF(OR(Table1810[[#This Row],[流]]="UAT3"),"Notice_of","0")</f>
        <v>00</v>
      </c>
      <c r="L146" s="124">
        <v>0</v>
      </c>
      <c r="M146" s="141">
        <v>0</v>
      </c>
      <c r="N146" s="141">
        <v>0</v>
      </c>
      <c r="O146" s="141">
        <v>0</v>
      </c>
      <c r="P146" s="141">
        <v>0</v>
      </c>
      <c r="Q146" s="141">
        <v>0</v>
      </c>
      <c r="R146" s="122" t="str">
        <f>IF(OR(Table1810[[#This Row],[流]]="FLEET_ENHANCEMENT_GS",Table1810[[#This Row],[流]]="UAT3",Table1810[[#This Row],[流]]="",Table1810[[#This Row],[流]]="0",Table1810[[#This Row],[流]]="ICP"),"0","Yes")</f>
        <v>Yes</v>
      </c>
      <c r="S146" s="144"/>
      <c r="T146" s="124"/>
    </row>
    <row r="147" spans="3:20" hidden="1" x14ac:dyDescent="0.25">
      <c r="C147" s="99">
        <v>43238</v>
      </c>
      <c r="D147" s="118" t="s">
        <v>39</v>
      </c>
      <c r="E147" s="312" t="str">
        <f>TEXT(C147,"dddd")</f>
        <v>Friday</v>
      </c>
      <c r="F147" s="312" t="str">
        <f>IF(OR(E147="Thursday",E147="Tuesday"),"UAT","")&amp;IF(OR(E147="Wednesday",E147="Friday"),"Trunk&amp;UAT3","")</f>
        <v>Trunk&amp;UAT3</v>
      </c>
      <c r="G147" s="129" t="s">
        <v>40</v>
      </c>
      <c r="H14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47" s="312"/>
      <c r="J147" s="122"/>
      <c r="K147" s="123" t="str">
        <f>IF(OR(Table1810[[#This Row],[流]]="UAT_GS",Table1810[[#This Row],[流]]="UAT_GC",Table1810[[#This Row],[流]]="UAT_EP"),"Release_note","0")&amp;IF(OR(Table1810[[#This Row],[流]]="UAT3"),"Notice_of","0")</f>
        <v>0Notice_of</v>
      </c>
      <c r="L147" s="124">
        <v>0</v>
      </c>
      <c r="M147" s="141">
        <v>0</v>
      </c>
      <c r="N147" s="141">
        <v>0</v>
      </c>
      <c r="O147" s="141">
        <v>0</v>
      </c>
      <c r="P147" s="141">
        <v>0</v>
      </c>
      <c r="Q147" s="141">
        <v>0</v>
      </c>
      <c r="R147" s="122" t="str">
        <f>IF(OR(Table1810[[#This Row],[流]]="FLEET_ENHANCEMENT_GS",Table1810[[#This Row],[流]]="UAT3",Table1810[[#This Row],[流]]="",Table1810[[#This Row],[流]]="0",Table1810[[#This Row],[流]]="ICP"),"0","Yes")</f>
        <v>0</v>
      </c>
      <c r="S147" s="127"/>
      <c r="T147" s="124"/>
    </row>
    <row r="148" spans="3:20" hidden="1" x14ac:dyDescent="0.25">
      <c r="C148" s="99">
        <v>43238</v>
      </c>
      <c r="D148" s="118" t="s">
        <v>39</v>
      </c>
      <c r="E148" s="312" t="str">
        <f>TEXT(C148,"dddd")</f>
        <v>Friday</v>
      </c>
      <c r="F148" s="312" t="str">
        <f>IF(OR(E148="Thursday",E148="Tuesday"),"UAT","")&amp;IF(OR(E148="Wednesday",E148="Friday"),"Trunk&amp;UAT3","")</f>
        <v>Trunk&amp;UAT3</v>
      </c>
      <c r="G148" s="120" t="s">
        <v>457</v>
      </c>
      <c r="H148" s="120" t="s">
        <v>459</v>
      </c>
      <c r="I148" s="124" t="s">
        <v>458</v>
      </c>
      <c r="J148" s="122" t="s">
        <v>102</v>
      </c>
      <c r="K148" s="123" t="str">
        <f>IF(OR(Table1810[[#This Row],[流]]="UAT_GS",Table1810[[#This Row],[流]]="UAT_GC",Table1810[[#This Row],[流]]="UAT_EP"),"Release_note","0")&amp;IF(OR(Table1810[[#This Row],[流]]="UAT3"),"Notice_of","0")</f>
        <v>00</v>
      </c>
      <c r="L148" s="215" t="s">
        <v>455</v>
      </c>
      <c r="M148" s="312">
        <v>0</v>
      </c>
      <c r="N148" s="312">
        <v>0</v>
      </c>
      <c r="O148" s="312">
        <v>0</v>
      </c>
      <c r="P148" s="312">
        <v>0</v>
      </c>
      <c r="Q148" s="312">
        <v>0</v>
      </c>
      <c r="R148" s="122" t="str">
        <f>IF(OR(Table1810[[#This Row],[流]]="FLEET_ENHANCEMENT_GS",Table1810[[#This Row],[流]]="UAT3",Table1810[[#This Row],[流]]="",Table1810[[#This Row],[流]]="0",Table1810[[#This Row],[流]]="ICP"),"0","Yes")</f>
        <v>Yes</v>
      </c>
      <c r="S148" s="127"/>
      <c r="T148" s="124"/>
    </row>
    <row r="149" spans="3:20" hidden="1" x14ac:dyDescent="0.25">
      <c r="C149" s="99">
        <v>43238</v>
      </c>
      <c r="D149" s="118" t="s">
        <v>39</v>
      </c>
      <c r="E149" s="312" t="str">
        <f t="shared" si="9"/>
        <v>Friday</v>
      </c>
      <c r="F149" s="312" t="str">
        <f t="shared" si="10"/>
        <v>Trunk&amp;UAT3</v>
      </c>
      <c r="G149" s="129" t="s">
        <v>445</v>
      </c>
      <c r="H149" s="216" t="s">
        <v>228</v>
      </c>
      <c r="I149" s="129" t="s">
        <v>446</v>
      </c>
      <c r="J149" s="122"/>
      <c r="K149" s="123" t="str">
        <f>IF(OR(Table1810[[#This Row],[流]]="UAT_GS",Table1810[[#This Row],[流]]="UAT_GC",Table1810[[#This Row],[流]]="UAT_EP"),"Release_note","0")&amp;IF(OR(Table1810[[#This Row],[流]]="UAT3"),"Notice_of","0")</f>
        <v>00</v>
      </c>
      <c r="L149" s="124" t="s">
        <v>456</v>
      </c>
      <c r="M149" s="312">
        <v>0</v>
      </c>
      <c r="N149" s="312">
        <v>0</v>
      </c>
      <c r="O149" s="312">
        <v>0</v>
      </c>
      <c r="P149" s="312">
        <v>0</v>
      </c>
      <c r="Q149" s="312">
        <v>0</v>
      </c>
      <c r="R149" s="122" t="str">
        <f>IF(OR(Table1810[[#This Row],[流]]="FLEET_ENHANCEMENT_GS",Table1810[[#This Row],[流]]="UAT3",Table1810[[#This Row],[流]]="",Table1810[[#This Row],[流]]="0",Table1810[[#This Row],[流]]="ICP"),"0","Yes")</f>
        <v>Yes</v>
      </c>
      <c r="S149" s="127" t="str">
        <f>IF(Table1810[[#This Row],[流]]="Fleet_GS","√","")&amp;IF(Table1810[[#This Row],[流]]="UAT3","","X")</f>
        <v>X</v>
      </c>
      <c r="T149" s="130"/>
    </row>
    <row r="150" spans="3:20" hidden="1" x14ac:dyDescent="0.25">
      <c r="C150" s="99">
        <v>43238</v>
      </c>
      <c r="D150" s="118" t="s">
        <v>39</v>
      </c>
      <c r="E150" s="312" t="str">
        <f>TEXT(C150,"dddd")</f>
        <v>Friday</v>
      </c>
      <c r="F150" s="312" t="str">
        <f>IF(OR(E150="Thursday",E150="Tuesday"),"UAT","")&amp;IF(OR(E150="Wednesday",E150="Friday"),"Trunk&amp;UAT3","")</f>
        <v>Trunk&amp;UAT3</v>
      </c>
      <c r="G150" s="129" t="s">
        <v>224</v>
      </c>
      <c r="H15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Chloe</v>
      </c>
      <c r="I150" s="129" t="s">
        <v>231</v>
      </c>
      <c r="J150" s="122" t="s">
        <v>453</v>
      </c>
      <c r="K150" s="123" t="str">
        <f>IF(OR(Table1810[[#This Row],[流]]="UAT_GS",Table1810[[#This Row],[流]]="UAT_GC",Table1810[[#This Row],[流]]="UAT_EP"),"Release_note","0")&amp;IF(OR(Table1810[[#This Row],[流]]="UAT3"),"Notice_of","0")</f>
        <v>00</v>
      </c>
      <c r="L150" s="312">
        <v>0</v>
      </c>
      <c r="M150" s="312">
        <v>0</v>
      </c>
      <c r="N150" s="212" t="s">
        <v>27</v>
      </c>
      <c r="O150" s="312">
        <v>0</v>
      </c>
      <c r="P150" s="312">
        <v>0</v>
      </c>
      <c r="Q150" s="312">
        <v>0</v>
      </c>
      <c r="R150" s="122" t="str">
        <f>IF(OR(Table1810[[#This Row],[流]]="FLEET_ENHANCEMENT_GS",Table1810[[#This Row],[流]]="UAT3",Table1810[[#This Row],[流]]="",Table1810[[#This Row],[流]]="0",Table1810[[#This Row],[流]]="ICP"),"0","Yes")</f>
        <v>Yes</v>
      </c>
      <c r="S150" s="150" t="s">
        <v>462</v>
      </c>
      <c r="T150" s="124"/>
    </row>
    <row r="151" spans="3:20" hidden="1" x14ac:dyDescent="0.25">
      <c r="C151" s="99">
        <v>43238</v>
      </c>
      <c r="D151" s="118" t="s">
        <v>39</v>
      </c>
      <c r="E151" s="312" t="str">
        <f t="shared" ref="E151" si="11">TEXT(C151,"dddd")</f>
        <v>Friday</v>
      </c>
      <c r="F151" s="312" t="str">
        <f t="shared" ref="F151" si="12">IF(OR(E151="Thursday",E151="Tuesday"),"UAT","")&amp;IF(OR(E151="Wednesday",E151="Friday"),"Trunk&amp;UAT3","")</f>
        <v>Trunk&amp;UAT3</v>
      </c>
      <c r="G151" s="142" t="s">
        <v>454</v>
      </c>
      <c r="H151" s="141"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1" s="141"/>
      <c r="J151" s="141"/>
      <c r="K151" s="123" t="str">
        <f>IF(OR(Table1810[[#This Row],[流]]="UAT_GS",Table1810[[#This Row],[流]]="UAT_GC",Table1810[[#This Row],[流]]="UAT_EP"),"Release_note","0")&amp;IF(OR(Table1810[[#This Row],[流]]="UAT3"),"Notice_of","0")</f>
        <v>00</v>
      </c>
      <c r="L151" s="124">
        <v>0</v>
      </c>
      <c r="M151" s="312">
        <v>0</v>
      </c>
      <c r="N151" s="312">
        <v>0</v>
      </c>
      <c r="O151" s="312">
        <v>0</v>
      </c>
      <c r="P151" s="312">
        <v>0</v>
      </c>
      <c r="Q151" s="312">
        <v>0</v>
      </c>
      <c r="R151" s="122" t="str">
        <f>IF(OR(Table1810[[#This Row],[流]]="FLEET_ENHANCEMENT_GS",Table1810[[#This Row],[流]]="UAT3",Table1810[[#This Row],[流]]="",Table1810[[#This Row],[流]]="0",Table1810[[#This Row],[流]]="ICP"),"0","Yes")</f>
        <v>Yes</v>
      </c>
      <c r="S151" s="127"/>
      <c r="T151" s="124"/>
    </row>
    <row r="152" spans="3:20" hidden="1" x14ac:dyDescent="0.25">
      <c r="C152" s="99">
        <v>43238</v>
      </c>
      <c r="D152" s="118" t="s">
        <v>39</v>
      </c>
      <c r="E152" s="312" t="str">
        <f>TEXT(C152,"dddd")</f>
        <v>Friday</v>
      </c>
      <c r="F152" s="312" t="str">
        <f>IF(OR(E152="Thursday",E152="Tuesday"),"UAT","")&amp;IF(OR(E152="Wednesday",E152="Friday"),"Trunk&amp;UAT3","")</f>
        <v>Trunk&amp;UAT3</v>
      </c>
      <c r="G152" s="129" t="s">
        <v>460</v>
      </c>
      <c r="H152" s="312" t="s">
        <v>228</v>
      </c>
      <c r="I152" s="141" t="s">
        <v>528</v>
      </c>
      <c r="J152" s="141" t="s">
        <v>463</v>
      </c>
      <c r="K152" s="123" t="str">
        <f>IF(OR(Table1810[[#This Row],[流]]="UAT_GS",Table1810[[#This Row],[流]]="UAT_GC",Table1810[[#This Row],[流]]="UAT_EP"),"Release_note","0")&amp;IF(OR(Table1810[[#This Row],[流]]="UAT3"),"Notice_of","0")</f>
        <v>00</v>
      </c>
      <c r="L152" s="124" t="s">
        <v>461</v>
      </c>
      <c r="M152" s="312">
        <v>0</v>
      </c>
      <c r="N152" s="312">
        <v>0</v>
      </c>
      <c r="O152" s="312">
        <v>0</v>
      </c>
      <c r="P152" s="312">
        <v>0</v>
      </c>
      <c r="Q152" s="312">
        <v>0</v>
      </c>
      <c r="R152" s="122" t="str">
        <f>IF(OR(Table1810[[#This Row],[流]]="FLEET_ENHANCEMENT_GS",Table1810[[#This Row],[流]]="UAT3",Table1810[[#This Row],[流]]="",Table1810[[#This Row],[流]]="0",Table1810[[#This Row],[流]]="ICP"),"0","Yes")</f>
        <v>Yes</v>
      </c>
      <c r="S152" s="127"/>
      <c r="T152" s="124"/>
    </row>
    <row r="153" spans="3:20" hidden="1" x14ac:dyDescent="0.25">
      <c r="C153" s="99">
        <v>43238</v>
      </c>
      <c r="D153" s="118" t="s">
        <v>39</v>
      </c>
      <c r="E153" s="312" t="str">
        <f>TEXT(C153,"dddd")</f>
        <v>Friday</v>
      </c>
      <c r="F153" s="312" t="str">
        <f>IF(OR(E153="Thursday",E153="Tuesday"),"UAT","")&amp;IF(OR(E153="Wednesday",E153="Friday"),"Trunk&amp;UAT3","")</f>
        <v>Trunk&amp;UAT3</v>
      </c>
      <c r="G153" s="120" t="s">
        <v>474</v>
      </c>
      <c r="H15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3" s="183" t="s">
        <v>509</v>
      </c>
      <c r="J153" s="141"/>
      <c r="K153" s="123" t="str">
        <f>IF(OR(Table1810[[#This Row],[流]]="UAT_GS",Table1810[[#This Row],[流]]="UAT_GC",Table1810[[#This Row],[流]]="UAT_EP"),"Release_note","0")&amp;IF(OR(Table1810[[#This Row],[流]]="UAT3"),"Notice_of","0")</f>
        <v>00</v>
      </c>
      <c r="L153" s="124">
        <v>0</v>
      </c>
      <c r="M153" s="312">
        <v>0</v>
      </c>
      <c r="N153" s="312">
        <v>0</v>
      </c>
      <c r="O153" s="312">
        <v>0</v>
      </c>
      <c r="P153" s="312">
        <v>0</v>
      </c>
      <c r="Q153" s="312">
        <v>0</v>
      </c>
      <c r="R153" s="122" t="str">
        <f>IF(OR(Table1810[[#This Row],[流]]="FLEET_ENHANCEMENT_GS",Table1810[[#This Row],[流]]="UAT3",Table1810[[#This Row],[流]]="",Table1810[[#This Row],[流]]="0",Table1810[[#This Row],[流]]="ICP"),"0","Yes")</f>
        <v>Yes</v>
      </c>
      <c r="S153" s="127"/>
      <c r="T153" s="124"/>
    </row>
    <row r="154" spans="3:20" hidden="1" x14ac:dyDescent="0.25">
      <c r="C154" s="99">
        <v>43238</v>
      </c>
      <c r="D154" s="118" t="s">
        <v>39</v>
      </c>
      <c r="E154" s="312" t="str">
        <f>TEXT(C154,"dddd")</f>
        <v>Friday</v>
      </c>
      <c r="F154" s="312" t="str">
        <f>IF(OR(E154="Thursday",E154="Tuesday"),"UAT","")&amp;IF(OR(E154="Wednesday",E154="Friday"),"Trunk&amp;UAT3","")</f>
        <v>Trunk&amp;UAT3</v>
      </c>
      <c r="G154" s="120" t="s">
        <v>475</v>
      </c>
      <c r="H15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4" s="183" t="s">
        <v>509</v>
      </c>
      <c r="J154" s="141"/>
      <c r="K154" s="123" t="str">
        <f>IF(OR(Table1810[[#This Row],[流]]="UAT_GS",Table1810[[#This Row],[流]]="UAT_GC",Table1810[[#This Row],[流]]="UAT_EP"),"Release_note","0")&amp;IF(OR(Table1810[[#This Row],[流]]="UAT3"),"Notice_of","0")</f>
        <v>00</v>
      </c>
      <c r="L154" s="124">
        <v>0</v>
      </c>
      <c r="M154" s="312">
        <v>0</v>
      </c>
      <c r="N154" s="312">
        <v>0</v>
      </c>
      <c r="O154" s="312">
        <v>0</v>
      </c>
      <c r="P154" s="312">
        <v>0</v>
      </c>
      <c r="Q154" s="312">
        <v>0</v>
      </c>
      <c r="R154" s="122" t="str">
        <f>IF(OR(Table1810[[#This Row],[流]]="FLEET_ENHANCEMENT_GS",Table1810[[#This Row],[流]]="UAT3",Table1810[[#This Row],[流]]="",Table1810[[#This Row],[流]]="0",Table1810[[#This Row],[流]]="ICP"),"0","Yes")</f>
        <v>Yes</v>
      </c>
      <c r="S154" s="127"/>
      <c r="T154" s="124"/>
    </row>
    <row r="155" spans="3:20" hidden="1" x14ac:dyDescent="0.25">
      <c r="C155" s="99">
        <v>43238</v>
      </c>
      <c r="D155" s="118" t="s">
        <v>39</v>
      </c>
      <c r="E155" s="312" t="str">
        <f>TEXT(C155,"dddd")</f>
        <v>Friday</v>
      </c>
      <c r="F155" s="312" t="str">
        <f>IF(OR(E155="Thursday",E155="Tuesday"),"UAT","")&amp;IF(OR(E155="Wednesday",E155="Friday"),"Trunk&amp;UAT3","")</f>
        <v>Trunk&amp;UAT3</v>
      </c>
      <c r="G155" s="120" t="s">
        <v>526</v>
      </c>
      <c r="H15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5" s="122"/>
      <c r="J155" s="141"/>
      <c r="K155" s="123" t="str">
        <f>IF(OR(Table1810[[#This Row],[流]]="UAT_GS",Table1810[[#This Row],[流]]="UAT_GC",Table1810[[#This Row],[流]]="UAT_EP"),"Release_note","0")&amp;IF(OR(Table1810[[#This Row],[流]]="UAT3"),"Notice_of","0")</f>
        <v>00</v>
      </c>
      <c r="L155" s="124">
        <v>0</v>
      </c>
      <c r="M155" s="312">
        <v>0</v>
      </c>
      <c r="N155" s="312">
        <v>0</v>
      </c>
      <c r="O155" s="312">
        <v>0</v>
      </c>
      <c r="P155" s="312">
        <v>0</v>
      </c>
      <c r="Q155" s="312">
        <v>0</v>
      </c>
      <c r="R155" s="122" t="str">
        <f>IF(OR(Table1810[[#This Row],[流]]="FLEET_ENHANCEMENT_GS",Table1810[[#This Row],[流]]="UAT3",Table1810[[#This Row],[流]]="",Table1810[[#This Row],[流]]="0",Table1810[[#This Row],[流]]="ICP"),"0","Yes")</f>
        <v>Yes</v>
      </c>
      <c r="S155" s="127"/>
      <c r="T155" s="124"/>
    </row>
    <row r="156" spans="3:20" hidden="1" x14ac:dyDescent="0.25">
      <c r="C156" s="100">
        <v>43239</v>
      </c>
      <c r="D156" s="217"/>
      <c r="E156" s="218" t="str">
        <f t="shared" si="9"/>
        <v>Saturday</v>
      </c>
      <c r="F156" s="218" t="str">
        <f t="shared" si="10"/>
        <v/>
      </c>
      <c r="G156" s="218"/>
      <c r="H156"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56" s="218"/>
      <c r="J156" s="219"/>
      <c r="K156" s="220" t="str">
        <f>IF(OR(Table1810[[#This Row],[流]]="UAT_GS",Table1810[[#This Row],[流]]="UAT_GC",Table1810[[#This Row],[流]]="UAT_EP"),"Release_note","0")&amp;IF(OR(Table1810[[#This Row],[流]]="UAT3"),"Notice_of","0")</f>
        <v>00</v>
      </c>
      <c r="L156" s="221"/>
      <c r="M156" s="218"/>
      <c r="N156" s="218"/>
      <c r="O156" s="218"/>
      <c r="P156" s="218"/>
      <c r="Q156" s="218"/>
      <c r="R156" s="219" t="str">
        <f>IF(OR(Table1810[[#This Row],[流]]="FLEET_ENHANCEMENT_GS",Table1810[[#This Row],[流]]="UAT3",Table1810[[#This Row],[流]]="",Table1810[[#This Row],[流]]="0",Table1810[[#This Row],[流]]="ICP"),"0","Yes")</f>
        <v>0</v>
      </c>
      <c r="S156" s="222" t="str">
        <f>IF(Table1810[[#This Row],[流]]="Fleet_GS","√","")&amp;IF(Table1810[[#This Row],[流]]="UAT3","","X")</f>
        <v>X</v>
      </c>
      <c r="T156" s="223"/>
    </row>
    <row r="157" spans="3:20" hidden="1" x14ac:dyDescent="0.25">
      <c r="C157" s="100">
        <v>43240</v>
      </c>
      <c r="D157" s="217"/>
      <c r="E157" s="218" t="str">
        <f t="shared" si="9"/>
        <v>Sunday</v>
      </c>
      <c r="F157" s="218" t="str">
        <f t="shared" si="10"/>
        <v/>
      </c>
      <c r="G157" s="218"/>
      <c r="H15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
      </c>
      <c r="I157" s="218"/>
      <c r="J157" s="219"/>
      <c r="K157" s="220" t="str">
        <f>IF(OR(Table1810[[#This Row],[流]]="UAT_GS",Table1810[[#This Row],[流]]="UAT_GC",Table1810[[#This Row],[流]]="UAT_EP"),"Release_note","0")&amp;IF(OR(Table1810[[#This Row],[流]]="UAT3"),"Notice_of","0")</f>
        <v>00</v>
      </c>
      <c r="L157" s="221"/>
      <c r="M157" s="218"/>
      <c r="N157" s="218"/>
      <c r="O157" s="218"/>
      <c r="P157" s="218"/>
      <c r="Q157" s="218"/>
      <c r="R157" s="219" t="str">
        <f>IF(OR(Table1810[[#This Row],[流]]="FLEET_ENHANCEMENT_GS",Table1810[[#This Row],[流]]="UAT3",Table1810[[#This Row],[流]]="",Table1810[[#This Row],[流]]="0",Table1810[[#This Row],[流]]="ICP"),"0","Yes")</f>
        <v>0</v>
      </c>
      <c r="S157" s="222" t="str">
        <f>IF(Table1810[[#This Row],[流]]="Fleet_GS","√","")&amp;IF(Table1810[[#This Row],[流]]="UAT3","","X")</f>
        <v>X</v>
      </c>
      <c r="T157" s="223"/>
    </row>
    <row r="158" spans="3:20" hidden="1" x14ac:dyDescent="0.25">
      <c r="C158" s="99">
        <v>43241</v>
      </c>
      <c r="D158" s="118" t="s">
        <v>39</v>
      </c>
      <c r="E158" s="312" t="str">
        <f t="shared" si="9"/>
        <v>Monday</v>
      </c>
      <c r="F158" s="312" t="str">
        <f t="shared" si="10"/>
        <v/>
      </c>
      <c r="G158" s="120" t="s">
        <v>527</v>
      </c>
      <c r="H15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58" s="168" t="s">
        <v>586</v>
      </c>
      <c r="J158" s="141"/>
      <c r="K158" s="123" t="str">
        <f>IF(OR(Table1810[[#This Row],[流]]="UAT_GS",Table1810[[#This Row],[流]]="UAT_GC",Table1810[[#This Row],[流]]="UAT_EP"),"Release_note","0")&amp;IF(OR(Table1810[[#This Row],[流]]="UAT3"),"Notice_of","0")</f>
        <v>00</v>
      </c>
      <c r="L158" s="124">
        <v>0</v>
      </c>
      <c r="M158" s="312">
        <v>0</v>
      </c>
      <c r="N158" s="312">
        <v>0</v>
      </c>
      <c r="O158" s="312">
        <v>0</v>
      </c>
      <c r="P158" s="312">
        <v>0</v>
      </c>
      <c r="Q158" s="312">
        <v>0</v>
      </c>
      <c r="R158" s="122" t="str">
        <f>IF(OR(Table1810[[#This Row],[流]]="FLEET_ENHANCEMENT_GS",Table1810[[#This Row],[流]]="UAT3",Table1810[[#This Row],[流]]="",Table1810[[#This Row],[流]]="0",Table1810[[#This Row],[流]]="ICP"),"0","Yes")</f>
        <v>Yes</v>
      </c>
      <c r="S158" s="127"/>
      <c r="T158" s="124"/>
    </row>
    <row r="159" spans="3:20" hidden="1" x14ac:dyDescent="0.25">
      <c r="C159" s="99">
        <v>43241</v>
      </c>
      <c r="D159" s="118" t="s">
        <v>39</v>
      </c>
      <c r="E159" s="312" t="str">
        <f t="shared" si="9"/>
        <v>Monday</v>
      </c>
      <c r="F159" s="312" t="str">
        <f t="shared" si="10"/>
        <v/>
      </c>
      <c r="G159" s="148" t="s">
        <v>321</v>
      </c>
      <c r="H15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59" s="147" t="s">
        <v>482</v>
      </c>
      <c r="J159" s="122" t="s">
        <v>465</v>
      </c>
      <c r="K159" s="123" t="str">
        <f>IF(OR(Table1810[[#This Row],[流]]="UAT_GS",Table1810[[#This Row],[流]]="UAT_GC",Table1810[[#This Row],[流]]="UAT_EP"),"Release_note","0")&amp;IF(OR(Table1810[[#This Row],[流]]="UAT3"),"Notice_of","0")</f>
        <v>00</v>
      </c>
      <c r="L159" s="122" t="s">
        <v>467</v>
      </c>
      <c r="M159" s="212" t="s">
        <v>27</v>
      </c>
      <c r="N159" s="312" t="s">
        <v>282</v>
      </c>
      <c r="O159" s="312">
        <v>0</v>
      </c>
      <c r="P159" s="312">
        <v>0</v>
      </c>
      <c r="Q159" s="312">
        <v>0</v>
      </c>
      <c r="R159" s="122" t="str">
        <f>IF(OR(Table1810[[#This Row],[流]]="FLEET_ENHANCEMENT_GS",Table1810[[#This Row],[流]]="UAT3",Table1810[[#This Row],[流]]="",Table1810[[#This Row],[流]]="0",Table1810[[#This Row],[流]]="ICP"),"0","Yes")</f>
        <v>Yes</v>
      </c>
      <c r="S159" s="144"/>
      <c r="T159" s="124"/>
    </row>
    <row r="160" spans="3:20" hidden="1" x14ac:dyDescent="0.25">
      <c r="C160" s="99">
        <v>43241</v>
      </c>
      <c r="D160" s="118" t="s">
        <v>39</v>
      </c>
      <c r="E160" s="312" t="str">
        <f t="shared" si="9"/>
        <v>Monday</v>
      </c>
      <c r="F160" s="312" t="str">
        <f t="shared" si="10"/>
        <v/>
      </c>
      <c r="G160" s="148" t="s">
        <v>220</v>
      </c>
      <c r="H16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ME</v>
      </c>
      <c r="I160" s="129" t="s">
        <v>481</v>
      </c>
      <c r="J160" s="122" t="s">
        <v>464</v>
      </c>
      <c r="K160" s="123" t="str">
        <f>IF(OR(Table1810[[#This Row],[流]]="UAT_GS",Table1810[[#This Row],[流]]="UAT_GC",Table1810[[#This Row],[流]]="UAT_EP"),"Release_note","0")&amp;IF(OR(Table1810[[#This Row],[流]]="UAT3"),"Notice_of","0")</f>
        <v>00</v>
      </c>
      <c r="L160" s="124" t="s">
        <v>466</v>
      </c>
      <c r="M160" s="212" t="s">
        <v>27</v>
      </c>
      <c r="N160" s="312" t="s">
        <v>231</v>
      </c>
      <c r="O160" s="312">
        <v>0</v>
      </c>
      <c r="P160" s="312">
        <v>0</v>
      </c>
      <c r="Q160" s="312">
        <v>0</v>
      </c>
      <c r="R160" s="122" t="str">
        <f>IF(OR(Table1810[[#This Row],[流]]="FLEET_ENHANCEMENT_GS",Table1810[[#This Row],[流]]="UAT3",Table1810[[#This Row],[流]]="",Table1810[[#This Row],[流]]="0",Table1810[[#This Row],[流]]="ICP"),"0","Yes")</f>
        <v>Yes</v>
      </c>
      <c r="S160" s="144"/>
      <c r="T160" s="124"/>
    </row>
    <row r="161" spans="3:20" hidden="1" x14ac:dyDescent="0.25">
      <c r="C161" s="99">
        <v>43241</v>
      </c>
      <c r="D161" s="118" t="s">
        <v>39</v>
      </c>
      <c r="E161" s="312" t="str">
        <f t="shared" si="9"/>
        <v>Monday</v>
      </c>
      <c r="F161" s="312" t="str">
        <f t="shared" si="10"/>
        <v/>
      </c>
      <c r="G161" s="191" t="s">
        <v>167</v>
      </c>
      <c r="H16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61" s="312" t="s">
        <v>479</v>
      </c>
      <c r="J161" s="122" t="s">
        <v>487</v>
      </c>
      <c r="K161" s="123" t="str">
        <f>IF(OR(Table1810[[#This Row],[流]]="UAT_GS",Table1810[[#This Row],[流]]="UAT_GC",Table1810[[#This Row],[流]]="UAT_EP"),"Release_note","0")&amp;IF(OR(Table1810[[#This Row],[流]]="UAT3"),"Notice_of","0")</f>
        <v>00</v>
      </c>
      <c r="L161" s="122" t="s">
        <v>486</v>
      </c>
      <c r="M161" s="212" t="s">
        <v>27</v>
      </c>
      <c r="N161" s="212" t="s">
        <v>27</v>
      </c>
      <c r="O161" s="212" t="s">
        <v>27</v>
      </c>
      <c r="P161" s="212" t="s">
        <v>27</v>
      </c>
      <c r="Q161" s="312">
        <v>0</v>
      </c>
      <c r="R161" s="122" t="str">
        <f>IF(OR(Table1810[[#This Row],[流]]="FLEET_ENHANCEMENT_GS",Table1810[[#This Row],[流]]="UAT3",Table1810[[#This Row],[流]]="",Table1810[[#This Row],[流]]="0",Table1810[[#This Row],[流]]="ICP"),"0","Yes")</f>
        <v>Yes</v>
      </c>
      <c r="S161" s="144"/>
      <c r="T161" s="124"/>
    </row>
    <row r="162" spans="3:20" hidden="1" x14ac:dyDescent="0.25">
      <c r="C162" s="99">
        <v>43241</v>
      </c>
      <c r="D162" s="118" t="s">
        <v>39</v>
      </c>
      <c r="E162" s="312" t="str">
        <f t="shared" si="9"/>
        <v>Monday</v>
      </c>
      <c r="F162" s="312" t="str">
        <f t="shared" si="10"/>
        <v/>
      </c>
      <c r="G162" s="191" t="s">
        <v>202</v>
      </c>
      <c r="H16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62" s="147" t="s">
        <v>480</v>
      </c>
      <c r="J162" s="122" t="s">
        <v>488</v>
      </c>
      <c r="K162" s="123" t="str">
        <f>IF(OR(Table1810[[#This Row],[流]]="UAT_GS",Table1810[[#This Row],[流]]="UAT_GC",Table1810[[#This Row],[流]]="UAT_EP"),"Release_note","0")&amp;IF(OR(Table1810[[#This Row],[流]]="UAT3"),"Notice_of","0")</f>
        <v>00</v>
      </c>
      <c r="L162" s="122" t="s">
        <v>485</v>
      </c>
      <c r="M162" s="212" t="s">
        <v>27</v>
      </c>
      <c r="N162" s="212" t="s">
        <v>27</v>
      </c>
      <c r="O162" s="212" t="s">
        <v>27</v>
      </c>
      <c r="P162" s="212" t="s">
        <v>27</v>
      </c>
      <c r="Q162" s="312">
        <v>0</v>
      </c>
      <c r="R162" s="122" t="str">
        <f>IF(OR(Table1810[[#This Row],[流]]="FLEET_ENHANCEMENT_GS",Table1810[[#This Row],[流]]="UAT3",Table1810[[#This Row],[流]]="",Table1810[[#This Row],[流]]="0",Table1810[[#This Row],[流]]="ICP"),"0","Yes")</f>
        <v>Yes</v>
      </c>
      <c r="S162" s="150" t="s">
        <v>284</v>
      </c>
      <c r="T162" s="124"/>
    </row>
    <row r="163" spans="3:20" hidden="1" x14ac:dyDescent="0.25">
      <c r="C163" s="99">
        <v>43241</v>
      </c>
      <c r="D163" s="118" t="s">
        <v>39</v>
      </c>
      <c r="E163" s="312" t="str">
        <f t="shared" si="9"/>
        <v>Monday</v>
      </c>
      <c r="F163" s="312" t="str">
        <f t="shared" si="10"/>
        <v/>
      </c>
      <c r="G163" s="191" t="s">
        <v>200</v>
      </c>
      <c r="H16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63" s="312" t="s">
        <v>479</v>
      </c>
      <c r="J163" s="122" t="s">
        <v>489</v>
      </c>
      <c r="K163" s="123" t="str">
        <f>IF(OR(Table1810[[#This Row],[流]]="UAT_GS",Table1810[[#This Row],[流]]="UAT_GC",Table1810[[#This Row],[流]]="UAT_EP"),"Release_note","0")&amp;IF(OR(Table1810[[#This Row],[流]]="UAT3"),"Notice_of","0")</f>
        <v>00</v>
      </c>
      <c r="L163" s="122" t="s">
        <v>484</v>
      </c>
      <c r="M163" s="212" t="s">
        <v>27</v>
      </c>
      <c r="N163" s="212" t="s">
        <v>27</v>
      </c>
      <c r="O163" s="212" t="s">
        <v>27</v>
      </c>
      <c r="P163" s="212" t="s">
        <v>27</v>
      </c>
      <c r="Q163" s="312">
        <v>0</v>
      </c>
      <c r="R163" s="122" t="str">
        <f>IF(OR(Table1810[[#This Row],[流]]="FLEET_ENHANCEMENT_GS",Table1810[[#This Row],[流]]="UAT3",Table1810[[#This Row],[流]]="",Table1810[[#This Row],[流]]="0",Table1810[[#This Row],[流]]="ICP"),"0","Yes")</f>
        <v>Yes</v>
      </c>
      <c r="S163" s="144"/>
      <c r="T163" s="124"/>
    </row>
    <row r="164" spans="3:20" hidden="1" x14ac:dyDescent="0.25">
      <c r="C164" s="99">
        <v>43241</v>
      </c>
      <c r="D164" s="118" t="s">
        <v>39</v>
      </c>
      <c r="E164" s="312" t="str">
        <f t="shared" si="9"/>
        <v>Monday</v>
      </c>
      <c r="F164" s="312" t="str">
        <f t="shared" si="10"/>
        <v/>
      </c>
      <c r="G164" s="170" t="s">
        <v>20</v>
      </c>
      <c r="H16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64" s="312"/>
      <c r="J164" s="122" t="s">
        <v>469</v>
      </c>
      <c r="K164" s="123" t="str">
        <f>IF(OR(Table1810[[#This Row],[流]]="UAT_GS",Table1810[[#This Row],[流]]="UAT_GC",Table1810[[#This Row],[流]]="UAT_EP"),"Release_note","0")&amp;IF(OR(Table1810[[#This Row],[流]]="UAT3"),"Notice_of","0")</f>
        <v>00</v>
      </c>
      <c r="L164" s="309" t="s">
        <v>472</v>
      </c>
      <c r="M164" s="212" t="s">
        <v>27</v>
      </c>
      <c r="N164" s="212" t="s">
        <v>27</v>
      </c>
      <c r="O164" s="212" t="s">
        <v>27</v>
      </c>
      <c r="P164" s="212" t="s">
        <v>27</v>
      </c>
      <c r="Q164" s="213" t="s">
        <v>27</v>
      </c>
      <c r="R164" s="122" t="str">
        <f>IF(OR(Table1810[[#This Row],[流]]="FLEET_ENHANCEMENT_GS",Table1810[[#This Row],[流]]="UAT3",Table1810[[#This Row],[流]]="",Table1810[[#This Row],[流]]="0",Table1810[[#This Row],[流]]="ICP"),"0","Yes")</f>
        <v>Yes</v>
      </c>
      <c r="S164" s="144"/>
      <c r="T164" s="124"/>
    </row>
    <row r="165" spans="3:20" hidden="1" x14ac:dyDescent="0.25">
      <c r="C165" s="99">
        <v>43241</v>
      </c>
      <c r="D165" s="118" t="s">
        <v>39</v>
      </c>
      <c r="E165" s="312" t="str">
        <f t="shared" si="9"/>
        <v>Monday</v>
      </c>
      <c r="F165" s="312" t="str">
        <f t="shared" si="10"/>
        <v/>
      </c>
      <c r="G165" s="170" t="s">
        <v>34</v>
      </c>
      <c r="H16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65" s="312"/>
      <c r="J165" s="122" t="s">
        <v>470</v>
      </c>
      <c r="K165" s="123" t="str">
        <f>IF(OR(Table1810[[#This Row],[流]]="UAT_GS",Table1810[[#This Row],[流]]="UAT_GC",Table1810[[#This Row],[流]]="UAT_EP"),"Release_note","0")&amp;IF(OR(Table1810[[#This Row],[流]]="UAT3"),"Notice_of","0")</f>
        <v>00</v>
      </c>
      <c r="L165" s="124" t="s">
        <v>471</v>
      </c>
      <c r="M165" s="212" t="s">
        <v>27</v>
      </c>
      <c r="N165" s="212" t="s">
        <v>27</v>
      </c>
      <c r="O165" s="212" t="s">
        <v>27</v>
      </c>
      <c r="P165" s="212" t="s">
        <v>27</v>
      </c>
      <c r="Q165" s="213" t="s">
        <v>27</v>
      </c>
      <c r="R165" s="122" t="str">
        <f>IF(OR(Table1810[[#This Row],[流]]="FLEET_ENHANCEMENT_GS",Table1810[[#This Row],[流]]="UAT3",Table1810[[#This Row],[流]]="",Table1810[[#This Row],[流]]="0",Table1810[[#This Row],[流]]="ICP"),"0","Yes")</f>
        <v>Yes</v>
      </c>
      <c r="S165" s="144"/>
      <c r="T165" s="124"/>
    </row>
    <row r="166" spans="3:20" hidden="1" x14ac:dyDescent="0.25">
      <c r="C166" s="99">
        <v>43241</v>
      </c>
      <c r="D166" s="118" t="s">
        <v>39</v>
      </c>
      <c r="E166" s="312" t="str">
        <f t="shared" si="9"/>
        <v>Monday</v>
      </c>
      <c r="F166" s="312" t="str">
        <f t="shared" si="10"/>
        <v/>
      </c>
      <c r="G166" s="170" t="s">
        <v>35</v>
      </c>
      <c r="H16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166" s="312"/>
      <c r="J166" s="122" t="s">
        <v>468</v>
      </c>
      <c r="K166" s="123" t="str">
        <f>IF(OR(Table1810[[#This Row],[流]]="UAT_GS",Table1810[[#This Row],[流]]="UAT_GC",Table1810[[#This Row],[流]]="UAT_EP"),"Release_note","0")&amp;IF(OR(Table1810[[#This Row],[流]]="UAT3"),"Notice_of","0")</f>
        <v>00</v>
      </c>
      <c r="L166" s="124" t="s">
        <v>473</v>
      </c>
      <c r="M166" s="212" t="s">
        <v>27</v>
      </c>
      <c r="N166" s="212" t="s">
        <v>27</v>
      </c>
      <c r="O166" s="212" t="s">
        <v>27</v>
      </c>
      <c r="P166" s="212" t="s">
        <v>27</v>
      </c>
      <c r="Q166" s="213" t="s">
        <v>27</v>
      </c>
      <c r="R166" s="122" t="str">
        <f>IF(OR(Table1810[[#This Row],[流]]="FLEET_ENHANCEMENT_GS",Table1810[[#This Row],[流]]="UAT3",Table1810[[#This Row],[流]]="",Table1810[[#This Row],[流]]="0",Table1810[[#This Row],[流]]="ICP"),"0","Yes")</f>
        <v>Yes</v>
      </c>
      <c r="S166" s="144"/>
      <c r="T166" s="124"/>
    </row>
    <row r="167" spans="3:20" hidden="1" x14ac:dyDescent="0.25">
      <c r="C167" s="99">
        <v>43241</v>
      </c>
      <c r="D167" s="118" t="s">
        <v>39</v>
      </c>
      <c r="E167" s="312" t="str">
        <f>TEXT(C167,"dddd")</f>
        <v>Monday</v>
      </c>
      <c r="F167" s="312" t="str">
        <f>IF(OR(E167="Thursday",E167="Tuesday"),"UAT","")&amp;IF(OR(E167="Wednesday",E167="Friday"),"Trunk&amp;UAT3","")</f>
        <v/>
      </c>
      <c r="G167" s="120" t="s">
        <v>474</v>
      </c>
      <c r="H16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67" s="183" t="s">
        <v>170</v>
      </c>
      <c r="J167" s="122"/>
      <c r="K167" s="123" t="str">
        <f>IF(OR(Table1810[[#This Row],[流]]="UAT_GS",Table1810[[#This Row],[流]]="UAT_GC",Table1810[[#This Row],[流]]="UAT_EP"),"Release_note","0")&amp;IF(OR(Table1810[[#This Row],[流]]="UAT3"),"Notice_of","0")</f>
        <v>00</v>
      </c>
      <c r="L167" s="124">
        <v>0</v>
      </c>
      <c r="M167" s="141">
        <v>0</v>
      </c>
      <c r="N167" s="141">
        <v>0</v>
      </c>
      <c r="O167" s="141">
        <v>0</v>
      </c>
      <c r="P167" s="141">
        <v>0</v>
      </c>
      <c r="Q167" s="141">
        <v>0</v>
      </c>
      <c r="R167" s="122" t="str">
        <f>IF(OR(Table1810[[#This Row],[流]]="FLEET_ENHANCEMENT_GS",Table1810[[#This Row],[流]]="UAT3",Table1810[[#This Row],[流]]="",Table1810[[#This Row],[流]]="0",Table1810[[#This Row],[流]]="ICP"),"0","Yes")</f>
        <v>Yes</v>
      </c>
      <c r="S167" s="144"/>
      <c r="T167" s="124" t="s">
        <v>520</v>
      </c>
    </row>
    <row r="168" spans="3:20" hidden="1" x14ac:dyDescent="0.25">
      <c r="C168" s="99">
        <v>43241</v>
      </c>
      <c r="D168" s="118" t="s">
        <v>39</v>
      </c>
      <c r="E168" s="312" t="str">
        <f>TEXT(C168,"dddd")</f>
        <v>Monday</v>
      </c>
      <c r="F168" s="312" t="str">
        <f>IF(OR(E168="Thursday",E168="Tuesday"),"UAT","")&amp;IF(OR(E168="Wednesday",E168="Friday"),"Trunk&amp;UAT3","")</f>
        <v/>
      </c>
      <c r="G168" s="120" t="s">
        <v>475</v>
      </c>
      <c r="H16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68" s="183" t="s">
        <v>170</v>
      </c>
      <c r="J168" s="122"/>
      <c r="K168" s="123" t="str">
        <f>IF(OR(Table1810[[#This Row],[流]]="UAT_GS",Table1810[[#This Row],[流]]="UAT_GC",Table1810[[#This Row],[流]]="UAT_EP"),"Release_note","0")&amp;IF(OR(Table1810[[#This Row],[流]]="UAT3"),"Notice_of","0")</f>
        <v>00</v>
      </c>
      <c r="L168" s="124">
        <v>0</v>
      </c>
      <c r="M168" s="141">
        <v>0</v>
      </c>
      <c r="N168" s="141">
        <v>0</v>
      </c>
      <c r="O168" s="141">
        <v>0</v>
      </c>
      <c r="P168" s="141">
        <v>0</v>
      </c>
      <c r="Q168" s="141">
        <v>0</v>
      </c>
      <c r="R168" s="122" t="str">
        <f>IF(OR(Table1810[[#This Row],[流]]="FLEET_ENHANCEMENT_GS",Table1810[[#This Row],[流]]="UAT3",Table1810[[#This Row],[流]]="",Table1810[[#This Row],[流]]="0",Table1810[[#This Row],[流]]="ICP"),"0","Yes")</f>
        <v>Yes</v>
      </c>
      <c r="S168" s="144"/>
      <c r="T168" s="124" t="s">
        <v>520</v>
      </c>
    </row>
    <row r="169" spans="3:20" hidden="1" x14ac:dyDescent="0.25">
      <c r="C169" s="99">
        <v>43242</v>
      </c>
      <c r="D169" s="118" t="s">
        <v>39</v>
      </c>
      <c r="E169" s="160" t="str">
        <f t="shared" si="9"/>
        <v>Tuesday</v>
      </c>
      <c r="F169" s="160" t="str">
        <f t="shared" si="10"/>
        <v>UAT</v>
      </c>
      <c r="G169" s="148" t="s">
        <v>220</v>
      </c>
      <c r="H16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ME</v>
      </c>
      <c r="I169" s="168" t="s">
        <v>124</v>
      </c>
      <c r="J169" s="294" t="s">
        <v>483</v>
      </c>
      <c r="K169" s="225" t="str">
        <f>IF(OR(Table1810[[#This Row],[流]]="UAT_GS",Table1810[[#This Row],[流]]="UAT_GC",Table1810[[#This Row],[流]]="UAT_EP"),"Release_note","0")&amp;IF(OR(Table1810[[#This Row],[流]]="UAT3"),"Notice_of","0")</f>
        <v>00</v>
      </c>
      <c r="L169" s="122" t="s">
        <v>490</v>
      </c>
      <c r="M169" s="141">
        <v>0</v>
      </c>
      <c r="N169" s="141">
        <v>0</v>
      </c>
      <c r="O169" s="141">
        <v>0</v>
      </c>
      <c r="P169" s="141">
        <v>0</v>
      </c>
      <c r="Q169" s="141">
        <v>0</v>
      </c>
      <c r="R169" s="294" t="str">
        <f>IF(OR(Table1810[[#This Row],[流]]="FLEET_ENHANCEMENT_GS",Table1810[[#This Row],[流]]="UAT3",Table1810[[#This Row],[流]]="",Table1810[[#This Row],[流]]="0",Table1810[[#This Row],[流]]="ICP"),"0","Yes")</f>
        <v>Yes</v>
      </c>
      <c r="S169" s="226" t="str">
        <f>IF(Table1810[[#This Row],[流]]="Fleet_GS","√","")&amp;IF(Table1810[[#This Row],[流]]="UAT3","","X")</f>
        <v>X</v>
      </c>
      <c r="T169" s="130"/>
    </row>
    <row r="170" spans="3:20" hidden="1" x14ac:dyDescent="0.25">
      <c r="C170" s="101">
        <v>43243</v>
      </c>
      <c r="D170" s="118" t="s">
        <v>39</v>
      </c>
      <c r="E170" s="312" t="str">
        <f t="shared" si="9"/>
        <v>Wednesday</v>
      </c>
      <c r="F170" s="312" t="str">
        <f t="shared" si="10"/>
        <v>Trunk&amp;UAT3</v>
      </c>
      <c r="G170" s="170" t="s">
        <v>34</v>
      </c>
      <c r="H17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70" s="171"/>
      <c r="J170" s="122" t="s">
        <v>491</v>
      </c>
      <c r="K170" s="123" t="str">
        <f>IF(OR(Table1810[[#This Row],[流]]="UAT_GS",Table1810[[#This Row],[流]]="UAT_GC",Table1810[[#This Row],[流]]="UAT_EP"),"Release_note","0")&amp;IF(OR(Table1810[[#This Row],[流]]="UAT3"),"Notice_of","0")</f>
        <v>00</v>
      </c>
      <c r="L170" s="124" t="s">
        <v>492</v>
      </c>
      <c r="M170" s="212" t="s">
        <v>27</v>
      </c>
      <c r="N170" s="212" t="s">
        <v>27</v>
      </c>
      <c r="O170" s="212" t="s">
        <v>27</v>
      </c>
      <c r="P170" s="212" t="s">
        <v>27</v>
      </c>
      <c r="Q170" s="213" t="s">
        <v>27</v>
      </c>
      <c r="R170" s="122" t="str">
        <f>IF(OR(Table1810[[#This Row],[流]]="FLEET_ENHANCEMENT_GS",Table1810[[#This Row],[流]]="UAT3",Table1810[[#This Row],[流]]="",Table1810[[#This Row],[流]]="0",Table1810[[#This Row],[流]]="ICP"),"0","Yes")</f>
        <v>Yes</v>
      </c>
      <c r="S170" s="127"/>
      <c r="T170" s="124"/>
    </row>
    <row r="171" spans="3:20" hidden="1" x14ac:dyDescent="0.25">
      <c r="C171" s="101">
        <v>43243</v>
      </c>
      <c r="D171" s="118" t="s">
        <v>39</v>
      </c>
      <c r="E171" s="312" t="str">
        <f t="shared" si="9"/>
        <v>Wednesday</v>
      </c>
      <c r="F171" s="312" t="str">
        <f t="shared" si="10"/>
        <v>Trunk&amp;UAT3</v>
      </c>
      <c r="G171" s="148" t="s">
        <v>321</v>
      </c>
      <c r="H17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71" s="171"/>
      <c r="J171" s="122" t="s">
        <v>493</v>
      </c>
      <c r="K171" s="123" t="str">
        <f>IF(OR(Table1810[[#This Row],[流]]="UAT_GS",Table1810[[#This Row],[流]]="UAT_GC",Table1810[[#This Row],[流]]="UAT_EP"),"Release_note","0")&amp;IF(OR(Table1810[[#This Row],[流]]="UAT3"),"Notice_of","0")</f>
        <v>00</v>
      </c>
      <c r="L171" s="124" t="s">
        <v>494</v>
      </c>
      <c r="M171" s="212" t="s">
        <v>27</v>
      </c>
      <c r="N171" s="141">
        <v>0</v>
      </c>
      <c r="O171" s="141">
        <v>0</v>
      </c>
      <c r="P171" s="141">
        <v>0</v>
      </c>
      <c r="Q171" s="312">
        <v>0</v>
      </c>
      <c r="R171" s="122" t="str">
        <f>IF(OR(Table1810[[#This Row],[流]]="FLEET_ENHANCEMENT_GS",Table1810[[#This Row],[流]]="UAT3",Table1810[[#This Row],[流]]="",Table1810[[#This Row],[流]]="0",Table1810[[#This Row],[流]]="ICP"),"0","Yes")</f>
        <v>Yes</v>
      </c>
      <c r="S171" s="127"/>
      <c r="T171" s="124"/>
    </row>
    <row r="172" spans="3:20" hidden="1" x14ac:dyDescent="0.25">
      <c r="C172" s="99">
        <v>43243</v>
      </c>
      <c r="D172" s="118" t="s">
        <v>39</v>
      </c>
      <c r="E172" s="312" t="str">
        <f t="shared" si="9"/>
        <v>Wednesday</v>
      </c>
      <c r="F172" s="312" t="str">
        <f t="shared" si="10"/>
        <v>Trunk&amp;UAT3</v>
      </c>
      <c r="G172" s="191" t="s">
        <v>167</v>
      </c>
      <c r="H17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172.25.10.90</v>
      </c>
      <c r="I172" s="312"/>
      <c r="J172" s="122" t="s">
        <v>496</v>
      </c>
      <c r="K172" s="123" t="str">
        <f>IF(OR(Table1810[[#This Row],[流]]="UAT_GS",Table1810[[#This Row],[流]]="UAT_GC",Table1810[[#This Row],[流]]="UAT_EP"),"Release_note","0")&amp;IF(OR(Table1810[[#This Row],[流]]="UAT3"),"Notice_of","0")</f>
        <v>00</v>
      </c>
      <c r="L172" s="124" t="s">
        <v>499</v>
      </c>
      <c r="M172" s="212" t="s">
        <v>27</v>
      </c>
      <c r="N172" s="212" t="s">
        <v>27</v>
      </c>
      <c r="O172" s="212" t="s">
        <v>27</v>
      </c>
      <c r="P172" s="212" t="s">
        <v>27</v>
      </c>
      <c r="Q172" s="212">
        <v>0</v>
      </c>
      <c r="R172" s="122" t="str">
        <f>IF(OR(Table1810[[#This Row],[流]]="FLEET_ENHANCEMENT_GS",Table1810[[#This Row],[流]]="UAT3",Table1810[[#This Row],[流]]="",Table1810[[#This Row],[流]]="0",Table1810[[#This Row],[流]]="ICP"),"0","Yes")</f>
        <v>Yes</v>
      </c>
      <c r="S172" s="127" t="str">
        <f>IF(Table1810[[#This Row],[流]]="Fleet_GS","√","")&amp;IF(Table1810[[#This Row],[流]]="UAT3","","X")</f>
        <v>X</v>
      </c>
      <c r="T172" s="130"/>
    </row>
    <row r="173" spans="3:20" hidden="1" x14ac:dyDescent="0.25">
      <c r="C173" s="99">
        <v>43243</v>
      </c>
      <c r="D173" s="118" t="s">
        <v>39</v>
      </c>
      <c r="E173" s="312" t="str">
        <f t="shared" si="9"/>
        <v>Wednesday</v>
      </c>
      <c r="F173" s="312" t="str">
        <f t="shared" si="10"/>
        <v>Trunk&amp;UAT3</v>
      </c>
      <c r="G173" s="191" t="s">
        <v>202</v>
      </c>
      <c r="H17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73" s="129" t="s">
        <v>435</v>
      </c>
      <c r="J173" s="122" t="s">
        <v>495</v>
      </c>
      <c r="K173" s="123" t="str">
        <f>IF(OR(Table1810[[#This Row],[流]]="UAT_GS",Table1810[[#This Row],[流]]="UAT_GC",Table1810[[#This Row],[流]]="UAT_EP"),"Release_note","0")&amp;IF(OR(Table1810[[#This Row],[流]]="UAT3"),"Notice_of","0")</f>
        <v>00</v>
      </c>
      <c r="L173" s="122" t="s">
        <v>521</v>
      </c>
      <c r="M173" s="212" t="s">
        <v>27</v>
      </c>
      <c r="N173" s="212" t="s">
        <v>27</v>
      </c>
      <c r="O173" s="212" t="s">
        <v>27</v>
      </c>
      <c r="P173" s="212" t="s">
        <v>27</v>
      </c>
      <c r="Q173" s="212">
        <v>0</v>
      </c>
      <c r="R173" s="122" t="str">
        <f>IF(OR(Table1810[[#This Row],[流]]="FLEET_ENHANCEMENT_GS",Table1810[[#This Row],[流]]="UAT3",Table1810[[#This Row],[流]]="",Table1810[[#This Row],[流]]="0",Table1810[[#This Row],[流]]="ICP"),"0","Yes")</f>
        <v>Yes</v>
      </c>
      <c r="S173" s="150" t="s">
        <v>284</v>
      </c>
      <c r="T173" s="124"/>
    </row>
    <row r="174" spans="3:20" hidden="1" x14ac:dyDescent="0.25">
      <c r="C174" s="99">
        <v>43243</v>
      </c>
      <c r="D174" s="118" t="s">
        <v>39</v>
      </c>
      <c r="E174" s="312" t="str">
        <f t="shared" si="9"/>
        <v>Wednesday</v>
      </c>
      <c r="F174" s="312" t="str">
        <f t="shared" si="10"/>
        <v>Trunk&amp;UAT3</v>
      </c>
      <c r="G174" s="191" t="s">
        <v>200</v>
      </c>
      <c r="H17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74" s="312"/>
      <c r="J174" s="122" t="s">
        <v>497</v>
      </c>
      <c r="K174" s="123" t="str">
        <f>IF(OR(Table1810[[#This Row],[流]]="UAT_GS",Table1810[[#This Row],[流]]="UAT_GC",Table1810[[#This Row],[流]]="UAT_EP"),"Release_note","0")&amp;IF(OR(Table1810[[#This Row],[流]]="UAT3"),"Notice_of","0")</f>
        <v>00</v>
      </c>
      <c r="L174" s="124" t="s">
        <v>498</v>
      </c>
      <c r="M174" s="212" t="s">
        <v>27</v>
      </c>
      <c r="N174" s="212" t="s">
        <v>27</v>
      </c>
      <c r="O174" s="212" t="s">
        <v>27</v>
      </c>
      <c r="P174" s="212" t="s">
        <v>27</v>
      </c>
      <c r="Q174" s="212">
        <v>0</v>
      </c>
      <c r="R174" s="122" t="str">
        <f>IF(OR(Table1810[[#This Row],[流]]="FLEET_ENHANCEMENT_GS",Table1810[[#This Row],[流]]="UAT3",Table1810[[#This Row],[流]]="",Table1810[[#This Row],[流]]="0",Table1810[[#This Row],[流]]="ICP"),"0","Yes")</f>
        <v>Yes</v>
      </c>
      <c r="S174" s="127"/>
      <c r="T174" s="124"/>
    </row>
    <row r="175" spans="3:20" hidden="1" x14ac:dyDescent="0.25">
      <c r="C175" s="101">
        <v>43244</v>
      </c>
      <c r="D175" s="118" t="s">
        <v>39</v>
      </c>
      <c r="E175" s="312" t="str">
        <f t="shared" si="9"/>
        <v>Thursday</v>
      </c>
      <c r="F175" s="312" t="str">
        <f t="shared" si="10"/>
        <v>UAT</v>
      </c>
      <c r="G175" s="170" t="s">
        <v>20</v>
      </c>
      <c r="H17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75" s="312"/>
      <c r="J175" s="122" t="s">
        <v>500</v>
      </c>
      <c r="K175" s="123" t="str">
        <f>IF(OR(Table1810[[#This Row],[流]]="UAT_GS",Table1810[[#This Row],[流]]="UAT_GC",Table1810[[#This Row],[流]]="UAT_EP"),"Release_note","0")&amp;IF(OR(Table1810[[#This Row],[流]]="UAT3"),"Notice_of","0")</f>
        <v>00</v>
      </c>
      <c r="L175" s="124" t="s">
        <v>501</v>
      </c>
      <c r="M175" s="212" t="s">
        <v>27</v>
      </c>
      <c r="N175" s="212" t="s">
        <v>27</v>
      </c>
      <c r="O175" s="212" t="s">
        <v>27</v>
      </c>
      <c r="P175" s="212" t="s">
        <v>27</v>
      </c>
      <c r="Q175" s="213" t="s">
        <v>27</v>
      </c>
      <c r="R175" s="122" t="str">
        <f>IF(OR(Table1810[[#This Row],[流]]="FLEET_ENHANCEMENT_GS",Table1810[[#This Row],[流]]="UAT3",Table1810[[#This Row],[流]]="",Table1810[[#This Row],[流]]="0",Table1810[[#This Row],[流]]="ICP"),"0","Yes")</f>
        <v>Yes</v>
      </c>
      <c r="S175" s="150" t="s">
        <v>504</v>
      </c>
      <c r="T175" s="124"/>
    </row>
    <row r="176" spans="3:20" hidden="1" x14ac:dyDescent="0.25">
      <c r="C176" s="101">
        <v>43244</v>
      </c>
      <c r="D176" s="118" t="s">
        <v>39</v>
      </c>
      <c r="E176" s="312" t="str">
        <f t="shared" si="9"/>
        <v>Thursday</v>
      </c>
      <c r="F176" s="312" t="str">
        <f t="shared" si="10"/>
        <v>UAT</v>
      </c>
      <c r="G176" s="191" t="s">
        <v>202</v>
      </c>
      <c r="H17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172.25.10.91</v>
      </c>
      <c r="I176" s="168" t="s">
        <v>134</v>
      </c>
      <c r="J176" s="122" t="s">
        <v>502</v>
      </c>
      <c r="K176" s="123" t="str">
        <f>IF(OR(Table1810[[#This Row],[流]]="UAT_GS",Table1810[[#This Row],[流]]="UAT_GC",Table1810[[#This Row],[流]]="UAT_EP"),"Release_note","0")&amp;IF(OR(Table1810[[#This Row],[流]]="UAT3"),"Notice_of","0")</f>
        <v>00</v>
      </c>
      <c r="L176" s="124" t="s">
        <v>503</v>
      </c>
      <c r="M176" s="212" t="s">
        <v>27</v>
      </c>
      <c r="N176" s="212" t="s">
        <v>27</v>
      </c>
      <c r="O176" s="212" t="s">
        <v>27</v>
      </c>
      <c r="P176" s="212" t="s">
        <v>27</v>
      </c>
      <c r="Q176" s="312">
        <v>0</v>
      </c>
      <c r="R176" s="122" t="str">
        <f>IF(OR(Table1810[[#This Row],[流]]="FLEET_ENHANCEMENT_GS",Table1810[[#This Row],[流]]="UAT3",Table1810[[#This Row],[流]]="",Table1810[[#This Row],[流]]="0",Table1810[[#This Row],[流]]="ICP"),"0","Yes")</f>
        <v>Yes</v>
      </c>
      <c r="S176" s="127" t="str">
        <f>IF(Table1810[[#This Row],[流]]="Fleet_GS","√","")&amp;IF(Table1810[[#This Row],[流]]="UAT3","","X")</f>
        <v>X</v>
      </c>
      <c r="T176" s="130"/>
    </row>
    <row r="177" spans="3:20" hidden="1" x14ac:dyDescent="0.25">
      <c r="C177" s="101">
        <v>43244</v>
      </c>
      <c r="D177" s="118" t="s">
        <v>39</v>
      </c>
      <c r="E177" s="312" t="str">
        <f t="shared" si="9"/>
        <v>Thursday</v>
      </c>
      <c r="F177" s="312" t="str">
        <f t="shared" si="10"/>
        <v>UAT</v>
      </c>
      <c r="G177" s="120" t="s">
        <v>575</v>
      </c>
      <c r="H17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7" s="310" t="s">
        <v>525</v>
      </c>
      <c r="J177" s="122"/>
      <c r="K177" s="123" t="str">
        <f>IF(OR(Table1810[[#This Row],[流]]="UAT_GS",Table1810[[#This Row],[流]]="UAT_GC",Table1810[[#This Row],[流]]="UAT_EP"),"Release_note","0")&amp;IF(OR(Table1810[[#This Row],[流]]="UAT3"),"Notice_of","0")</f>
        <v>00</v>
      </c>
      <c r="L177" s="124">
        <v>0</v>
      </c>
      <c r="M177" s="141">
        <v>0</v>
      </c>
      <c r="N177" s="141">
        <v>0</v>
      </c>
      <c r="O177" s="141">
        <v>0</v>
      </c>
      <c r="P177" s="141">
        <v>0</v>
      </c>
      <c r="Q177" s="141">
        <v>0</v>
      </c>
      <c r="R177" s="122" t="str">
        <f>IF(OR(Table1810[[#This Row],[流]]="FLEET_ENHANCEMENT_GS",Table1810[[#This Row],[流]]="UAT3",Table1810[[#This Row],[流]]="",Table1810[[#This Row],[流]]="0",Table1810[[#This Row],[流]]="ICP"),"0","Yes")</f>
        <v>Yes</v>
      </c>
      <c r="S177" s="127"/>
      <c r="T177" s="124"/>
    </row>
    <row r="178" spans="3:20" hidden="1" x14ac:dyDescent="0.25">
      <c r="C178" s="101">
        <v>43244</v>
      </c>
      <c r="D178" s="118" t="s">
        <v>39</v>
      </c>
      <c r="E178" s="312" t="str">
        <f t="shared" si="9"/>
        <v>Thursday</v>
      </c>
      <c r="F178" s="312" t="str">
        <f t="shared" si="10"/>
        <v>UAT</v>
      </c>
      <c r="G178" s="120" t="s">
        <v>576</v>
      </c>
      <c r="H17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8" s="310" t="s">
        <v>523</v>
      </c>
      <c r="J178" s="122"/>
      <c r="K178" s="123" t="str">
        <f>IF(OR(Table1810[[#This Row],[流]]="UAT_GS",Table1810[[#This Row],[流]]="UAT_GC",Table1810[[#This Row],[流]]="UAT_EP"),"Release_note","0")&amp;IF(OR(Table1810[[#This Row],[流]]="UAT3"),"Notice_of","0")</f>
        <v>00</v>
      </c>
      <c r="L178" s="124">
        <v>0</v>
      </c>
      <c r="M178" s="141">
        <v>0</v>
      </c>
      <c r="N178" s="141">
        <v>0</v>
      </c>
      <c r="O178" s="141">
        <v>0</v>
      </c>
      <c r="P178" s="141">
        <v>0</v>
      </c>
      <c r="Q178" s="141">
        <v>0</v>
      </c>
      <c r="R178" s="122" t="str">
        <f>IF(OR(Table1810[[#This Row],[流]]="FLEET_ENHANCEMENT_GS",Table1810[[#This Row],[流]]="UAT3",Table1810[[#This Row],[流]]="",Table1810[[#This Row],[流]]="0",Table1810[[#This Row],[流]]="ICP"),"0","Yes")</f>
        <v>Yes</v>
      </c>
      <c r="S178" s="127"/>
      <c r="T178" s="124"/>
    </row>
    <row r="179" spans="3:20" hidden="1" x14ac:dyDescent="0.25">
      <c r="C179" s="101">
        <v>43244</v>
      </c>
      <c r="D179" s="118" t="s">
        <v>39</v>
      </c>
      <c r="E179" s="312" t="str">
        <f t="shared" si="9"/>
        <v>Thursday</v>
      </c>
      <c r="F179" s="312" t="str">
        <f t="shared" si="10"/>
        <v>UAT</v>
      </c>
      <c r="G179" s="120" t="s">
        <v>577</v>
      </c>
      <c r="H17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79" s="122" t="s">
        <v>524</v>
      </c>
      <c r="J179" s="122"/>
      <c r="K179" s="123" t="str">
        <f>IF(OR(Table1810[[#This Row],[流]]="UAT_GS",Table1810[[#This Row],[流]]="UAT_GC",Table1810[[#This Row],[流]]="UAT_EP"),"Release_note","0")&amp;IF(OR(Table1810[[#This Row],[流]]="UAT3"),"Notice_of","0")</f>
        <v>00</v>
      </c>
      <c r="L179" s="124">
        <v>0</v>
      </c>
      <c r="M179" s="141">
        <v>0</v>
      </c>
      <c r="N179" s="141">
        <v>0</v>
      </c>
      <c r="O179" s="141">
        <v>0</v>
      </c>
      <c r="P179" s="141">
        <v>0</v>
      </c>
      <c r="Q179" s="141">
        <v>0</v>
      </c>
      <c r="R179" s="122" t="str">
        <f>IF(OR(Table1810[[#This Row],[流]]="FLEET_ENHANCEMENT_GS",Table1810[[#This Row],[流]]="UAT3",Table1810[[#This Row],[流]]="",Table1810[[#This Row],[流]]="0",Table1810[[#This Row],[流]]="ICP"),"0","Yes")</f>
        <v>Yes</v>
      </c>
      <c r="S179" s="127"/>
      <c r="T179" s="124"/>
    </row>
    <row r="180" spans="3:20" hidden="1" x14ac:dyDescent="0.25">
      <c r="C180" s="99">
        <v>43245</v>
      </c>
      <c r="D180" s="118" t="s">
        <v>39</v>
      </c>
      <c r="E180" s="312" t="str">
        <f t="shared" si="9"/>
        <v>Friday</v>
      </c>
      <c r="F180" s="312" t="str">
        <f t="shared" si="10"/>
        <v>Trunk&amp;UAT3</v>
      </c>
      <c r="G180" s="148" t="s">
        <v>321</v>
      </c>
      <c r="H18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Row],[流]]="Tech_Refresh_ICP","Chenlin An","")</f>
        <v>Chenlin An</v>
      </c>
      <c r="I180" s="312"/>
      <c r="J180" s="122" t="s">
        <v>505</v>
      </c>
      <c r="K180" s="123" t="str">
        <f>IF(OR(Table1810[[#This Row],[流]]="UAT_GS",Table1810[[#This Row],[流]]="UAT_GC",Table1810[[#This Row],[流]]="UAT_EP"),"Release_note","0")&amp;IF(OR(Table1810[[#This Row],[流]]="UAT3"),"Notice_of","0")</f>
        <v>00</v>
      </c>
      <c r="L180" s="124" t="s">
        <v>506</v>
      </c>
      <c r="M180" s="212" t="s">
        <v>27</v>
      </c>
      <c r="N180" s="312">
        <v>0</v>
      </c>
      <c r="O180" s="312">
        <v>0</v>
      </c>
      <c r="P180" s="312">
        <v>0</v>
      </c>
      <c r="Q180" s="312">
        <v>0</v>
      </c>
      <c r="R180" s="122" t="str">
        <f>IF(OR(Table1810[[#This Row],[流]]="FLEET_ENHANCEMENT_GS",Table1810[[#This Row],[流]]="UAT3",Table1810[[#This Row],[流]]="",Table1810[[#This Row],[流]]="0",Table1810[[#This Row],[流]]="ICP"),"0","Yes")</f>
        <v>Yes</v>
      </c>
      <c r="S180" s="127" t="str">
        <f>IF(Table1810[[#This Row],[流]]="Fleet_GS","√","")&amp;IF(Table1810[[#This Row],[流]]="UAT3","","X")</f>
        <v>X</v>
      </c>
      <c r="T180" s="130"/>
    </row>
    <row r="181" spans="3:20" hidden="1" x14ac:dyDescent="0.25">
      <c r="C181" s="99">
        <v>43245</v>
      </c>
      <c r="D181" s="118" t="s">
        <v>39</v>
      </c>
      <c r="E181" s="312" t="str">
        <f t="shared" si="9"/>
        <v>Friday</v>
      </c>
      <c r="F181" s="312" t="str">
        <f t="shared" si="10"/>
        <v>Trunk&amp;UAT3</v>
      </c>
      <c r="G181" s="145" t="s">
        <v>167</v>
      </c>
      <c r="H18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172.25.10.90</v>
      </c>
      <c r="I181" s="312"/>
      <c r="J181" s="122" t="s">
        <v>512</v>
      </c>
      <c r="K181" s="123" t="str">
        <f>IF(OR(Table1810[[#This Row],[流]]="UAT_GS",Table1810[[#This Row],[流]]="UAT_GC",Table1810[[#This Row],[流]]="UAT_EP"),"Release_note","0")&amp;IF(OR(Table1810[[#This Row],[流]]="UAT3"),"Notice_of","0")</f>
        <v>00</v>
      </c>
      <c r="L181" s="122" t="s">
        <v>518</v>
      </c>
      <c r="M181" s="212" t="s">
        <v>27</v>
      </c>
      <c r="N181" s="212" t="s">
        <v>27</v>
      </c>
      <c r="O181" s="212" t="s">
        <v>27</v>
      </c>
      <c r="P181" s="212" t="s">
        <v>27</v>
      </c>
      <c r="Q181" s="312">
        <v>0</v>
      </c>
      <c r="R181" s="122" t="str">
        <f>IF(OR(Table1810[[#This Row],[流]]="FLEET_ENHANCEMENT_GS",Table1810[[#This Row],[流]]="UAT3",Table1810[[#This Row],[流]]="",Table1810[[#This Row],[流]]="0",Table1810[[#This Row],[流]]="ICP"),"0","Yes")</f>
        <v>Yes</v>
      </c>
      <c r="S181" s="127"/>
      <c r="T181" s="124"/>
    </row>
    <row r="182" spans="3:20" hidden="1" x14ac:dyDescent="0.25">
      <c r="C182" s="99">
        <v>43245</v>
      </c>
      <c r="D182" s="118" t="s">
        <v>39</v>
      </c>
      <c r="E182" s="312" t="str">
        <f t="shared" si="9"/>
        <v>Friday</v>
      </c>
      <c r="F182" s="312" t="str">
        <f t="shared" si="10"/>
        <v>Trunk&amp;UAT3</v>
      </c>
      <c r="G182" s="145" t="s">
        <v>202</v>
      </c>
      <c r="H18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172.25.10.91</v>
      </c>
      <c r="I182" s="312"/>
      <c r="J182" s="122" t="s">
        <v>513</v>
      </c>
      <c r="K182" s="123" t="str">
        <f>IF(OR(Table1810[[#This Row],[流]]="UAT_GS",Table1810[[#This Row],[流]]="UAT_GC",Table1810[[#This Row],[流]]="UAT_EP"),"Release_note","0")&amp;IF(OR(Table1810[[#This Row],[流]]="UAT3"),"Notice_of","0")</f>
        <v>00</v>
      </c>
      <c r="L182" s="124" t="s">
        <v>516</v>
      </c>
      <c r="M182" s="212" t="s">
        <v>27</v>
      </c>
      <c r="N182" s="212" t="s">
        <v>27</v>
      </c>
      <c r="O182" s="212" t="s">
        <v>27</v>
      </c>
      <c r="P182" s="212" t="s">
        <v>27</v>
      </c>
      <c r="Q182" s="312">
        <v>0</v>
      </c>
      <c r="R182" s="122" t="str">
        <f>IF(OR(Table1810[[#This Row],[流]]="FLEET_ENHANCEMENT_GS",Table1810[[#This Row],[流]]="UAT3",Table1810[[#This Row],[流]]="",Table1810[[#This Row],[流]]="0",Table1810[[#This Row],[流]]="ICP"),"0","Yes")</f>
        <v>Yes</v>
      </c>
      <c r="S182" s="127"/>
      <c r="T182" s="124"/>
    </row>
    <row r="183" spans="3:20" hidden="1" x14ac:dyDescent="0.25">
      <c r="C183" s="99">
        <v>43245</v>
      </c>
      <c r="D183" s="118" t="s">
        <v>39</v>
      </c>
      <c r="E183" s="312" t="str">
        <f t="shared" si="9"/>
        <v>Friday</v>
      </c>
      <c r="F183" s="312" t="str">
        <f t="shared" si="10"/>
        <v>Trunk&amp;UAT3</v>
      </c>
      <c r="G183" s="191" t="s">
        <v>200</v>
      </c>
      <c r="H18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172.25.10.92</v>
      </c>
      <c r="I183" s="312"/>
      <c r="J183" s="122" t="s">
        <v>514</v>
      </c>
      <c r="K183" s="123" t="str">
        <f>IF(OR(Table1810[[#This Row],[流]]="UAT_GS",Table1810[[#This Row],[流]]="UAT_GC",Table1810[[#This Row],[流]]="UAT_EP"),"Release_note","0")&amp;IF(OR(Table1810[[#This Row],[流]]="UAT3"),"Notice_of","0")</f>
        <v>00</v>
      </c>
      <c r="L183" s="122" t="s">
        <v>515</v>
      </c>
      <c r="M183" s="212" t="s">
        <v>27</v>
      </c>
      <c r="N183" s="212" t="s">
        <v>27</v>
      </c>
      <c r="O183" s="212" t="s">
        <v>27</v>
      </c>
      <c r="P183" s="212" t="s">
        <v>27</v>
      </c>
      <c r="Q183" s="312">
        <v>0</v>
      </c>
      <c r="R183" s="122" t="str">
        <f>IF(OR(Table1810[[#This Row],[流]]="FLEET_ENHANCEMENT_GS",Table1810[[#This Row],[流]]="UAT3",Table1810[[#This Row],[流]]="",Table1810[[#This Row],[流]]="0",Table1810[[#This Row],[流]]="ICP"),"0","Yes")</f>
        <v>Yes</v>
      </c>
      <c r="S183" s="127"/>
      <c r="T183" s="124"/>
    </row>
    <row r="184" spans="3:20" hidden="1" x14ac:dyDescent="0.25">
      <c r="C184" s="99">
        <v>43245</v>
      </c>
      <c r="D184" s="118" t="s">
        <v>39</v>
      </c>
      <c r="E184" s="312" t="str">
        <f t="shared" si="9"/>
        <v>Friday</v>
      </c>
      <c r="F184" s="312" t="str">
        <f t="shared" si="10"/>
        <v>Trunk&amp;UAT3</v>
      </c>
      <c r="G184" s="145" t="s">
        <v>296</v>
      </c>
      <c r="H18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172.25.12.94</v>
      </c>
      <c r="I184" s="312"/>
      <c r="J184" s="227" t="s">
        <v>507</v>
      </c>
      <c r="K184" s="123" t="str">
        <f>IF(OR(Table1810[[#This Row],[流]]="UAT_GS",Table1810[[#This Row],[流]]="UAT_GC",Table1810[[#This Row],[流]]="UAT_EP"),"Release_note","0")&amp;IF(OR(Table1810[[#This Row],[流]]="UAT3"),"Notice_of","0")</f>
        <v>00</v>
      </c>
      <c r="L184" s="122" t="s">
        <v>517</v>
      </c>
      <c r="M184" s="292" t="s">
        <v>508</v>
      </c>
      <c r="N184" s="292" t="s">
        <v>508</v>
      </c>
      <c r="O184" s="292" t="s">
        <v>508</v>
      </c>
      <c r="P184" s="292" t="s">
        <v>508</v>
      </c>
      <c r="Q184" s="312">
        <v>0</v>
      </c>
      <c r="R184" s="122" t="str">
        <f>IF(OR(Table1810[[#This Row],[流]]="FLEET_ENHANCEMENT_GS",Table1810[[#This Row],[流]]="UAT3",Table1810[[#This Row],[流]]="",Table1810[[#This Row],[流]]="0",Table1810[[#This Row],[流]]="ICP"),"0","Yes")</f>
        <v>0</v>
      </c>
      <c r="S184" s="127"/>
      <c r="T184" s="124"/>
    </row>
    <row r="185" spans="3:20" hidden="1" x14ac:dyDescent="0.25">
      <c r="C185" s="100">
        <v>43246</v>
      </c>
      <c r="D185" s="217"/>
      <c r="E185" s="218" t="str">
        <f t="shared" si="9"/>
        <v>Saturday</v>
      </c>
      <c r="F185" s="218" t="str">
        <f t="shared" si="10"/>
        <v/>
      </c>
      <c r="G185" s="218"/>
      <c r="H185"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5" s="218"/>
      <c r="J185" s="219"/>
      <c r="K185" s="220" t="str">
        <f>IF(OR(Table1810[[#This Row],[流]]="UAT_GS",Table1810[[#This Row],[流]]="UAT_GC",Table1810[[#This Row],[流]]="UAT_EP"),"Release_note","0")&amp;IF(OR(Table1810[[#This Row],[流]]="UAT3"),"Notice_of","0")</f>
        <v>00</v>
      </c>
      <c r="L185" s="221"/>
      <c r="M185" s="218"/>
      <c r="N185" s="218"/>
      <c r="O185" s="218"/>
      <c r="P185" s="218"/>
      <c r="Q185" s="218"/>
      <c r="R185" s="219" t="str">
        <f>IF(OR(Table1810[[#This Row],[流]]="FLEET_ENHANCEMENT_GS",Table1810[[#This Row],[流]]="UAT3",Table1810[[#This Row],[流]]="",Table1810[[#This Row],[流]]="0",Table1810[[#This Row],[流]]="ICP"),"0","Yes")</f>
        <v>0</v>
      </c>
      <c r="S185" s="222" t="str">
        <f>IF(Table1810[[#This Row],[流]]="Fleet_GS","√","")&amp;IF(Table1810[[#This Row],[流]]="UAT3","","X")</f>
        <v>X</v>
      </c>
      <c r="T185" s="223"/>
    </row>
    <row r="186" spans="3:20" hidden="1" x14ac:dyDescent="0.25">
      <c r="C186" s="100">
        <v>43247</v>
      </c>
      <c r="D186" s="217"/>
      <c r="E186" s="218" t="str">
        <f t="shared" si="9"/>
        <v>Sunday</v>
      </c>
      <c r="F186" s="218" t="str">
        <f t="shared" si="10"/>
        <v/>
      </c>
      <c r="G186" s="218"/>
      <c r="H186"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6" s="218"/>
      <c r="J186" s="219"/>
      <c r="K186" s="220" t="str">
        <f>IF(OR(Table1810[[#This Row],[流]]="UAT_GS",Table1810[[#This Row],[流]]="UAT_GC",Table1810[[#This Row],[流]]="UAT_EP"),"Release_note","0")&amp;IF(OR(Table1810[[#This Row],[流]]="UAT3"),"Notice_of","0")</f>
        <v>00</v>
      </c>
      <c r="L186" s="221"/>
      <c r="M186" s="218"/>
      <c r="N186" s="218"/>
      <c r="O186" s="218"/>
      <c r="P186" s="218"/>
      <c r="Q186" s="218"/>
      <c r="R186" s="219" t="str">
        <f>IF(OR(Table1810[[#This Row],[流]]="FLEET_ENHANCEMENT_GS",Table1810[[#This Row],[流]]="UAT3",Table1810[[#This Row],[流]]="",Table1810[[#This Row],[流]]="0",Table1810[[#This Row],[流]]="ICP"),"0","Yes")</f>
        <v>0</v>
      </c>
      <c r="S186" s="222" t="str">
        <f>IF(Table1810[[#This Row],[流]]="Fleet_GS","√","")&amp;IF(Table1810[[#This Row],[流]]="UAT3","","X")</f>
        <v>X</v>
      </c>
      <c r="T186" s="223"/>
    </row>
    <row r="187" spans="3:20" hidden="1" x14ac:dyDescent="0.25">
      <c r="C187" s="100">
        <v>43248</v>
      </c>
      <c r="D187" s="217"/>
      <c r="E187" s="218" t="str">
        <f t="shared" si="9"/>
        <v>Monday</v>
      </c>
      <c r="F187" s="218" t="str">
        <f t="shared" si="10"/>
        <v/>
      </c>
      <c r="G187" s="218"/>
      <c r="H18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
      </c>
      <c r="I187" s="168" t="s">
        <v>587</v>
      </c>
      <c r="J187" s="219"/>
      <c r="K187" s="220" t="str">
        <f>IF(OR(Table1810[[#This Row],[流]]="UAT_GS",Table1810[[#This Row],[流]]="UAT_GC",Table1810[[#This Row],[流]]="UAT_EP"),"Release_note","0")&amp;IF(OR(Table1810[[#This Row],[流]]="UAT3"),"Notice_of","0")</f>
        <v>00</v>
      </c>
      <c r="L187" s="221"/>
      <c r="M187" s="218"/>
      <c r="N187" s="218"/>
      <c r="O187" s="218"/>
      <c r="P187" s="218"/>
      <c r="Q187" s="218"/>
      <c r="R187" s="219" t="str">
        <f>IF(OR(Table1810[[#This Row],[流]]="FLEET_ENHANCEMENT_GS",Table1810[[#This Row],[流]]="UAT3",Table1810[[#This Row],[流]]="",Table1810[[#This Row],[流]]="0",Table1810[[#This Row],[流]]="ICP"),"0","Yes")</f>
        <v>0</v>
      </c>
      <c r="S187" s="222" t="str">
        <f>IF(Table1810[[#This Row],[流]]="Fleet_GS","√","")&amp;IF(Table1810[[#This Row],[流]]="UAT3","","X")</f>
        <v>X</v>
      </c>
      <c r="T187" s="223"/>
    </row>
    <row r="188" spans="3:20" hidden="1" x14ac:dyDescent="0.25">
      <c r="C188" s="99">
        <v>43250</v>
      </c>
      <c r="D188" s="118" t="s">
        <v>39</v>
      </c>
      <c r="E188" s="312" t="str">
        <f t="shared" si="9"/>
        <v>Wednesday</v>
      </c>
      <c r="F188" s="312" t="str">
        <f t="shared" si="10"/>
        <v>Trunk&amp;UAT3</v>
      </c>
      <c r="G188" s="228" t="s">
        <v>529</v>
      </c>
      <c r="H18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88" s="183" t="s">
        <v>509</v>
      </c>
      <c r="J188" s="122"/>
      <c r="K188" s="123" t="str">
        <f>IF(OR(Table1810[[#This Row],[流]]="UAT_GS",Table1810[[#This Row],[流]]="UAT_GC",Table1810[[#This Row],[流]]="UAT_EP"),"Release_note","0")&amp;IF(OR(Table1810[[#This Row],[流]]="UAT3"),"Notice_of","0")</f>
        <v>00</v>
      </c>
      <c r="L188" s="124">
        <v>0</v>
      </c>
      <c r="M188" s="292">
        <v>0</v>
      </c>
      <c r="N188" s="312">
        <v>0</v>
      </c>
      <c r="O188" s="312">
        <v>0</v>
      </c>
      <c r="P188" s="312">
        <v>0</v>
      </c>
      <c r="Q188" s="312">
        <v>0</v>
      </c>
      <c r="R188" s="122" t="str">
        <f>IF(OR(Table1810[[#This Row],[流]]="FLEET_ENHANCEMENT_GS",Table1810[[#This Row],[流]]="UAT3",Table1810[[#This Row],[流]]="",Table1810[[#This Row],[流]]="0",Table1810[[#This Row],[流]]="ICP"),"0","Yes")</f>
        <v>Yes</v>
      </c>
      <c r="S188" s="127"/>
      <c r="T188" s="124"/>
    </row>
    <row r="189" spans="3:20" hidden="1" x14ac:dyDescent="0.25">
      <c r="C189" s="99">
        <v>43250</v>
      </c>
      <c r="D189" s="118" t="s">
        <v>39</v>
      </c>
      <c r="E189" s="312" t="str">
        <f t="shared" si="9"/>
        <v>Wednesday</v>
      </c>
      <c r="F189" s="312" t="str">
        <f t="shared" si="10"/>
        <v>Trunk&amp;UAT3</v>
      </c>
      <c r="G189" s="170" t="s">
        <v>20</v>
      </c>
      <c r="H18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189" s="183" t="s">
        <v>509</v>
      </c>
      <c r="J189" s="122" t="s">
        <v>545</v>
      </c>
      <c r="K189" s="123" t="str">
        <f>IF(OR(Table1810[[#This Row],[流]]="UAT_GS",Table1810[[#This Row],[流]]="UAT_GC",Table1810[[#This Row],[流]]="UAT_EP"),"Release_note","0")&amp;IF(OR(Table1810[[#This Row],[流]]="UAT3"),"Notice_of","0")</f>
        <v>00</v>
      </c>
      <c r="L189" s="122" t="s">
        <v>550</v>
      </c>
      <c r="M189" s="292" t="s">
        <v>508</v>
      </c>
      <c r="N189" s="292" t="s">
        <v>508</v>
      </c>
      <c r="O189" s="292" t="s">
        <v>508</v>
      </c>
      <c r="P189" s="292" t="s">
        <v>508</v>
      </c>
      <c r="Q189" s="312">
        <v>0</v>
      </c>
      <c r="R189" s="122" t="str">
        <f>IF(OR(Table1810[[#This Row],[流]]="FLEET_ENHANCEMENT_GS",Table1810[[#This Row],[流]]="UAT3",Table1810[[#This Row],[流]]="",Table1810[[#This Row],[流]]="0",Table1810[[#This Row],[流]]="ICP"),"0","Yes")</f>
        <v>Yes</v>
      </c>
      <c r="S189" s="127"/>
      <c r="T189" s="124"/>
    </row>
    <row r="190" spans="3:20" hidden="1" x14ac:dyDescent="0.25">
      <c r="C190" s="99">
        <v>43250</v>
      </c>
      <c r="D190" s="118" t="s">
        <v>39</v>
      </c>
      <c r="E190" s="312" t="str">
        <f t="shared" si="9"/>
        <v>Wednesday</v>
      </c>
      <c r="F190" s="312" t="str">
        <f t="shared" si="10"/>
        <v>Trunk&amp;UAT3</v>
      </c>
      <c r="G190" s="170" t="s">
        <v>34</v>
      </c>
      <c r="H19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172.25.12.223</v>
      </c>
      <c r="I190" s="183" t="s">
        <v>509</v>
      </c>
      <c r="J190" s="122" t="s">
        <v>547</v>
      </c>
      <c r="K190" s="123" t="s">
        <v>551</v>
      </c>
      <c r="L190" s="122" t="s">
        <v>548</v>
      </c>
      <c r="M190" s="292" t="s">
        <v>508</v>
      </c>
      <c r="N190" s="292" t="s">
        <v>508</v>
      </c>
      <c r="O190" s="292" t="s">
        <v>508</v>
      </c>
      <c r="P190" s="292" t="s">
        <v>508</v>
      </c>
      <c r="Q190" s="312">
        <v>0</v>
      </c>
      <c r="R190" s="122" t="str">
        <f>IF(OR(Table1810[[#This Row],[流]]="FLEET_ENHANCEMENT_GS",Table1810[[#This Row],[流]]="UAT3",Table1810[[#This Row],[流]]="",Table1810[[#This Row],[流]]="0",Table1810[[#This Row],[流]]="ICP"),"0","Yes")</f>
        <v>Yes</v>
      </c>
      <c r="S190" s="127"/>
      <c r="T190" s="124"/>
    </row>
    <row r="191" spans="3:20" hidden="1" x14ac:dyDescent="0.25">
      <c r="C191" s="99">
        <v>43250</v>
      </c>
      <c r="D191" s="118" t="s">
        <v>39</v>
      </c>
      <c r="E191" s="312" t="str">
        <f t="shared" si="9"/>
        <v>Wednesday</v>
      </c>
      <c r="F191" s="312" t="str">
        <f t="shared" si="10"/>
        <v>Trunk&amp;UAT3</v>
      </c>
      <c r="G191" s="170" t="s">
        <v>35</v>
      </c>
      <c r="H19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172.25.12.224</v>
      </c>
      <c r="I191" s="183" t="s">
        <v>509</v>
      </c>
      <c r="J191" s="122" t="s">
        <v>546</v>
      </c>
      <c r="K191" s="123" t="str">
        <f>IF(OR(Table1810[[#This Row],[流]]="UAT_GS",Table1810[[#This Row],[流]]="UAT_GC",Table1810[[#This Row],[流]]="UAT_EP"),"Release_note","0")&amp;IF(OR(Table1810[[#This Row],[流]]="UAT3"),"Notice_of","0")</f>
        <v>00</v>
      </c>
      <c r="L191" s="122" t="s">
        <v>549</v>
      </c>
      <c r="M191" s="292" t="s">
        <v>508</v>
      </c>
      <c r="N191" s="292" t="s">
        <v>508</v>
      </c>
      <c r="O191" s="292" t="s">
        <v>508</v>
      </c>
      <c r="P191" s="292" t="s">
        <v>508</v>
      </c>
      <c r="Q191" s="312">
        <v>0</v>
      </c>
      <c r="R191" s="122" t="str">
        <f>IF(OR(Table1810[[#This Row],[流]]="FLEET_ENHANCEMENT_GS",Table1810[[#This Row],[流]]="UAT3",Table1810[[#This Row],[流]]="",Table1810[[#This Row],[流]]="0",Table1810[[#This Row],[流]]="ICP"),"0","Yes")</f>
        <v>Yes</v>
      </c>
      <c r="S191" s="127"/>
      <c r="T191" s="124"/>
    </row>
    <row r="192" spans="3:20" hidden="1" x14ac:dyDescent="0.25">
      <c r="C192" s="99">
        <v>43250</v>
      </c>
      <c r="D192" s="118" t="s">
        <v>39</v>
      </c>
      <c r="E192" s="312" t="str">
        <f t="shared" si="9"/>
        <v>Wednesday</v>
      </c>
      <c r="F192" s="312" t="str">
        <f t="shared" si="10"/>
        <v>Trunk&amp;UAT3</v>
      </c>
      <c r="G192" s="120" t="s">
        <v>522</v>
      </c>
      <c r="H19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92" s="122"/>
      <c r="J192" s="122" t="s">
        <v>104</v>
      </c>
      <c r="K192" s="123" t="str">
        <f>IF(OR(Table1810[[#This Row],[流]]="UAT_GS",Table1810[[#This Row],[流]]="UAT_GC",Table1810[[#This Row],[流]]="UAT_EP"),"Release_note","0")&amp;IF(OR(Table1810[[#This Row],[流]]="UAT3"),"Notice_of","0")</f>
        <v>00</v>
      </c>
      <c r="L192" s="122" t="s">
        <v>552</v>
      </c>
      <c r="M192" s="292" t="s">
        <v>508</v>
      </c>
      <c r="N192" s="312">
        <v>0</v>
      </c>
      <c r="O192" s="312">
        <v>0</v>
      </c>
      <c r="P192" s="312">
        <v>0</v>
      </c>
      <c r="Q192" s="312">
        <v>0</v>
      </c>
      <c r="R192" s="122" t="str">
        <f>IF(OR(Table1810[[#This Row],[流]]="FLEET_ENHANCEMENT_GS",Table1810[[#This Row],[流]]="UAT3",Table1810[[#This Row],[流]]="",Table1810[[#This Row],[流]]="0",Table1810[[#This Row],[流]]="ICP"),"0","Yes")</f>
        <v>Yes</v>
      </c>
      <c r="S192" s="127"/>
      <c r="T192" s="124"/>
    </row>
    <row r="193" spans="3:20" hidden="1" x14ac:dyDescent="0.25">
      <c r="C193" s="99">
        <v>43250</v>
      </c>
      <c r="D193" s="118" t="s">
        <v>39</v>
      </c>
      <c r="E193" s="312" t="str">
        <f t="shared" si="9"/>
        <v>Wednesday</v>
      </c>
      <c r="F193" s="312" t="str">
        <f t="shared" si="10"/>
        <v>Trunk&amp;UAT3</v>
      </c>
      <c r="G193" s="131" t="s">
        <v>32</v>
      </c>
      <c r="H19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193" s="312"/>
      <c r="J193" s="120" t="s">
        <v>522</v>
      </c>
      <c r="K193" s="123" t="str">
        <f>IF(OR(Table1810[[#This Row],[流]]="UAT_GS",Table1810[[#This Row],[流]]="UAT_GC",Table1810[[#This Row],[流]]="UAT_EP"),"Release_note","0")&amp;IF(OR(Table1810[[#This Row],[流]]="UAT3"),"Notice_of","0")</f>
        <v>Release_note0</v>
      </c>
      <c r="L193" s="122" t="s">
        <v>552</v>
      </c>
      <c r="M193" s="292" t="s">
        <v>508</v>
      </c>
      <c r="N193" s="292" t="s">
        <v>508</v>
      </c>
      <c r="O193" s="292" t="s">
        <v>508</v>
      </c>
      <c r="P193" s="292" t="s">
        <v>508</v>
      </c>
      <c r="Q193" s="312">
        <v>0</v>
      </c>
      <c r="R193" s="122" t="str">
        <f>IF(OR(Table1810[[#This Row],[流]]="FLEET_ENHANCEMENT_GS",Table1810[[#This Row],[流]]="UAT3",Table1810[[#This Row],[流]]="",Table1810[[#This Row],[流]]="0",Table1810[[#This Row],[流]]="ICP"),"0","Yes")</f>
        <v>Yes</v>
      </c>
      <c r="S193" s="127"/>
      <c r="T193" s="124"/>
    </row>
    <row r="194" spans="3:20" hidden="1" x14ac:dyDescent="0.25">
      <c r="C194" s="99">
        <v>43250</v>
      </c>
      <c r="D194" s="118" t="s">
        <v>39</v>
      </c>
      <c r="E194" s="312" t="str">
        <f t="shared" si="9"/>
        <v>Wednesday</v>
      </c>
      <c r="F194" s="312" t="str">
        <f t="shared" si="10"/>
        <v>Trunk&amp;UAT3</v>
      </c>
      <c r="G194" s="131" t="s">
        <v>36</v>
      </c>
      <c r="H19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194" s="312"/>
      <c r="J194" s="120" t="s">
        <v>522</v>
      </c>
      <c r="K194" s="123" t="str">
        <f>IF(OR(Table1810[[#This Row],[流]]="UAT_GS",Table1810[[#This Row],[流]]="UAT_GC",Table1810[[#This Row],[流]]="UAT_EP"),"Release_note","0")&amp;IF(OR(Table1810[[#This Row],[流]]="UAT3"),"Notice_of","0")</f>
        <v>Release_note0</v>
      </c>
      <c r="L194" s="122" t="s">
        <v>552</v>
      </c>
      <c r="M194" s="292" t="s">
        <v>508</v>
      </c>
      <c r="N194" s="292" t="s">
        <v>508</v>
      </c>
      <c r="O194" s="292" t="s">
        <v>508</v>
      </c>
      <c r="P194" s="292" t="s">
        <v>508</v>
      </c>
      <c r="Q194" s="312">
        <v>0</v>
      </c>
      <c r="R194" s="122" t="str">
        <f>IF(OR(Table1810[[#This Row],[流]]="FLEET_ENHANCEMENT_GS",Table1810[[#This Row],[流]]="UAT3",Table1810[[#This Row],[流]]="",Table1810[[#This Row],[流]]="0",Table1810[[#This Row],[流]]="ICP"),"0","Yes")</f>
        <v>Yes</v>
      </c>
      <c r="S194" s="127"/>
      <c r="T194" s="124"/>
    </row>
    <row r="195" spans="3:20" hidden="1" x14ac:dyDescent="0.25">
      <c r="C195" s="99">
        <v>43250</v>
      </c>
      <c r="D195" s="118" t="s">
        <v>39</v>
      </c>
      <c r="E195" s="312" t="str">
        <f t="shared" si="9"/>
        <v>Wednesday</v>
      </c>
      <c r="F195" s="312" t="str">
        <f t="shared" si="10"/>
        <v>Trunk&amp;UAT3</v>
      </c>
      <c r="G195" s="131" t="s">
        <v>37</v>
      </c>
      <c r="H19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195" s="312"/>
      <c r="J195" s="120" t="s">
        <v>522</v>
      </c>
      <c r="K195" s="123" t="str">
        <f>IF(OR(Table1810[[#This Row],[流]]="UAT_GS",Table1810[[#This Row],[流]]="UAT_GC",Table1810[[#This Row],[流]]="UAT_EP"),"Release_note","0")&amp;IF(OR(Table1810[[#This Row],[流]]="UAT3"),"Notice_of","0")</f>
        <v>Release_note0</v>
      </c>
      <c r="L195" s="122" t="s">
        <v>552</v>
      </c>
      <c r="M195" s="292" t="s">
        <v>508</v>
      </c>
      <c r="N195" s="292" t="s">
        <v>508</v>
      </c>
      <c r="O195" s="292" t="s">
        <v>508</v>
      </c>
      <c r="P195" s="292" t="s">
        <v>508</v>
      </c>
      <c r="Q195" s="312">
        <v>0</v>
      </c>
      <c r="R195" s="122" t="str">
        <f>IF(OR(Table1810[[#This Row],[流]]="FLEET_ENHANCEMENT_GS",Table1810[[#This Row],[流]]="UAT3",Table1810[[#This Row],[流]]="",Table1810[[#This Row],[流]]="0",Table1810[[#This Row],[流]]="ICP"),"0","Yes")</f>
        <v>Yes</v>
      </c>
      <c r="S195" s="127"/>
      <c r="T195" s="124"/>
    </row>
    <row r="196" spans="3:20" hidden="1" x14ac:dyDescent="0.25">
      <c r="C196" s="99">
        <v>43250</v>
      </c>
      <c r="D196" s="118" t="s">
        <v>39</v>
      </c>
      <c r="E196" s="312" t="str">
        <f t="shared" si="9"/>
        <v>Wednesday</v>
      </c>
      <c r="F196" s="312" t="str">
        <f t="shared" si="10"/>
        <v>Trunk&amp;UAT3</v>
      </c>
      <c r="G196" s="230" t="s">
        <v>40</v>
      </c>
      <c r="H196"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196" s="122"/>
      <c r="J196" s="120" t="s">
        <v>522</v>
      </c>
      <c r="K196" s="123" t="str">
        <f>IF(OR(Table1810[[#This Row],[流]]="UAT_GS",Table1810[[#This Row],[流]]="UAT_GC",Table1810[[#This Row],[流]]="UAT_EP"),"Release_note","0")&amp;IF(OR(Table1810[[#This Row],[流]]="UAT3"),"Notice_of","0")</f>
        <v>0Notice_of</v>
      </c>
      <c r="L196" s="122" t="s">
        <v>552</v>
      </c>
      <c r="M196" s="292" t="s">
        <v>508</v>
      </c>
      <c r="N196" s="312">
        <v>0</v>
      </c>
      <c r="O196" s="312">
        <v>0</v>
      </c>
      <c r="P196" s="312">
        <v>0</v>
      </c>
      <c r="Q196" s="312">
        <v>0</v>
      </c>
      <c r="R196" s="122" t="str">
        <f>IF(OR(Table1810[[#This Row],[流]]="FLEET_ENHANCEMENT_GS",Table1810[[#This Row],[流]]="UAT3",Table1810[[#This Row],[流]]="",Table1810[[#This Row],[流]]="0",Table1810[[#This Row],[流]]="ICP"),"0","Yes")</f>
        <v>0</v>
      </c>
      <c r="S196" s="150" t="s">
        <v>553</v>
      </c>
      <c r="T196" s="124"/>
    </row>
    <row r="197" spans="3:20" hidden="1" x14ac:dyDescent="0.25">
      <c r="C197" s="99">
        <v>43251</v>
      </c>
      <c r="D197" s="118" t="s">
        <v>39</v>
      </c>
      <c r="E197" s="312" t="str">
        <f>TEXT(C197,"dddd")</f>
        <v>Thursday</v>
      </c>
      <c r="F197" s="312" t="str">
        <f>IF(OR(E197="Thursday",E197="Tuesday"),"UAT","")&amp;IF(OR(E197="Wednesday",E197="Friday"),"Trunk&amp;UAT3","")</f>
        <v>UAT</v>
      </c>
      <c r="G197" s="228" t="s">
        <v>554</v>
      </c>
      <c r="H197"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197" s="183" t="s">
        <v>509</v>
      </c>
      <c r="J197" s="294"/>
      <c r="K197" s="123" t="str">
        <f>IF(OR(Table1810[[#This Row],[流]]="UAT_GS",Table1810[[#This Row],[流]]="UAT_GC",Table1810[[#This Row],[流]]="UAT_EP"),"Release_note","0")&amp;IF(OR(Table1810[[#This Row],[流]]="UAT3"),"Notice_of","0")</f>
        <v>00</v>
      </c>
      <c r="L197" s="183" t="s">
        <v>509</v>
      </c>
      <c r="M197" s="312">
        <v>0</v>
      </c>
      <c r="N197" s="312">
        <v>0</v>
      </c>
      <c r="O197" s="312">
        <v>0</v>
      </c>
      <c r="P197" s="312">
        <v>0</v>
      </c>
      <c r="Q197" s="312">
        <v>0</v>
      </c>
      <c r="R197" s="122" t="str">
        <f>IF(OR(Table1810[[#This Row],[流]]="FLEET_ENHANCEMENT_GS",Table1810[[#This Row],[流]]="UAT3",Table1810[[#This Row],[流]]="",Table1810[[#This Row],[流]]="0",Table1810[[#This Row],[流]]="ICP"),"0","Yes")</f>
        <v>Yes</v>
      </c>
      <c r="S197" s="127"/>
      <c r="T197" s="124"/>
    </row>
    <row r="198" spans="3:20" hidden="1" x14ac:dyDescent="0.25">
      <c r="C198" s="99">
        <v>43251</v>
      </c>
      <c r="D198" s="118" t="s">
        <v>39</v>
      </c>
      <c r="E198" s="160" t="str">
        <f t="shared" ref="E198:E238" si="13">TEXT(C198,"dddd")</f>
        <v>Thursday</v>
      </c>
      <c r="F198" s="160" t="str">
        <f t="shared" ref="F198:F224" si="14">IF(OR(E198="Thursday",E198="Tuesday"),"UAT","")&amp;IF(OR(E198="Wednesday",E198="Friday"),"Trunk&amp;UAT3","")</f>
        <v>UAT</v>
      </c>
      <c r="G198" s="148" t="s">
        <v>56</v>
      </c>
      <c r="H19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Row],[流]]="FLEET_ENHANCEMENT_GS","172.25.12.94","")&amp;IF(Table1810[[#This Row],[流]]="FLEET_ENHANCEMENT_GC","172.25.12.95","")&amp;IF(Table1810[[#This Row],[流]]="FLEET_ENHANCEMENT_EP","172.25.12.98","")</f>
        <v>Chenlin An</v>
      </c>
      <c r="I198" s="160" t="s">
        <v>561</v>
      </c>
      <c r="J198" s="294" t="s">
        <v>555</v>
      </c>
      <c r="K198" s="225" t="str">
        <f>IF(OR(Table1810[[#This Row],[流]]="UAT_GS",Table1810[[#This Row],[流]]="UAT_GC",Table1810[[#This Row],[流]]="UAT_EP"),"Release_note","0")&amp;IF(OR(Table1810[[#This Row],[流]]="UAT3"),"Notice_of","0")</f>
        <v>00</v>
      </c>
      <c r="L198" s="122" t="s">
        <v>567</v>
      </c>
      <c r="M198" s="292" t="s">
        <v>508</v>
      </c>
      <c r="N198" s="160" t="s">
        <v>135</v>
      </c>
      <c r="O198" s="160" t="s">
        <v>229</v>
      </c>
      <c r="P198" s="159" t="s">
        <v>556</v>
      </c>
      <c r="Q198" s="160">
        <v>0</v>
      </c>
      <c r="R198" s="294" t="str">
        <f>IF(OR(Table1810[[#This Row],[流]]="FLEET_ENHANCEMENT_GS",Table1810[[#This Row],[流]]="UAT3",Table1810[[#This Row],[流]]="",Table1810[[#This Row],[流]]="0",Table1810[[#This Row],[流]]="ICP"),"0","Yes")</f>
        <v>0</v>
      </c>
      <c r="S198" s="127"/>
      <c r="T198" s="130"/>
    </row>
    <row r="199" spans="3:20" hidden="1" x14ac:dyDescent="0.25">
      <c r="C199" s="86">
        <v>43252</v>
      </c>
      <c r="D199" s="231" t="s">
        <v>39</v>
      </c>
      <c r="E199" s="312" t="str">
        <f>TEXT(C199,"dddd")</f>
        <v>Friday</v>
      </c>
      <c r="F199" s="312" t="str">
        <f>IF(OR(E199="Thursday",E199="Tuesday"),"UAT","")&amp;IF(OR(E199="Wednesday",E199="Friday"),"Trunk&amp;UAT3","")</f>
        <v>Trunk&amp;UAT3</v>
      </c>
      <c r="G199" s="148" t="s">
        <v>294</v>
      </c>
      <c r="H19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ME</v>
      </c>
      <c r="I199" s="312"/>
      <c r="J199" s="122" t="s">
        <v>562</v>
      </c>
      <c r="K199" s="123" t="str">
        <f>IF(OR(Table1810[[#This Row],[流]]="UAT_GS",Table1810[[#This Row],[流]]="UAT_GC",Table1810[[#This Row],[流]]="UAT_EP"),"Release_note","0")&amp;IF(OR(Table1810[[#This Row],[流]]="UAT3"),"Notice_of","0")</f>
        <v>00</v>
      </c>
      <c r="L199" s="122" t="s">
        <v>564</v>
      </c>
      <c r="M199" s="292" t="s">
        <v>508</v>
      </c>
      <c r="N199" s="160" t="s">
        <v>135</v>
      </c>
      <c r="O199" s="160" t="s">
        <v>229</v>
      </c>
      <c r="P199" s="312">
        <v>0</v>
      </c>
      <c r="Q199" s="312">
        <v>0</v>
      </c>
      <c r="R199" s="122" t="str">
        <f>IF(OR(Table1810[[#This Row],[流]]="FLEET_ENHANCEMENT_GS",Table1810[[#This Row],[流]]="UAT3",Table1810[[#This Row],[流]]="",Table1810[[#This Row],[流]]="0",Table1810[[#This Row],[流]]="ICP"),"0","Yes")</f>
        <v>Yes</v>
      </c>
      <c r="S199" s="127"/>
      <c r="T199" s="124"/>
    </row>
    <row r="200" spans="3:20" hidden="1" x14ac:dyDescent="0.25">
      <c r="C200" s="103">
        <v>43252</v>
      </c>
      <c r="D200" s="231" t="s">
        <v>39</v>
      </c>
      <c r="E200" s="312" t="str">
        <f t="shared" ref="E200:E201" si="15">TEXT(C200,"dddd")</f>
        <v>Friday</v>
      </c>
      <c r="F200" s="312" t="str">
        <f t="shared" ref="F200:F201" si="16">IF(OR(E200="Thursday",E200="Tuesday"),"UAT","")&amp;IF(OR(E200="Wednesday",E200="Friday"),"Trunk&amp;UAT3","")</f>
        <v>Trunk&amp;UAT3</v>
      </c>
      <c r="G200" s="131" t="s">
        <v>32</v>
      </c>
      <c r="H20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172.25.15.202</v>
      </c>
      <c r="I200" s="168" t="s">
        <v>570</v>
      </c>
      <c r="J200" s="122" t="s">
        <v>557</v>
      </c>
      <c r="K200" s="132" t="str">
        <f>IF(OR(Table1810[[#This Row],[流]]="UAT_GS",Table1810[[#This Row],[流]]="UAT_GC",Table1810[[#This Row],[流]]="UAT_EP"),"Release_note","0")&amp;IF(OR(Table1810[[#This Row],[流]]="UAT3"),"Notice_of","0")</f>
        <v>Release_note0</v>
      </c>
      <c r="L200" s="122" t="s">
        <v>566</v>
      </c>
      <c r="M200" s="292" t="s">
        <v>508</v>
      </c>
      <c r="N200" s="292" t="s">
        <v>508</v>
      </c>
      <c r="O200" s="292" t="s">
        <v>508</v>
      </c>
      <c r="P200" s="292" t="s">
        <v>508</v>
      </c>
      <c r="Q200" s="213" t="s">
        <v>508</v>
      </c>
      <c r="R200" s="122" t="str">
        <f>IF(OR(Table1810[[#This Row],[流]]="FLEET_ENHANCEMENT_GS",Table1810[[#This Row],[流]]="UAT3",Table1810[[#This Row],[流]]="",Table1810[[#This Row],[流]]="0",Table1810[[#This Row],[流]]="ICP"),"0","Yes")</f>
        <v>Yes</v>
      </c>
      <c r="S200" s="127"/>
      <c r="T200" s="124"/>
    </row>
    <row r="201" spans="3:20" hidden="1" x14ac:dyDescent="0.25">
      <c r="C201" s="103">
        <v>43252</v>
      </c>
      <c r="D201" s="231" t="s">
        <v>39</v>
      </c>
      <c r="E201" s="312" t="str">
        <f t="shared" si="15"/>
        <v>Friday</v>
      </c>
      <c r="F201" s="312" t="str">
        <f t="shared" si="16"/>
        <v>Trunk&amp;UAT3</v>
      </c>
      <c r="G201" s="131" t="s">
        <v>36</v>
      </c>
      <c r="H20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172.25.15.208</v>
      </c>
      <c r="I201" s="312"/>
      <c r="J201" s="122" t="s">
        <v>558</v>
      </c>
      <c r="K201" s="132" t="str">
        <f>IF(OR(Table1810[[#This Row],[流]]="UAT_GS",Table1810[[#This Row],[流]]="UAT_GC",Table1810[[#This Row],[流]]="UAT_EP"),"Release_note","0")&amp;IF(OR(Table1810[[#This Row],[流]]="UAT3"),"Notice_of","0")</f>
        <v>Release_note0</v>
      </c>
      <c r="L201" s="122" t="s">
        <v>565</v>
      </c>
      <c r="M201" s="292" t="s">
        <v>508</v>
      </c>
      <c r="N201" s="292" t="s">
        <v>508</v>
      </c>
      <c r="O201" s="292" t="s">
        <v>508</v>
      </c>
      <c r="P201" s="292" t="s">
        <v>508</v>
      </c>
      <c r="Q201" s="213" t="s">
        <v>508</v>
      </c>
      <c r="R201" s="122" t="str">
        <f>IF(OR(Table1810[[#This Row],[流]]="FLEET_ENHANCEMENT_GS",Table1810[[#This Row],[流]]="UAT3",Table1810[[#This Row],[流]]="",Table1810[[#This Row],[流]]="0",Table1810[[#This Row],[流]]="ICP"),"0","Yes")</f>
        <v>Yes</v>
      </c>
      <c r="S201" s="127"/>
      <c r="T201" s="124"/>
    </row>
    <row r="202" spans="3:20" hidden="1" x14ac:dyDescent="0.25">
      <c r="C202" s="103">
        <v>43252</v>
      </c>
      <c r="D202" s="231" t="s">
        <v>39</v>
      </c>
      <c r="E202" s="312" t="str">
        <f>TEXT(C202,"dddd")</f>
        <v>Friday</v>
      </c>
      <c r="F202" s="312" t="str">
        <f>IF(OR(E202="Thursday",E202="Tuesday"),"UAT","")&amp;IF(OR(E202="Wednesday",E202="Friday"),"Trunk&amp;UAT3","")</f>
        <v>Trunk&amp;UAT3</v>
      </c>
      <c r="G202" s="131" t="s">
        <v>37</v>
      </c>
      <c r="H20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172.25.15.207</v>
      </c>
      <c r="I202" s="312"/>
      <c r="J202" s="122" t="s">
        <v>559</v>
      </c>
      <c r="K202" s="132" t="str">
        <f>IF(OR(Table1810[[#This Row],[流]]="UAT_GS",Table1810[[#This Row],[流]]="UAT_GC",Table1810[[#This Row],[流]]="UAT_EP"),"Release_note","0")&amp;IF(OR(Table1810[[#This Row],[流]]="UAT3"),"Notice_of","0")</f>
        <v>Release_note0</v>
      </c>
      <c r="L202" s="124" t="s">
        <v>563</v>
      </c>
      <c r="M202" s="292" t="s">
        <v>508</v>
      </c>
      <c r="N202" s="292" t="s">
        <v>508</v>
      </c>
      <c r="O202" s="292" t="s">
        <v>508</v>
      </c>
      <c r="P202" s="292" t="s">
        <v>508</v>
      </c>
      <c r="Q202" s="213" t="s">
        <v>508</v>
      </c>
      <c r="R202" s="122" t="str">
        <f>IF(OR(Table1810[[#This Row],[流]]="FLEET_ENHANCEMENT_GS",Table1810[[#This Row],[流]]="UAT3",Table1810[[#This Row],[流]]="",Table1810[[#This Row],[流]]="0",Table1810[[#This Row],[流]]="ICP"),"0","Yes")</f>
        <v>Yes</v>
      </c>
      <c r="S202" s="127"/>
      <c r="T202" s="124"/>
    </row>
    <row r="203" spans="3:20" hidden="1" x14ac:dyDescent="0.25">
      <c r="C203" s="103">
        <v>43252</v>
      </c>
      <c r="D203" s="231" t="s">
        <v>39</v>
      </c>
      <c r="E203" s="312" t="str">
        <f>TEXT(C203,"dddd")</f>
        <v>Friday</v>
      </c>
      <c r="F203" s="312" t="str">
        <f>IF(OR(E203="Thursday",E203="Tuesday"),"UAT","")&amp;IF(OR(E203="Wednesday",E203="Friday"),"Trunk&amp;UAT3","")</f>
        <v>Trunk&amp;UAT3</v>
      </c>
      <c r="G203" s="230" t="s">
        <v>40</v>
      </c>
      <c r="H20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03" s="312"/>
      <c r="J203" s="122" t="s">
        <v>619</v>
      </c>
      <c r="K203" s="132" t="str">
        <f>IF(OR(Table1810[[#This Row],[流]]="UAT_GS",Table1810[[#This Row],[流]]="UAT_GC",Table1810[[#This Row],[流]]="UAT_EP"),"Release_note","0")&amp;IF(OR(Table1810[[#This Row],[流]]="UAT3"),"Notice_of","0")</f>
        <v>0Notice_of</v>
      </c>
      <c r="L203" s="124">
        <v>0</v>
      </c>
      <c r="M203" s="292">
        <v>0</v>
      </c>
      <c r="N203" s="312">
        <v>0</v>
      </c>
      <c r="O203" s="312">
        <v>0</v>
      </c>
      <c r="P203" s="312">
        <v>0</v>
      </c>
      <c r="Q203" s="312">
        <v>0</v>
      </c>
      <c r="R203" s="122" t="str">
        <f>IF(OR(Table1810[[#This Row],[流]]="FLEET_ENHANCEMENT_GS",Table1810[[#This Row],[流]]="UAT3",Table1810[[#This Row],[流]]="",Table1810[[#This Row],[流]]="0",Table1810[[#This Row],[流]]="ICP"),"0","Yes")</f>
        <v>0</v>
      </c>
      <c r="S203" s="150" t="s">
        <v>553</v>
      </c>
      <c r="T203" s="124"/>
    </row>
    <row r="204" spans="3:20" hidden="1" x14ac:dyDescent="0.25">
      <c r="C204" s="98"/>
      <c r="D204" s="178"/>
      <c r="E204" s="177"/>
      <c r="F204" s="178"/>
      <c r="G204" s="178"/>
      <c r="H204" s="178"/>
      <c r="I204" s="178"/>
      <c r="J204" s="176"/>
      <c r="K204" s="176"/>
      <c r="L204" s="232"/>
      <c r="M204" s="178"/>
      <c r="N204" s="178"/>
      <c r="O204" s="178"/>
      <c r="P204" s="178"/>
      <c r="Q204" s="178"/>
      <c r="R204" s="176"/>
      <c r="S204" s="180"/>
      <c r="T204" s="180"/>
    </row>
    <row r="205" spans="3:20" hidden="1" x14ac:dyDescent="0.25">
      <c r="C205" s="107">
        <v>43253</v>
      </c>
      <c r="D205" s="233"/>
      <c r="E205" s="234" t="str">
        <f t="shared" si="13"/>
        <v>Saturday</v>
      </c>
      <c r="F205" s="235" t="str">
        <f t="shared" ref="F205:F214" si="17">IF(OR(E205="Thursday",E205="Tuesday"),"UAT","")&amp;IF(OR(E205="Wednesday",E205="Friday"),"Trunk&amp;UAT3","")</f>
        <v/>
      </c>
      <c r="G205" s="235"/>
      <c r="H205" s="2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5" s="235"/>
      <c r="J205" s="236"/>
      <c r="K205" s="237" t="str">
        <f>IF(OR(Table1810[[#This Row],[流]]="UAT_GS",Table1810[[#This Row],[流]]="UAT_GC",Table1810[[#This Row],[流]]="UAT_EP"),"Release_note","0")&amp;IF(OR(Table1810[[#This Row],[流]]="UAT3"),"Notice_of","0")</f>
        <v>00</v>
      </c>
      <c r="L205" s="238"/>
      <c r="M205" s="239"/>
      <c r="N205" s="235"/>
      <c r="O205" s="235"/>
      <c r="P205" s="235"/>
      <c r="Q205" s="235"/>
      <c r="R205" s="236" t="str">
        <f>IF(OR(Table1810[[#This Row],[流]]="FLEET_ENHANCEMENT_GS",Table1810[[#This Row],[流]]="UAT3",Table1810[[#This Row],[流]]="",Table1810[[#This Row],[流]]="0",Table1810[[#This Row],[流]]="ICP"),"0","Yes")</f>
        <v>0</v>
      </c>
      <c r="S205" s="240" t="str">
        <f>IF(Table1810[[#This Row],[流]]="Fleet_GS","√","")&amp;IF(Table1810[[#This Row],[流]]="UAT3","","X")</f>
        <v>X</v>
      </c>
      <c r="T205" s="241"/>
    </row>
    <row r="206" spans="3:20" hidden="1" x14ac:dyDescent="0.25">
      <c r="C206" s="108">
        <v>43254</v>
      </c>
      <c r="D206" s="233"/>
      <c r="E206" s="234" t="str">
        <f t="shared" si="13"/>
        <v>Sunday</v>
      </c>
      <c r="F206" s="235" t="str">
        <f t="shared" si="17"/>
        <v/>
      </c>
      <c r="G206" s="235"/>
      <c r="H206" s="23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6" s="168" t="s">
        <v>588</v>
      </c>
      <c r="J206" s="236"/>
      <c r="K206" s="237" t="str">
        <f>IF(OR(Table1810[[#This Row],[流]]="UAT_GS",Table1810[[#This Row],[流]]="UAT_GC",Table1810[[#This Row],[流]]="UAT_EP"),"Release_note","0")&amp;IF(OR(Table1810[[#This Row],[流]]="UAT3"),"Notice_of","0")</f>
        <v>00</v>
      </c>
      <c r="L206" s="238"/>
      <c r="M206" s="239"/>
      <c r="N206" s="235"/>
      <c r="O206" s="235"/>
      <c r="P206" s="235"/>
      <c r="Q206" s="235"/>
      <c r="R206" s="236" t="str">
        <f>IF(OR(Table1810[[#This Row],[流]]="FLEET_ENHANCEMENT_GS",Table1810[[#This Row],[流]]="UAT3",Table1810[[#This Row],[流]]="",Table1810[[#This Row],[流]]="0",Table1810[[#This Row],[流]]="ICP"),"0","Yes")</f>
        <v>0</v>
      </c>
      <c r="S206" s="240" t="str">
        <f>IF(Table1810[[#This Row],[流]]="Fleet_GS","√","")&amp;IF(Table1810[[#This Row],[流]]="UAT3","","X")</f>
        <v>X</v>
      </c>
      <c r="T206" s="241"/>
    </row>
    <row r="207" spans="3:20" hidden="1" x14ac:dyDescent="0.25">
      <c r="C207" s="100">
        <v>43255</v>
      </c>
      <c r="D207" s="217"/>
      <c r="E207" s="242" t="str">
        <f>TEXT(C207,"dddd")</f>
        <v>Monday</v>
      </c>
      <c r="F207" s="218" t="str">
        <f t="shared" si="17"/>
        <v/>
      </c>
      <c r="G207" s="218"/>
      <c r="H207" s="218"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
      </c>
      <c r="I207" s="218"/>
      <c r="J207" s="219"/>
      <c r="K207" s="220" t="str">
        <f>IF(OR(Table1810[[#This Row],[流]]="UAT_GS",Table1810[[#This Row],[流]]="UAT_GC",Table1810[[#This Row],[流]]="UAT_EP"),"Release_note","0")&amp;IF(OR(Table1810[[#This Row],[流]]="UAT3"),"Notice_of","0")</f>
        <v>00</v>
      </c>
      <c r="L207" s="221"/>
      <c r="M207" s="243"/>
      <c r="N207" s="218"/>
      <c r="O207" s="218"/>
      <c r="P207" s="218"/>
      <c r="Q207" s="218"/>
      <c r="R207" s="219" t="str">
        <f>IF(OR(Table1810[[#This Row],[流]]="FLEET_ENHANCEMENT_GS",Table1810[[#This Row],[流]]="UAT3",Table1810[[#This Row],[流]]="",Table1810[[#This Row],[流]]="0",Table1810[[#This Row],[流]]="ICP"),"0","Yes")</f>
        <v>0</v>
      </c>
      <c r="S207" s="222" t="str">
        <f>IF(Table1810[[#This Row],[流]]="Fleet_GS","√","")&amp;IF(Table1810[[#This Row],[流]]="UAT3","","X")</f>
        <v>X</v>
      </c>
      <c r="T207" s="223"/>
    </row>
    <row r="208" spans="3:20" hidden="1" x14ac:dyDescent="0.25">
      <c r="C208" s="99">
        <v>43256</v>
      </c>
      <c r="D208" s="231" t="s">
        <v>39</v>
      </c>
      <c r="E208" s="312" t="str">
        <f t="shared" ref="E208:E209" si="18">TEXT(C208,"dddd")</f>
        <v>Tuesday</v>
      </c>
      <c r="F208" s="312" t="str">
        <f t="shared" si="17"/>
        <v>UAT</v>
      </c>
      <c r="G208" s="131" t="s">
        <v>32</v>
      </c>
      <c r="H208"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08" s="312"/>
      <c r="J208" s="122" t="s">
        <v>581</v>
      </c>
      <c r="K208" s="132" t="str">
        <f>IF(OR(Table1810[[#This Row],[流]]="UAT_GS",Table1810[[#This Row],[流]]="UAT_GC",Table1810[[#This Row],[流]]="UAT_EP"),"Release_note","0")&amp;IF(OR(Table1810[[#This Row],[流]]="UAT3"),"Notice_of","0")</f>
        <v>Release_note0</v>
      </c>
      <c r="L208" s="122" t="s">
        <v>601</v>
      </c>
      <c r="M208" s="292" t="s">
        <v>508</v>
      </c>
      <c r="N208" s="292" t="s">
        <v>508</v>
      </c>
      <c r="O208" s="292" t="s">
        <v>508</v>
      </c>
      <c r="P208" s="292" t="s">
        <v>508</v>
      </c>
      <c r="Q208" s="213" t="s">
        <v>508</v>
      </c>
      <c r="R208" s="122" t="str">
        <f>IF(OR(Table1810[[#This Row],[流]]="FLEET_ENHANCEMENT_GS",Table1810[[#This Row],[流]]="UAT3",Table1810[[#This Row],[流]]="",Table1810[[#This Row],[流]]="0",Table1810[[#This Row],[流]]="ICP"),"0","Yes")</f>
        <v>Yes</v>
      </c>
      <c r="S208" s="127"/>
      <c r="T208" s="124"/>
    </row>
    <row r="209" spans="3:20" hidden="1" x14ac:dyDescent="0.25">
      <c r="C209" s="99">
        <v>43256</v>
      </c>
      <c r="D209" s="231" t="s">
        <v>39</v>
      </c>
      <c r="E209" s="312" t="str">
        <f t="shared" si="18"/>
        <v>Tuesday</v>
      </c>
      <c r="F209" s="312" t="str">
        <f t="shared" si="17"/>
        <v>UAT</v>
      </c>
      <c r="G209" s="131" t="s">
        <v>36</v>
      </c>
      <c r="H209"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09" s="312"/>
      <c r="J209" s="122" t="s">
        <v>582</v>
      </c>
      <c r="K209" s="132" t="str">
        <f>IF(OR(Table1810[[#This Row],[流]]="UAT_GS",Table1810[[#This Row],[流]]="UAT_GC",Table1810[[#This Row],[流]]="UAT_EP"),"Release_note","0")&amp;IF(OR(Table1810[[#This Row],[流]]="UAT3"),"Notice_of","0")</f>
        <v>Release_note0</v>
      </c>
      <c r="L209" s="122" t="s">
        <v>600</v>
      </c>
      <c r="M209" s="292" t="s">
        <v>508</v>
      </c>
      <c r="N209" s="292" t="s">
        <v>508</v>
      </c>
      <c r="O209" s="292" t="s">
        <v>508</v>
      </c>
      <c r="P209" s="292" t="s">
        <v>508</v>
      </c>
      <c r="Q209" s="213" t="s">
        <v>508</v>
      </c>
      <c r="R209" s="122" t="str">
        <f>IF(OR(Table1810[[#This Row],[流]]="FLEET_ENHANCEMENT_GS",Table1810[[#This Row],[流]]="UAT3",Table1810[[#This Row],[流]]="",Table1810[[#This Row],[流]]="0",Table1810[[#This Row],[流]]="ICP"),"0","Yes")</f>
        <v>Yes</v>
      </c>
      <c r="S209" s="127"/>
      <c r="T209" s="124"/>
    </row>
    <row r="210" spans="3:20" hidden="1" x14ac:dyDescent="0.25">
      <c r="C210" s="99">
        <v>43257</v>
      </c>
      <c r="D210" s="310" t="s">
        <v>606</v>
      </c>
      <c r="E210" s="160" t="str">
        <f t="shared" si="13"/>
        <v>Wednesday</v>
      </c>
      <c r="F210" s="312" t="str">
        <f t="shared" si="17"/>
        <v>Trunk&amp;UAT3</v>
      </c>
      <c r="G210" s="148" t="s">
        <v>56</v>
      </c>
      <c r="H210"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Chenlin An</v>
      </c>
      <c r="I210" s="312"/>
      <c r="J210" s="122" t="s">
        <v>602</v>
      </c>
      <c r="K210" s="123" t="str">
        <f>IF(OR(Table1810[[#This Row],[流]]="UAT_GS",Table1810[[#This Row],[流]]="UAT_GC",Table1810[[#This Row],[流]]="UAT_EP"),"Release_note","0")&amp;IF(OR(Table1810[[#This Row],[流]]="UAT3"),"Notice_of","0")</f>
        <v>00</v>
      </c>
      <c r="L210" s="124" t="s">
        <v>603</v>
      </c>
      <c r="M210" s="292" t="s">
        <v>508</v>
      </c>
      <c r="N210" s="312">
        <v>0</v>
      </c>
      <c r="O210" s="312">
        <v>0</v>
      </c>
      <c r="P210" s="312">
        <v>0</v>
      </c>
      <c r="Q210" s="312">
        <v>0</v>
      </c>
      <c r="R210" s="122" t="str">
        <f>IF(OR(Table1810[[#This Row],[流]]="FLEET_ENHANCEMENT_GS",Table1810[[#This Row],[流]]="UAT3",Table1810[[#This Row],[流]]="",Table1810[[#This Row],[流]]="0",Table1810[[#This Row],[流]]="ICP"),"0","Yes")</f>
        <v>0</v>
      </c>
      <c r="S210" s="127" t="str">
        <f>IF(Table1810[[#This Row],[流]]="Fleet_GS","√","")&amp;IF(Table1810[[#This Row],[流]]="UAT3","","X")</f>
        <v>X</v>
      </c>
      <c r="T210" s="130"/>
    </row>
    <row r="211" spans="3:20" hidden="1" x14ac:dyDescent="0.25">
      <c r="C211" s="99">
        <v>43257</v>
      </c>
      <c r="D211" s="231" t="s">
        <v>39</v>
      </c>
      <c r="E211" s="312" t="str">
        <f>TEXT(C211,"dddd")</f>
        <v>Wednesday</v>
      </c>
      <c r="F211" s="312" t="str">
        <f>IF(OR(E211="Thursday",E211="Tuesday"),"UAT","")&amp;IF(OR(E211="Wednesday",E211="Friday"),"Trunk&amp;UAT3","")</f>
        <v>Trunk&amp;UAT3</v>
      </c>
      <c r="G211" s="230" t="s">
        <v>40</v>
      </c>
      <c r="H211"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11" s="312" t="s">
        <v>605</v>
      </c>
      <c r="J211" s="122" t="s">
        <v>618</v>
      </c>
      <c r="K211" s="123" t="str">
        <f>IF(OR(Table1810[[#This Row],[流]]="UAT_GS",Table1810[[#This Row],[流]]="UAT_GC",Table1810[[#This Row],[流]]="UAT_EP"),"Release_note","0")&amp;IF(OR(Table1810[[#This Row],[流]]="UAT3"),"Notice_of","0")</f>
        <v>0Notice_of</v>
      </c>
      <c r="L211" s="124">
        <v>0</v>
      </c>
      <c r="M211" s="312">
        <v>0</v>
      </c>
      <c r="N211" s="312">
        <v>0</v>
      </c>
      <c r="O211" s="312">
        <v>0</v>
      </c>
      <c r="P211" s="312">
        <v>0</v>
      </c>
      <c r="Q211" s="312">
        <v>0</v>
      </c>
      <c r="R211" s="122" t="str">
        <f>IF(OR(Table1810[[#This Row],[流]]="FLEET_ENHANCEMENT_GS",Table1810[[#This Row],[流]]="UAT3",Table1810[[#This Row],[流]]="",Table1810[[#This Row],[流]]="0",Table1810[[#This Row],[流]]="ICP"),"0","Yes")</f>
        <v>0</v>
      </c>
      <c r="S211" s="150" t="s">
        <v>604</v>
      </c>
      <c r="T211" s="124"/>
    </row>
    <row r="212" spans="3:20" hidden="1" x14ac:dyDescent="0.25">
      <c r="C212" s="99">
        <v>43258</v>
      </c>
      <c r="D212" s="231" t="s">
        <v>39</v>
      </c>
      <c r="E212" s="160" t="str">
        <f t="shared" si="13"/>
        <v>Thursday</v>
      </c>
      <c r="F212" s="160" t="str">
        <f t="shared" si="17"/>
        <v>UAT</v>
      </c>
      <c r="G212" s="131" t="s">
        <v>32</v>
      </c>
      <c r="H212"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f>
        <v>172.25.15.202</v>
      </c>
      <c r="I212" s="160"/>
      <c r="J212" s="122" t="s">
        <v>607</v>
      </c>
      <c r="K212" s="254" t="str">
        <f>IF(OR(Table1810[[#This Row],[流]]="UAT_GS",Table1810[[#This Row],[流]]="UAT_GC",Table1810[[#This Row],[流]]="UAT_EP"),"Release_note","0")&amp;IF(OR(Table1810[[#This Row],[流]]="UAT3"),"Notice_of","0")</f>
        <v>Release_note0</v>
      </c>
      <c r="L212" s="161" t="s">
        <v>614</v>
      </c>
      <c r="M212" s="292" t="s">
        <v>508</v>
      </c>
      <c r="N212" s="292" t="s">
        <v>508</v>
      </c>
      <c r="O212" s="292" t="s">
        <v>508</v>
      </c>
      <c r="P212" s="292" t="s">
        <v>508</v>
      </c>
      <c r="Q212" s="213" t="s">
        <v>508</v>
      </c>
      <c r="R212" s="294" t="str">
        <f>IF(OR(Table1810[[#This Row],[流]]="FLEET_ENHANCEMENT_GS",Table1810[[#This Row],[流]]="UAT3",Table1810[[#This Row],[流]]="",Table1810[[#This Row],[流]]="0",Table1810[[#This Row],[流]]="ICP"),"0","Yes")</f>
        <v>Yes</v>
      </c>
      <c r="S212" s="226" t="str">
        <f>IF(Table1810[[#This Row],[流]]="Fleet_GS","√","")&amp;IF(Table1810[[#This Row],[流]]="UAT3","","X")</f>
        <v>X</v>
      </c>
      <c r="T212" s="244"/>
    </row>
    <row r="213" spans="3:20" hidden="1" x14ac:dyDescent="0.25">
      <c r="C213" s="99">
        <v>43258</v>
      </c>
      <c r="D213" s="231" t="s">
        <v>39</v>
      </c>
      <c r="E213" s="312" t="str">
        <f t="shared" si="13"/>
        <v>Thursday</v>
      </c>
      <c r="F213" s="312" t="str">
        <f t="shared" si="17"/>
        <v>UAT</v>
      </c>
      <c r="G213" s="131" t="s">
        <v>36</v>
      </c>
      <c r="H213"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13" s="312" t="s">
        <v>615</v>
      </c>
      <c r="J213" s="122" t="s">
        <v>608</v>
      </c>
      <c r="K213" s="132" t="str">
        <f>IF(OR(Table1810[[#This Row],[流]]="UAT_GS",Table1810[[#This Row],[流]]="UAT_GC",Table1810[[#This Row],[流]]="UAT_EP"),"Release_note","0")&amp;IF(OR(Table1810[[#This Row],[流]]="UAT3"),"Notice_of","0")</f>
        <v>Release_note0</v>
      </c>
      <c r="L213" s="124" t="s">
        <v>613</v>
      </c>
      <c r="M213" s="292" t="s">
        <v>508</v>
      </c>
      <c r="N213" s="292" t="s">
        <v>508</v>
      </c>
      <c r="O213" s="292" t="s">
        <v>508</v>
      </c>
      <c r="P213" s="292" t="s">
        <v>508</v>
      </c>
      <c r="Q213" s="213" t="s">
        <v>508</v>
      </c>
      <c r="R213" s="122" t="str">
        <f>IF(OR(Table1810[[#This Row],[流]]="FLEET_ENHANCEMENT_GS",Table1810[[#This Row],[流]]="UAT3",Table1810[[#This Row],[流]]="",Table1810[[#This Row],[流]]="0",Table1810[[#This Row],[流]]="ICP"),"0","Yes")</f>
        <v>Yes</v>
      </c>
      <c r="S213" s="127"/>
      <c r="T213" s="124"/>
    </row>
    <row r="214" spans="3:20" hidden="1" x14ac:dyDescent="0.25">
      <c r="C214" s="99">
        <v>43258</v>
      </c>
      <c r="D214" s="231" t="s">
        <v>39</v>
      </c>
      <c r="E214" s="312" t="str">
        <f t="shared" si="13"/>
        <v>Thursday</v>
      </c>
      <c r="F214" s="312" t="str">
        <f t="shared" si="17"/>
        <v>UAT</v>
      </c>
      <c r="G214" s="131" t="s">
        <v>37</v>
      </c>
      <c r="H214"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14" s="312"/>
      <c r="J214" s="122" t="s">
        <v>609</v>
      </c>
      <c r="K214" s="132" t="str">
        <f>IF(OR(Table1810[[#This Row],[流]]="UAT_GS",Table1810[[#This Row],[流]]="UAT_GC",Table1810[[#This Row],[流]]="UAT_EP"),"Release_note","0")&amp;IF(OR(Table1810[[#This Row],[流]]="UAT3"),"Notice_of","0")</f>
        <v>Release_note0</v>
      </c>
      <c r="L214" s="122" t="s">
        <v>616</v>
      </c>
      <c r="M214" s="292" t="s">
        <v>508</v>
      </c>
      <c r="N214" s="292" t="s">
        <v>508</v>
      </c>
      <c r="O214" s="292" t="s">
        <v>508</v>
      </c>
      <c r="P214" s="292" t="s">
        <v>508</v>
      </c>
      <c r="Q214" s="213" t="s">
        <v>508</v>
      </c>
      <c r="R214" s="122" t="str">
        <f>IF(OR(Table1810[[#This Row],[流]]="FLEET_ENHANCEMENT_GS",Table1810[[#This Row],[流]]="UAT3",Table1810[[#This Row],[流]]="",Table1810[[#This Row],[流]]="0",Table1810[[#This Row],[流]]="ICP"),"0","Yes")</f>
        <v>Yes</v>
      </c>
      <c r="S214" s="127"/>
      <c r="T214" s="124"/>
    </row>
    <row r="215" spans="3:20" hidden="1" x14ac:dyDescent="0.25">
      <c r="C215" s="99">
        <v>43258</v>
      </c>
      <c r="D215" s="231" t="s">
        <v>39</v>
      </c>
      <c r="E215" s="312" t="str">
        <f>TEXT(C215,"dddd")</f>
        <v>Thursday</v>
      </c>
      <c r="F215" s="312" t="str">
        <f>IF(OR(E215="Thursday",E215="Tuesday"),"UAT","")&amp;IF(OR(E215="Wednesday",E215="Friday"),"Trunk&amp;UAT3","")</f>
        <v>UAT</v>
      </c>
      <c r="G215" s="148" t="s">
        <v>56</v>
      </c>
      <c r="H215" s="31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15" s="124" t="s">
        <v>612</v>
      </c>
      <c r="J215" s="122" t="s">
        <v>602</v>
      </c>
      <c r="K215" s="123" t="str">
        <f>IF(OR(Table1810[[#This Row],[流]]="UAT_GS",Table1810[[#This Row],[流]]="UAT_GC",Table1810[[#This Row],[流]]="UAT_EP"),"Release_note","0")&amp;IF(OR(Table1810[[#This Row],[流]]="UAT3"),"Notice_of","0")</f>
        <v>00</v>
      </c>
      <c r="L215" s="124" t="s">
        <v>611</v>
      </c>
      <c r="M215" s="292" t="s">
        <v>508</v>
      </c>
      <c r="N215" s="312">
        <v>0</v>
      </c>
      <c r="O215" s="312">
        <v>0</v>
      </c>
      <c r="P215" s="312">
        <v>0</v>
      </c>
      <c r="Q215" s="312">
        <v>0</v>
      </c>
      <c r="R215" s="122" t="str">
        <f>IF(OR(Table1810[[#This Row],[流]]="FLEET_ENHANCEMENT_GS",Table1810[[#This Row],[流]]="UAT3",Table1810[[#This Row],[流]]="",Table1810[[#This Row],[流]]="0",Table1810[[#This Row],[流]]="ICP"),"0","Yes")</f>
        <v>0</v>
      </c>
      <c r="S215" s="127"/>
      <c r="T215" s="124"/>
    </row>
    <row r="216" spans="3:20" hidden="1" x14ac:dyDescent="0.25">
      <c r="C216" s="99">
        <v>43259</v>
      </c>
      <c r="D216" s="231" t="s">
        <v>39</v>
      </c>
      <c r="E216" s="312" t="str">
        <f t="shared" ref="E216:E242" si="19">TEXT(C216,"dddd")</f>
        <v>Friday</v>
      </c>
      <c r="F216" s="312" t="str">
        <f t="shared" ref="F216:F282" si="20">IF(OR(E216="Thursday",E216="Tuesday"),"UAT","")&amp;IF(OR(E216="Wednesday",E216="Friday"),"Trunk&amp;UAT3","")</f>
        <v>Trunk&amp;UAT3</v>
      </c>
      <c r="G216" s="230" t="s">
        <v>40</v>
      </c>
      <c r="H21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16" s="312"/>
      <c r="J216" s="122" t="s">
        <v>617</v>
      </c>
      <c r="K216" s="123" t="str">
        <f>IF(OR(Table1810[[#This Row],[流]]="UAT_GS",Table1810[[#This Row],[流]]="UAT_GC",Table1810[[#This Row],[流]]="UAT_EP"),"Release_note","0")&amp;IF(OR(Table1810[[#This Row],[流]]="UAT3"),"Notice_of","0")</f>
        <v>0Notice_of</v>
      </c>
      <c r="L216" s="124"/>
      <c r="M216" s="312"/>
      <c r="N216" s="312">
        <v>0</v>
      </c>
      <c r="O216" s="312">
        <v>0</v>
      </c>
      <c r="P216" s="312">
        <v>0</v>
      </c>
      <c r="Q216" s="312">
        <v>0</v>
      </c>
      <c r="R216" s="127" t="str">
        <f>IF(OR(Table1810[[#This Row],[流]]="FLEET_ENHANCEMENT_GS",Table1810[[#This Row],[流]]="UAT3",Table1810[[#This Row],[流]]="",Table1810[[#This Row],[流]]="0",Table1810[[#This Row],[流]]="ICP"),"0","Yes")</f>
        <v>0</v>
      </c>
      <c r="S216" s="150" t="s">
        <v>620</v>
      </c>
      <c r="T216" s="124"/>
    </row>
    <row r="217" spans="3:20" hidden="1" x14ac:dyDescent="0.25">
      <c r="C217" s="99">
        <v>43259</v>
      </c>
      <c r="D217" s="231" t="s">
        <v>39</v>
      </c>
      <c r="E217" s="312" t="str">
        <f>TEXT(C217,"dddd")</f>
        <v>Friday</v>
      </c>
      <c r="F217" s="312" t="str">
        <f>IF(OR(E217="Thursday",E217="Tuesday"),"UAT","")&amp;IF(OR(E217="Wednesday",E217="Friday"),"Trunk&amp;UAT3","")</f>
        <v>Trunk&amp;UAT3</v>
      </c>
      <c r="G217" s="145" t="s">
        <v>297</v>
      </c>
      <c r="H21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172.25.12.95</v>
      </c>
      <c r="I217" s="312"/>
      <c r="J217" s="227" t="s">
        <v>622</v>
      </c>
      <c r="K217" s="123" t="str">
        <f>IF(OR(Table1810[[#This Row],[流]]="UAT_GS",Table1810[[#This Row],[流]]="UAT_GC",Table1810[[#This Row],[流]]="UAT_EP"),"Release_note","0")&amp;IF(OR(Table1810[[#This Row],[流]]="UAT3"),"Notice_of","0")</f>
        <v>00</v>
      </c>
      <c r="L217" s="124" t="s">
        <v>621</v>
      </c>
      <c r="M217" s="292" t="s">
        <v>508</v>
      </c>
      <c r="N217" s="292" t="s">
        <v>508</v>
      </c>
      <c r="O217" s="292" t="s">
        <v>508</v>
      </c>
      <c r="P217" s="292" t="s">
        <v>508</v>
      </c>
      <c r="Q217" s="312">
        <v>0</v>
      </c>
      <c r="R217" s="127" t="str">
        <f>IF(OR(Table1810[[#This Row],[流]]="FLEET_ENHANCEMENT_GS",Table1810[[#This Row],[流]]="UAT3",Table1810[[#This Row],[流]]="",Table1810[[#This Row],[流]]="0",Table1810[[#This Row],[流]]="ICP"),"0","Yes")</f>
        <v>Yes</v>
      </c>
      <c r="S217" s="127"/>
      <c r="T217" s="124"/>
    </row>
    <row r="218" spans="3:20" hidden="1" x14ac:dyDescent="0.25">
      <c r="C218" s="99">
        <v>43260</v>
      </c>
      <c r="D218" s="231" t="s">
        <v>39</v>
      </c>
      <c r="E218" s="312" t="str">
        <f t="shared" ref="E218:E222" si="21">TEXT(C218,"dddd")</f>
        <v>Saturday</v>
      </c>
      <c r="F218" s="312" t="str">
        <f t="shared" ref="F218:F222" si="22">IF(OR(E218="Thursday",E218="Tuesday"),"UAT","")&amp;IF(OR(E218="Wednesday",E218="Friday"),"Trunk&amp;UAT3","")</f>
        <v/>
      </c>
      <c r="G218" s="131" t="s">
        <v>36</v>
      </c>
      <c r="H21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18" s="312" t="s">
        <v>625</v>
      </c>
      <c r="J218" s="124" t="s">
        <v>623</v>
      </c>
      <c r="K218" s="123" t="str">
        <f>IF(OR(Table1810[[#This Row],[流]]="UAT_GS",Table1810[[#This Row],[流]]="UAT_GC",Table1810[[#This Row],[流]]="UAT_EP"),"Release_note","0")&amp;IF(OR(Table1810[[#This Row],[流]]="UAT3"),"Notice_of","0")</f>
        <v>Release_note0</v>
      </c>
      <c r="L218" s="124" t="s">
        <v>624</v>
      </c>
      <c r="M218" s="292" t="s">
        <v>508</v>
      </c>
      <c r="N218" s="312">
        <v>0</v>
      </c>
      <c r="O218" s="312">
        <v>0</v>
      </c>
      <c r="P218" s="312">
        <v>0</v>
      </c>
      <c r="Q218" s="312">
        <v>0</v>
      </c>
      <c r="R218" s="127" t="str">
        <f>IF(OR(Table1810[[#This Row],[流]]="FLEET_ENHANCEMENT_GS",Table1810[[#This Row],[流]]="UAT3",Table1810[[#This Row],[流]]="",Table1810[[#This Row],[流]]="0",Table1810[[#This Row],[流]]="ICP"),"0","Yes")</f>
        <v>Yes</v>
      </c>
      <c r="S218" s="127"/>
      <c r="T218" s="124"/>
    </row>
    <row r="219" spans="3:20" hidden="1" x14ac:dyDescent="0.25">
      <c r="C219" s="99">
        <v>43260</v>
      </c>
      <c r="D219" s="231" t="s">
        <v>39</v>
      </c>
      <c r="E219" s="312" t="str">
        <f t="shared" si="21"/>
        <v>Saturday</v>
      </c>
      <c r="F219" s="312" t="str">
        <f t="shared" si="22"/>
        <v/>
      </c>
      <c r="G219" s="131" t="s">
        <v>32</v>
      </c>
      <c r="H21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19" s="312" t="s">
        <v>625</v>
      </c>
      <c r="J219" s="124" t="s">
        <v>629</v>
      </c>
      <c r="K219" s="123" t="str">
        <f>IF(OR(Table1810[[#This Row],[流]]="UAT_GS",Table1810[[#This Row],[流]]="UAT_GC",Table1810[[#This Row],[流]]="UAT_EP"),"Release_note","0")&amp;IF(OR(Table1810[[#This Row],[流]]="UAT3"),"Notice_of","0")</f>
        <v>Release_note0</v>
      </c>
      <c r="L219" s="124" t="s">
        <v>631</v>
      </c>
      <c r="M219" s="292" t="s">
        <v>508</v>
      </c>
      <c r="N219" s="312"/>
      <c r="O219" s="312"/>
      <c r="P219" s="312"/>
      <c r="Q219" s="312"/>
      <c r="R219" s="127" t="str">
        <f>IF(OR(Table1810[[#This Row],[流]]="FLEET_ENHANCEMENT_GS",Table1810[[#This Row],[流]]="UAT3",Table1810[[#This Row],[流]]="",Table1810[[#This Row],[流]]="0",Table1810[[#This Row],[流]]="ICP"),"0","Yes")</f>
        <v>Yes</v>
      </c>
      <c r="S219" s="127"/>
      <c r="T219" s="124"/>
    </row>
    <row r="220" spans="3:20" hidden="1" x14ac:dyDescent="0.25">
      <c r="C220" s="99">
        <v>43260</v>
      </c>
      <c r="D220" s="231" t="s">
        <v>39</v>
      </c>
      <c r="E220" s="312" t="str">
        <f t="shared" si="21"/>
        <v>Saturday</v>
      </c>
      <c r="F220" s="312" t="str">
        <f t="shared" si="22"/>
        <v/>
      </c>
      <c r="G220" s="131" t="s">
        <v>37</v>
      </c>
      <c r="H22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20" s="312" t="s">
        <v>625</v>
      </c>
      <c r="J220" s="124" t="s">
        <v>630</v>
      </c>
      <c r="K220" s="123" t="str">
        <f>IF(OR(Table1810[[#This Row],[流]]="UAT_GS",Table1810[[#This Row],[流]]="UAT_GC",Table1810[[#This Row],[流]]="UAT_EP"),"Release_note","0")&amp;IF(OR(Table1810[[#This Row],[流]]="UAT3"),"Notice_of","0")</f>
        <v>Release_note0</v>
      </c>
      <c r="L220" s="124" t="s">
        <v>632</v>
      </c>
      <c r="M220" s="292" t="s">
        <v>508</v>
      </c>
      <c r="N220" s="312"/>
      <c r="O220" s="312"/>
      <c r="P220" s="312"/>
      <c r="Q220" s="312"/>
      <c r="R220" s="127" t="str">
        <f>IF(OR(Table1810[[#This Row],[流]]="FLEET_ENHANCEMENT_GS",Table1810[[#This Row],[流]]="UAT3",Table1810[[#This Row],[流]]="",Table1810[[#This Row],[流]]="0",Table1810[[#This Row],[流]]="ICP"),"0","Yes")</f>
        <v>Yes</v>
      </c>
      <c r="S220" s="127"/>
      <c r="T220" s="124"/>
    </row>
    <row r="221" spans="3:20" hidden="1" x14ac:dyDescent="0.25">
      <c r="C221" s="99">
        <v>43260</v>
      </c>
      <c r="D221" s="231" t="s">
        <v>39</v>
      </c>
      <c r="E221" s="312" t="str">
        <f t="shared" si="21"/>
        <v>Saturday</v>
      </c>
      <c r="F221" s="312" t="str">
        <f t="shared" si="22"/>
        <v/>
      </c>
      <c r="G221" s="148" t="s">
        <v>56</v>
      </c>
      <c r="H22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21" s="312"/>
      <c r="J221" s="124" t="s">
        <v>627</v>
      </c>
      <c r="K221" s="123" t="str">
        <f>IF(OR(Table1810[[#This Row],[流]]="UAT_GS",Table1810[[#This Row],[流]]="UAT_GC",Table1810[[#This Row],[流]]="UAT_EP"),"Release_note","0")&amp;IF(OR(Table1810[[#This Row],[流]]="UAT3"),"Notice_of","0")</f>
        <v>00</v>
      </c>
      <c r="L221" s="122" t="s">
        <v>626</v>
      </c>
      <c r="M221" s="292" t="s">
        <v>508</v>
      </c>
      <c r="N221" s="312">
        <v>0</v>
      </c>
      <c r="O221" s="312">
        <v>0</v>
      </c>
      <c r="P221" s="312">
        <v>0</v>
      </c>
      <c r="Q221" s="312">
        <v>0</v>
      </c>
      <c r="R221" s="127" t="str">
        <f>IF(OR(Table1810[[#This Row],[流]]="FLEET_ENHANCEMENT_GS",Table1810[[#This Row],[流]]="UAT3",Table1810[[#This Row],[流]]="",Table1810[[#This Row],[流]]="0",Table1810[[#This Row],[流]]="ICP"),"0","Yes")</f>
        <v>0</v>
      </c>
      <c r="S221" s="127"/>
      <c r="T221" s="124"/>
    </row>
    <row r="222" spans="3:20" hidden="1" x14ac:dyDescent="0.25">
      <c r="C222" s="99">
        <v>43260</v>
      </c>
      <c r="D222" s="231" t="s">
        <v>39</v>
      </c>
      <c r="E222" s="312" t="str">
        <f t="shared" si="21"/>
        <v>Saturday</v>
      </c>
      <c r="F222" s="312" t="str">
        <f t="shared" si="22"/>
        <v/>
      </c>
      <c r="G222" s="230" t="s">
        <v>40</v>
      </c>
      <c r="H22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22" s="129" t="s">
        <v>628</v>
      </c>
      <c r="J222" s="124" t="s">
        <v>633</v>
      </c>
      <c r="K222" s="123" t="str">
        <f>IF(OR(Table1810[[#This Row],[流]]="UAT_GS",Table1810[[#This Row],[流]]="UAT_GC",Table1810[[#This Row],[流]]="UAT_EP"),"Release_note","0")&amp;IF(OR(Table1810[[#This Row],[流]]="UAT3"),"Notice_of","0")</f>
        <v>0Notice_of</v>
      </c>
      <c r="L222" s="124" t="s">
        <v>624</v>
      </c>
      <c r="M222" s="312">
        <v>0</v>
      </c>
      <c r="N222" s="312">
        <v>0</v>
      </c>
      <c r="O222" s="312">
        <v>0</v>
      </c>
      <c r="P222" s="312">
        <v>0</v>
      </c>
      <c r="Q222" s="312">
        <v>0</v>
      </c>
      <c r="R222" s="127" t="str">
        <f>IF(OR(Table1810[[#This Row],[流]]="FLEET_ENHANCEMENT_GS",Table1810[[#This Row],[流]]="UAT3",Table1810[[#This Row],[流]]="",Table1810[[#This Row],[流]]="0",Table1810[[#This Row],[流]]="ICP"),"0","Yes")</f>
        <v>0</v>
      </c>
      <c r="S222" s="127"/>
      <c r="T222" s="124"/>
    </row>
    <row r="223" spans="3:20" hidden="1" x14ac:dyDescent="0.25">
      <c r="C223" s="100">
        <v>43260</v>
      </c>
      <c r="D223" s="217"/>
      <c r="E223" s="218" t="str">
        <f t="shared" si="19"/>
        <v>Saturday</v>
      </c>
      <c r="F223" s="218" t="str">
        <f t="shared" si="20"/>
        <v/>
      </c>
      <c r="G223" s="218"/>
      <c r="H223"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
      </c>
      <c r="I223" s="218"/>
      <c r="J223" s="219"/>
      <c r="K223" s="220" t="str">
        <f>IF(OR(Table1810[[#This Row],[流]]="UAT_GS",Table1810[[#This Row],[流]]="UAT_GC",Table1810[[#This Row],[流]]="UAT_EP"),"Release_note","0")&amp;IF(OR(Table1810[[#This Row],[流]]="UAT3"),"Notice_of","0")</f>
        <v>00</v>
      </c>
      <c r="L223" s="221"/>
      <c r="M223" s="218"/>
      <c r="N223" s="218"/>
      <c r="O223" s="218"/>
      <c r="P223" s="218"/>
      <c r="Q223" s="218"/>
      <c r="R223" s="222" t="str">
        <f>IF(OR(Table1810[[#This Row],[流]]="FLEET_ENHANCEMENT_GS",Table1810[[#This Row],[流]]="UAT3",Table1810[[#This Row],[流]]="",Table1810[[#This Row],[流]]="0",Table1810[[#This Row],[流]]="ICP"),"0","Yes")</f>
        <v>0</v>
      </c>
      <c r="S223" s="222"/>
      <c r="T223" s="221"/>
    </row>
    <row r="224" spans="3:20" hidden="1" x14ac:dyDescent="0.25">
      <c r="C224" s="100">
        <v>43261</v>
      </c>
      <c r="D224" s="217"/>
      <c r="E224" s="218" t="str">
        <f t="shared" si="19"/>
        <v>Sunday</v>
      </c>
      <c r="F224" s="218" t="str">
        <f t="shared" si="20"/>
        <v/>
      </c>
      <c r="G224" s="218"/>
      <c r="H22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
      </c>
      <c r="I224" s="168" t="s">
        <v>589</v>
      </c>
      <c r="J224" s="219"/>
      <c r="K224" s="220" t="str">
        <f>IF(OR(Table1810[[#This Row],[流]]="UAT_GS",Table1810[[#This Row],[流]]="UAT_GC",Table1810[[#This Row],[流]]="UAT_EP"),"Release_note","0")&amp;IF(OR(Table1810[[#This Row],[流]]="UAT3"),"Notice_of","0")</f>
        <v>00</v>
      </c>
      <c r="L224" s="221"/>
      <c r="M224" s="218"/>
      <c r="N224" s="218"/>
      <c r="O224" s="218"/>
      <c r="P224" s="218"/>
      <c r="Q224" s="218"/>
      <c r="R224" s="222" t="str">
        <f>IF(OR(Table1810[[#This Row],[流]]="FLEET_ENHANCEMENT_GS",Table1810[[#This Row],[流]]="UAT3",Table1810[[#This Row],[流]]="",Table1810[[#This Row],[流]]="0",Table1810[[#This Row],[流]]="ICP"),"0","Yes")</f>
        <v>0</v>
      </c>
      <c r="S224" s="222"/>
      <c r="T224" s="221"/>
    </row>
    <row r="225" spans="3:20" hidden="1" x14ac:dyDescent="0.25">
      <c r="C225" s="99">
        <v>43262</v>
      </c>
      <c r="D225" s="231" t="s">
        <v>39</v>
      </c>
      <c r="E225" s="312" t="str">
        <f t="shared" si="19"/>
        <v>Monday</v>
      </c>
      <c r="F225" s="312" t="str">
        <f t="shared" si="20"/>
        <v/>
      </c>
      <c r="G225" s="170" t="s">
        <v>20</v>
      </c>
      <c r="H22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Row],[流]]="CommonParty_trunk","ME","")&amp;IF(Table1810[[#This Row],[流]]="FLEET_ENHANCEMENT_GC","172.25.12.95","")</f>
        <v>172.25.12.222</v>
      </c>
      <c r="I225" s="312"/>
      <c r="J225" s="122" t="s">
        <v>642</v>
      </c>
      <c r="K225" s="123" t="str">
        <f>IF(OR(Table1810[[#This Row],[流]]="UAT_GS",Table1810[[#This Row],[流]]="UAT_GC",Table1810[[#This Row],[流]]="UAT_EP"),"Release_note","0")&amp;IF(OR(Table1810[[#This Row],[流]]="UAT3"),"Notice_of","0")</f>
        <v>00</v>
      </c>
      <c r="L225" s="124" t="s">
        <v>643</v>
      </c>
      <c r="M225" s="292" t="s">
        <v>508</v>
      </c>
      <c r="N225" s="292" t="s">
        <v>508</v>
      </c>
      <c r="O225" s="292" t="s">
        <v>508</v>
      </c>
      <c r="P225" s="292" t="s">
        <v>508</v>
      </c>
      <c r="Q225" s="213"/>
      <c r="R225" s="127" t="str">
        <f>IF(OR(Table1810[[#This Row],[流]]="FLEET_ENHANCEMENT_GS",Table1810[[#This Row],[流]]="UAT3",Table1810[[#This Row],[流]]="",Table1810[[#This Row],[流]]="0",Table1810[[#This Row],[流]]="ICP"),"0","Yes")</f>
        <v>Yes</v>
      </c>
      <c r="S225" s="127"/>
      <c r="T225" s="124"/>
    </row>
    <row r="226" spans="3:20" hidden="1" x14ac:dyDescent="0.25">
      <c r="C226" s="99">
        <v>43262</v>
      </c>
      <c r="D226" s="231" t="s">
        <v>39</v>
      </c>
      <c r="E226" s="312" t="str">
        <f>TEXT(C226,"dddd")</f>
        <v>Monday</v>
      </c>
      <c r="F226" s="312" t="str">
        <f>IF(OR(E226="Thursday",E226="Tuesday"),"UAT","")&amp;IF(OR(E226="Wednesday",E226="Friday"),"Trunk&amp;UAT3","")</f>
        <v/>
      </c>
      <c r="G226" s="145" t="s">
        <v>296</v>
      </c>
      <c r="H22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26" s="312" t="s">
        <v>640</v>
      </c>
      <c r="J226" s="227" t="s">
        <v>639</v>
      </c>
      <c r="K226" s="123" t="str">
        <f>IF(OR(Table1810[[#This Row],[流]]="UAT_GS",Table1810[[#This Row],[流]]="UAT_GC",Table1810[[#This Row],[流]]="UAT_EP"),"Release_note","0")&amp;IF(OR(Table1810[[#This Row],[流]]="UAT3"),"Notice_of","0")</f>
        <v>00</v>
      </c>
      <c r="L226" s="122" t="s">
        <v>641</v>
      </c>
      <c r="M226" s="292" t="s">
        <v>508</v>
      </c>
      <c r="N226" s="292" t="s">
        <v>508</v>
      </c>
      <c r="O226" s="295" t="s">
        <v>644</v>
      </c>
      <c r="P226" s="292" t="s">
        <v>508</v>
      </c>
      <c r="Q226" s="312">
        <v>0</v>
      </c>
      <c r="R226" s="127" t="str">
        <f>IF(OR(Table1810[[#This Row],[流]]="FLEET_ENHANCEMENT_GS",Table1810[[#This Row],[流]]="UAT3",Table1810[[#This Row],[流]]="",Table1810[[#This Row],[流]]="0",Table1810[[#This Row],[流]]="ICP"),"0","Yes")</f>
        <v>0</v>
      </c>
      <c r="S226" s="127"/>
      <c r="T226" s="124"/>
    </row>
    <row r="227" spans="3:20" hidden="1" x14ac:dyDescent="0.25">
      <c r="C227" s="99">
        <v>43263</v>
      </c>
      <c r="D227" s="231" t="s">
        <v>39</v>
      </c>
      <c r="E227" s="312" t="str">
        <f>TEXT(C227,"dddd")</f>
        <v>Tuesday</v>
      </c>
      <c r="F227" s="312" t="str">
        <f>IF(OR(E227="Thursday",E227="Tuesday"),"UAT","")&amp;IF(OR(E227="Wednesday",E227="Friday"),"Trunk&amp;UAT3","")</f>
        <v>UAT</v>
      </c>
      <c r="G227" s="170" t="s">
        <v>20</v>
      </c>
      <c r="H22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172.25.12.222</v>
      </c>
      <c r="I227" s="312"/>
      <c r="J227" s="122" t="s">
        <v>645</v>
      </c>
      <c r="K227" s="123" t="str">
        <f>IF(OR(Table1810[[#This Row],[流]]="UAT_GS",Table1810[[#This Row],[流]]="UAT_GC",Table1810[[#This Row],[流]]="UAT_EP"),"Release_note","0")&amp;IF(OR(Table1810[[#This Row],[流]]="UAT3"),"Notice_of","0")</f>
        <v>00</v>
      </c>
      <c r="L227" s="122" t="s">
        <v>646</v>
      </c>
      <c r="M227" s="292" t="s">
        <v>508</v>
      </c>
      <c r="N227" s="292" t="s">
        <v>508</v>
      </c>
      <c r="O227" s="292" t="s">
        <v>508</v>
      </c>
      <c r="P227" s="292" t="s">
        <v>508</v>
      </c>
      <c r="Q227" s="213"/>
      <c r="R227" s="127" t="str">
        <f>IF(OR(Table1810[[#This Row],[流]]="FLEET_ENHANCEMENT_GS",Table1810[[#This Row],[流]]="UAT3",Table1810[[#This Row],[流]]="",Table1810[[#This Row],[流]]="0",Table1810[[#This Row],[流]]="ICP"),"0","Yes")</f>
        <v>Yes</v>
      </c>
      <c r="S227" s="127"/>
      <c r="T227" s="124"/>
    </row>
    <row r="228" spans="3:20" hidden="1" x14ac:dyDescent="0.25">
      <c r="C228" s="99">
        <v>43263</v>
      </c>
      <c r="D228" s="231" t="s">
        <v>39</v>
      </c>
      <c r="E228" s="312" t="str">
        <f t="shared" ref="E228:E234" si="23">TEXT(C228,"dddd")</f>
        <v>Tuesday</v>
      </c>
      <c r="F228" s="312" t="str">
        <f t="shared" ref="F228:F234" si="24">IF(OR(E228="Thursday",E228="Tuesday"),"UAT","")&amp;IF(OR(E228="Wednesday",E228="Friday"),"Trunk&amp;UAT3","")</f>
        <v>UAT</v>
      </c>
      <c r="G228" s="148" t="s">
        <v>56</v>
      </c>
      <c r="H22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28" s="312"/>
      <c r="J228" s="122" t="s">
        <v>649</v>
      </c>
      <c r="K228" s="123" t="str">
        <f>IF(OR(Table1810[[#This Row],[流]]="UAT_GS",Table1810[[#This Row],[流]]="UAT_GC",Table1810[[#This Row],[流]]="UAT_EP"),"Release_note","0")&amp;IF(OR(Table1810[[#This Row],[流]]="UAT3"),"Notice_of","0")</f>
        <v>00</v>
      </c>
      <c r="L228" s="124" t="s">
        <v>650</v>
      </c>
      <c r="M228" s="292" t="s">
        <v>508</v>
      </c>
      <c r="N228" s="312">
        <v>0</v>
      </c>
      <c r="O228" s="312">
        <v>0</v>
      </c>
      <c r="P228" s="312">
        <v>0</v>
      </c>
      <c r="Q228" s="312">
        <v>0</v>
      </c>
      <c r="R228" s="127" t="str">
        <f>IF(OR(Table1810[[#This Row],[流]]="FLEET_ENHANCEMENT_GS",Table1810[[#This Row],[流]]="UAT3",Table1810[[#This Row],[流]]="",Table1810[[#This Row],[流]]="0",Table1810[[#This Row],[流]]="ICP"),"0","Yes")</f>
        <v>0</v>
      </c>
      <c r="S228" s="127"/>
      <c r="T228" s="124"/>
    </row>
    <row r="229" spans="3:20" hidden="1" x14ac:dyDescent="0.25">
      <c r="C229" s="99">
        <v>43263</v>
      </c>
      <c r="D229" s="231" t="s">
        <v>39</v>
      </c>
      <c r="E229" s="312" t="str">
        <f t="shared" si="23"/>
        <v>Tuesday</v>
      </c>
      <c r="F229" s="312" t="str">
        <f t="shared" si="24"/>
        <v>UAT</v>
      </c>
      <c r="G229" s="148" t="s">
        <v>294</v>
      </c>
      <c r="H22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29" s="312"/>
      <c r="J229" s="122" t="s">
        <v>654</v>
      </c>
      <c r="K229" s="123" t="str">
        <f>IF(OR(Table1810[[#This Row],[流]]="UAT_GS",Table1810[[#This Row],[流]]="UAT_GC",Table1810[[#This Row],[流]]="UAT_EP"),"Release_note","0")&amp;IF(OR(Table1810[[#This Row],[流]]="UAT3"),"Notice_of","0")</f>
        <v>00</v>
      </c>
      <c r="L229" s="124" t="s">
        <v>655</v>
      </c>
      <c r="M229" s="292" t="s">
        <v>508</v>
      </c>
      <c r="N229" s="312">
        <v>0</v>
      </c>
      <c r="O229" s="312">
        <v>0</v>
      </c>
      <c r="P229" s="312">
        <v>0</v>
      </c>
      <c r="Q229" s="312">
        <v>0</v>
      </c>
      <c r="R229" s="127" t="str">
        <f>IF(OR(Table1810[[#This Row],[流]]="FLEET_ENHANCEMENT_GS",Table1810[[#This Row],[流]]="UAT3",Table1810[[#This Row],[流]]="",Table1810[[#This Row],[流]]="0",Table1810[[#This Row],[流]]="ICP"),"0","Yes")</f>
        <v>Yes</v>
      </c>
      <c r="S229" s="127"/>
      <c r="T229" s="124"/>
    </row>
    <row r="230" spans="3:20" hidden="1" x14ac:dyDescent="0.25">
      <c r="C230" s="99">
        <v>43264</v>
      </c>
      <c r="D230" s="231" t="s">
        <v>39</v>
      </c>
      <c r="E230" s="298" t="str">
        <f t="shared" si="23"/>
        <v>Wednesday</v>
      </c>
      <c r="F230" s="298" t="str">
        <f t="shared" si="24"/>
        <v>Trunk&amp;UAT3</v>
      </c>
      <c r="G230" s="131" t="s">
        <v>32</v>
      </c>
      <c r="H23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0" s="298"/>
      <c r="J230" s="299" t="s">
        <v>651</v>
      </c>
      <c r="K230" s="300" t="str">
        <f>IF(OR(Table1810[[#This Row],[流]]="UAT_GS",Table1810[[#This Row],[流]]="UAT_GC",Table1810[[#This Row],[流]]="UAT_EP"),"Release_note","0")&amp;IF(OR(Table1810[[#This Row],[流]]="UAT3"),"Notice_of","0")</f>
        <v>Release_note0</v>
      </c>
      <c r="L230" s="122" t="s">
        <v>657</v>
      </c>
      <c r="M230" s="292" t="s">
        <v>508</v>
      </c>
      <c r="N230" s="292" t="s">
        <v>508</v>
      </c>
      <c r="O230" s="292" t="s">
        <v>508</v>
      </c>
      <c r="P230" s="292" t="s">
        <v>508</v>
      </c>
      <c r="Q230" s="213"/>
      <c r="R230" s="302" t="str">
        <f>IF(OR(Table1810[[#This Row],[流]]="FLEET_ENHANCEMENT_GS",Table1810[[#This Row],[流]]="UAT3",Table1810[[#This Row],[流]]="",Table1810[[#This Row],[流]]="0",Table1810[[#This Row],[流]]="ICP"),"0","Yes")</f>
        <v>Yes</v>
      </c>
      <c r="S230" s="302"/>
      <c r="T230" s="301"/>
    </row>
    <row r="231" spans="3:20" hidden="1" x14ac:dyDescent="0.25">
      <c r="C231" s="99">
        <v>43264</v>
      </c>
      <c r="D231" s="231" t="s">
        <v>39</v>
      </c>
      <c r="E231" s="298" t="str">
        <f t="shared" si="23"/>
        <v>Wednesday</v>
      </c>
      <c r="F231" s="298" t="str">
        <f t="shared" si="24"/>
        <v>Trunk&amp;UAT3</v>
      </c>
      <c r="G231" s="131" t="s">
        <v>36</v>
      </c>
      <c r="H23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31" s="298"/>
      <c r="J231" s="299" t="s">
        <v>652</v>
      </c>
      <c r="K231" s="300" t="str">
        <f>IF(OR(Table1810[[#This Row],[流]]="UAT_GS",Table1810[[#This Row],[流]]="UAT_GC",Table1810[[#This Row],[流]]="UAT_EP"),"Release_note","0")&amp;IF(OR(Table1810[[#This Row],[流]]="UAT3"),"Notice_of","0")</f>
        <v>Release_note0</v>
      </c>
      <c r="L231" s="309" t="s">
        <v>660</v>
      </c>
      <c r="M231" s="292" t="s">
        <v>508</v>
      </c>
      <c r="N231" s="292" t="s">
        <v>508</v>
      </c>
      <c r="O231" s="292" t="s">
        <v>508</v>
      </c>
      <c r="P231" s="292" t="s">
        <v>508</v>
      </c>
      <c r="Q231" s="213"/>
      <c r="R231" s="302" t="str">
        <f>IF(OR(Table1810[[#This Row],[流]]="FLEET_ENHANCEMENT_GS",Table1810[[#This Row],[流]]="UAT3",Table1810[[#This Row],[流]]="",Table1810[[#This Row],[流]]="0",Table1810[[#This Row],[流]]="ICP"),"0","Yes")</f>
        <v>Yes</v>
      </c>
      <c r="S231" s="302"/>
      <c r="T231" s="301"/>
    </row>
    <row r="232" spans="3:20" hidden="1" x14ac:dyDescent="0.25">
      <c r="C232" s="99">
        <v>43264</v>
      </c>
      <c r="D232" s="231" t="s">
        <v>39</v>
      </c>
      <c r="E232" s="298" t="str">
        <f>TEXT(C232,"dddd")</f>
        <v>Wednesday</v>
      </c>
      <c r="F232" s="298" t="str">
        <f>IF(OR(E232="Thursday",E232="Tuesday"),"UAT","")&amp;IF(OR(E232="Wednesday",E232="Friday"),"Trunk&amp;UAT3","")</f>
        <v>Trunk&amp;UAT3</v>
      </c>
      <c r="G232" s="131" t="s">
        <v>37</v>
      </c>
      <c r="H232"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32" s="298"/>
      <c r="J232" s="299" t="s">
        <v>653</v>
      </c>
      <c r="K232" s="300" t="str">
        <f>IF(OR(Table1810[[#This Row],[流]]="UAT_GS",Table1810[[#This Row],[流]]="UAT_GC",Table1810[[#This Row],[流]]="UAT_EP"),"Release_note","0")&amp;IF(OR(Table1810[[#This Row],[流]]="UAT3"),"Notice_of","0")</f>
        <v>Release_note0</v>
      </c>
      <c r="L232" s="122" t="s">
        <v>656</v>
      </c>
      <c r="M232" s="292" t="s">
        <v>508</v>
      </c>
      <c r="N232" s="292" t="s">
        <v>508</v>
      </c>
      <c r="O232" s="292" t="s">
        <v>508</v>
      </c>
      <c r="P232" s="292" t="s">
        <v>508</v>
      </c>
      <c r="Q232" s="213"/>
      <c r="R232" s="302" t="str">
        <f>IF(OR(Table1810[[#This Row],[流]]="FLEET_ENHANCEMENT_GS",Table1810[[#This Row],[流]]="UAT3",Table1810[[#This Row],[流]]="",Table1810[[#This Row],[流]]="0",Table1810[[#This Row],[流]]="ICP"),"0","Yes")</f>
        <v>Yes</v>
      </c>
      <c r="S232" s="302"/>
      <c r="T232" s="301"/>
    </row>
    <row r="233" spans="3:20" hidden="1" x14ac:dyDescent="0.25">
      <c r="C233" s="99">
        <v>43264</v>
      </c>
      <c r="D233" s="231" t="s">
        <v>39</v>
      </c>
      <c r="E233" s="298" t="str">
        <f>TEXT(C233,"dddd")</f>
        <v>Wednesday</v>
      </c>
      <c r="F233" s="298" t="str">
        <f>IF(OR(E233="Thursday",E233="Tuesday"),"UAT","")&amp;IF(OR(E233="Wednesday",E233="Friday"),"Trunk&amp;UAT3","")</f>
        <v>Trunk&amp;UAT3</v>
      </c>
      <c r="G233" s="230" t="s">
        <v>40</v>
      </c>
      <c r="H233"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33" s="298"/>
      <c r="J233" s="299" t="s">
        <v>668</v>
      </c>
      <c r="K233" s="300" t="str">
        <f>IF(OR(Table1810[[#This Row],[流]]="UAT_GS",Table1810[[#This Row],[流]]="UAT_GC",Table1810[[#This Row],[流]]="UAT_EP"),"Release_note","0")&amp;IF(OR(Table1810[[#This Row],[流]]="UAT3"),"Notice_of","0")</f>
        <v>0Notice_of</v>
      </c>
      <c r="L233" s="301">
        <v>0</v>
      </c>
      <c r="M233" s="301">
        <v>0</v>
      </c>
      <c r="N233" s="301">
        <v>0</v>
      </c>
      <c r="O233" s="301">
        <v>0</v>
      </c>
      <c r="P233" s="301">
        <v>0</v>
      </c>
      <c r="Q233" s="305"/>
      <c r="R233" s="302" t="str">
        <f>IF(OR(Table1810[[#This Row],[流]]="FLEET_ENHANCEMENT_GS",Table1810[[#This Row],[流]]="UAT3",Table1810[[#This Row],[流]]="",Table1810[[#This Row],[流]]="0",Table1810[[#This Row],[流]]="ICP"),"0","Yes")</f>
        <v>0</v>
      </c>
      <c r="S233" s="302"/>
      <c r="T233" s="301"/>
    </row>
    <row r="234" spans="3:20" hidden="1" x14ac:dyDescent="0.25">
      <c r="C234" s="99">
        <v>43264</v>
      </c>
      <c r="D234" s="231" t="s">
        <v>39</v>
      </c>
      <c r="E234" s="312" t="str">
        <f t="shared" si="23"/>
        <v>Wednesday</v>
      </c>
      <c r="F234" s="312" t="str">
        <f t="shared" si="24"/>
        <v>Trunk&amp;UAT3</v>
      </c>
      <c r="G234" s="170" t="s">
        <v>20</v>
      </c>
      <c r="H23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172.25.12.222</v>
      </c>
      <c r="I234" s="312"/>
      <c r="J234" s="122" t="s">
        <v>658</v>
      </c>
      <c r="K234" s="123" t="str">
        <f>IF(OR(Table1810[[#This Row],[流]]="UAT_GS",Table1810[[#This Row],[流]]="UAT_GC",Table1810[[#This Row],[流]]="UAT_EP"),"Release_note","0")&amp;IF(OR(Table1810[[#This Row],[流]]="UAT3"),"Notice_of","0")</f>
        <v>00</v>
      </c>
      <c r="L234" s="122" t="s">
        <v>659</v>
      </c>
      <c r="M234" s="292" t="s">
        <v>508</v>
      </c>
      <c r="N234" s="292" t="s">
        <v>508</v>
      </c>
      <c r="O234" s="292" t="s">
        <v>508</v>
      </c>
      <c r="P234" s="292" t="s">
        <v>508</v>
      </c>
      <c r="Q234" s="213" t="s">
        <v>508</v>
      </c>
      <c r="R234" s="127" t="str">
        <f>IF(OR(Table1810[[#This Row],[流]]="FLEET_ENHANCEMENT_GS",Table1810[[#This Row],[流]]="UAT3",Table1810[[#This Row],[流]]="",Table1810[[#This Row],[流]]="0",Table1810[[#This Row],[流]]="ICP"),"0","Yes")</f>
        <v>Yes</v>
      </c>
      <c r="S234" s="127"/>
      <c r="T234" s="124"/>
    </row>
    <row r="235" spans="3:20" hidden="1" x14ac:dyDescent="0.25">
      <c r="C235" s="99">
        <v>43264</v>
      </c>
      <c r="D235" s="231" t="s">
        <v>39</v>
      </c>
      <c r="E235" s="312" t="str">
        <f t="shared" si="19"/>
        <v>Wednesday</v>
      </c>
      <c r="F235" s="312" t="str">
        <f t="shared" si="20"/>
        <v>Trunk&amp;UAT3</v>
      </c>
      <c r="G235" s="145" t="s">
        <v>297</v>
      </c>
      <c r="H23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35" s="312"/>
      <c r="J235" s="227" t="s">
        <v>662</v>
      </c>
      <c r="K235" s="123" t="str">
        <f>IF(OR(Table1810[[#This Row],[流]]="UAT_GS",Table1810[[#This Row],[流]]="UAT_GC",Table1810[[#This Row],[流]]="UAT_EP"),"Release_note","0")&amp;IF(OR(Table1810[[#This Row],[流]]="UAT3"),"Notice_of","0")</f>
        <v>00</v>
      </c>
      <c r="L235" s="122" t="s">
        <v>663</v>
      </c>
      <c r="M235" s="292" t="s">
        <v>508</v>
      </c>
      <c r="N235" s="292" t="s">
        <v>508</v>
      </c>
      <c r="O235" s="292" t="s">
        <v>508</v>
      </c>
      <c r="P235" s="292" t="s">
        <v>508</v>
      </c>
      <c r="Q235" s="312">
        <v>0</v>
      </c>
      <c r="R235" s="127" t="str">
        <f>IF(OR(Table1810[[#This Row],[流]]="FLEET_ENHANCEMENT_GS",Table1810[[#This Row],[流]]="UAT3",Table1810[[#This Row],[流]]="",Table1810[[#This Row],[流]]="0",Table1810[[#This Row],[流]]="ICP"),"0","Yes")</f>
        <v>Yes</v>
      </c>
      <c r="S235" s="127"/>
      <c r="T235" s="124"/>
    </row>
    <row r="236" spans="3:20" hidden="1" x14ac:dyDescent="0.25">
      <c r="C236" s="99">
        <v>43265</v>
      </c>
      <c r="D236" s="231" t="s">
        <v>39</v>
      </c>
      <c r="E236" s="312" t="str">
        <f t="shared" si="19"/>
        <v>Thursday</v>
      </c>
      <c r="F236" s="312" t="str">
        <f t="shared" si="20"/>
        <v>UAT</v>
      </c>
      <c r="G236" s="145" t="s">
        <v>297</v>
      </c>
      <c r="H23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36" s="312"/>
      <c r="J236" s="227" t="s">
        <v>664</v>
      </c>
      <c r="K236" s="123" t="str">
        <f>IF(OR(Table1810[[#This Row],[流]]="UAT_GS",Table1810[[#This Row],[流]]="UAT_GC",Table1810[[#This Row],[流]]="UAT_EP"),"Release_note","0")&amp;IF(OR(Table1810[[#This Row],[流]]="UAT3"),"Notice_of","0")</f>
        <v>00</v>
      </c>
      <c r="L236" s="124">
        <v>1</v>
      </c>
      <c r="M236" s="312">
        <v>1</v>
      </c>
      <c r="N236" s="312">
        <v>1</v>
      </c>
      <c r="O236" s="312">
        <v>1</v>
      </c>
      <c r="P236" s="312">
        <v>1</v>
      </c>
      <c r="Q236" s="312">
        <v>0</v>
      </c>
      <c r="R236" s="127" t="str">
        <f>IF(OR(Table1810[[#This Row],[流]]="FLEET_ENHANCEMENT_GS",Table1810[[#This Row],[流]]="UAT3",Table1810[[#This Row],[流]]="",Table1810[[#This Row],[流]]="0",Table1810[[#This Row],[流]]="ICP"),"0","Yes")</f>
        <v>Yes</v>
      </c>
      <c r="S236" s="127"/>
      <c r="T236" s="124"/>
    </row>
    <row r="237" spans="3:20" hidden="1" x14ac:dyDescent="0.25">
      <c r="C237" s="99">
        <v>43266</v>
      </c>
      <c r="D237" s="231" t="s">
        <v>39</v>
      </c>
      <c r="E237" s="298" t="str">
        <f t="shared" si="19"/>
        <v>Friday</v>
      </c>
      <c r="F237" s="298" t="str">
        <f t="shared" si="20"/>
        <v>Trunk&amp;UAT3</v>
      </c>
      <c r="G237" s="148" t="s">
        <v>56</v>
      </c>
      <c r="H237"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Chenlin An</v>
      </c>
      <c r="I237" s="298"/>
      <c r="J237" s="299" t="s">
        <v>673</v>
      </c>
      <c r="K237" s="307" t="str">
        <f>IF(OR(Table1810[[#This Row],[流]]="UAT_GS",Table1810[[#This Row],[流]]="UAT_GC",Table1810[[#This Row],[流]]="UAT_EP"),"Release_note","0")&amp;IF(OR(Table1810[[#This Row],[流]]="UAT3"),"Notice_of","0")</f>
        <v>00</v>
      </c>
      <c r="L237" s="122" t="s">
        <v>672</v>
      </c>
      <c r="M237" s="292" t="s">
        <v>508</v>
      </c>
      <c r="N237" s="298" t="s">
        <v>135</v>
      </c>
      <c r="O237" s="298" t="s">
        <v>229</v>
      </c>
      <c r="P237" s="305" t="s">
        <v>556</v>
      </c>
      <c r="Q237" s="298">
        <v>0</v>
      </c>
      <c r="R237" s="302" t="str">
        <f>IF(OR(Table1810[[#This Row],[流]]="FLEET_ENHANCEMENT_GS",Table1810[[#This Row],[流]]="UAT3",Table1810[[#This Row],[流]]="",Table1810[[#This Row],[流]]="0",Table1810[[#This Row],[流]]="ICP"),"0","Yes")</f>
        <v>0</v>
      </c>
      <c r="S237" s="302"/>
      <c r="T237" s="301"/>
    </row>
    <row r="238" spans="3:20" hidden="1" x14ac:dyDescent="0.25">
      <c r="C238" s="99">
        <v>43266</v>
      </c>
      <c r="D238" s="231" t="s">
        <v>39</v>
      </c>
      <c r="E238" s="298" t="str">
        <f t="shared" si="19"/>
        <v>Friday</v>
      </c>
      <c r="F238" s="298" t="str">
        <f t="shared" si="20"/>
        <v>Trunk&amp;UAT3</v>
      </c>
      <c r="G238" s="131" t="s">
        <v>32</v>
      </c>
      <c r="H238"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38" s="298"/>
      <c r="J238" s="299" t="s">
        <v>669</v>
      </c>
      <c r="K238" s="307" t="str">
        <f>IF(OR(Table1810[[#This Row],[流]]="UAT_GS",Table1810[[#This Row],[流]]="UAT_GC",Table1810[[#This Row],[流]]="UAT_EP"),"Release_note","0")&amp;IF(OR(Table1810[[#This Row],[流]]="UAT3"),"Notice_of","0")</f>
        <v>Release_note0</v>
      </c>
      <c r="L238" s="301"/>
      <c r="M238" s="306"/>
      <c r="N238" s="298"/>
      <c r="O238" s="298"/>
      <c r="P238" s="298"/>
      <c r="Q238" s="298"/>
      <c r="R238" s="302" t="str">
        <f>IF(OR(Table1810[[#This Row],[流]]="FLEET_ENHANCEMENT_GS",Table1810[[#This Row],[流]]="UAT3",Table1810[[#This Row],[流]]="",Table1810[[#This Row],[流]]="0",Table1810[[#This Row],[流]]="ICP"),"0","Yes")</f>
        <v>Yes</v>
      </c>
      <c r="S238" s="302"/>
      <c r="T238" s="301"/>
    </row>
    <row r="239" spans="3:20" hidden="1" x14ac:dyDescent="0.25">
      <c r="C239" s="99">
        <v>43266</v>
      </c>
      <c r="D239" s="231" t="s">
        <v>39</v>
      </c>
      <c r="E239" s="298" t="str">
        <f t="shared" si="19"/>
        <v>Friday</v>
      </c>
      <c r="F239" s="298" t="str">
        <f t="shared" si="20"/>
        <v>Trunk&amp;UAT3</v>
      </c>
      <c r="G239" s="131" t="s">
        <v>36</v>
      </c>
      <c r="H239"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39" s="298"/>
      <c r="J239" s="299" t="s">
        <v>670</v>
      </c>
      <c r="K239" s="307" t="str">
        <f>IF(OR(Table1810[[#This Row],[流]]="UAT_GS",Table1810[[#This Row],[流]]="UAT_GC",Table1810[[#This Row],[流]]="UAT_EP"),"Release_note","0")&amp;IF(OR(Table1810[[#This Row],[流]]="UAT3"),"Notice_of","0")</f>
        <v>Release_note0</v>
      </c>
      <c r="L239" s="301"/>
      <c r="M239" s="306"/>
      <c r="N239" s="298"/>
      <c r="O239" s="298"/>
      <c r="P239" s="298"/>
      <c r="Q239" s="298"/>
      <c r="R239" s="302" t="str">
        <f>IF(OR(Table1810[[#This Row],[流]]="FLEET_ENHANCEMENT_GS",Table1810[[#This Row],[流]]="UAT3",Table1810[[#This Row],[流]]="",Table1810[[#This Row],[流]]="0",Table1810[[#This Row],[流]]="ICP"),"0","Yes")</f>
        <v>Yes</v>
      </c>
      <c r="S239" s="302"/>
      <c r="T239" s="301"/>
    </row>
    <row r="240" spans="3:20" hidden="1" x14ac:dyDescent="0.25">
      <c r="C240" s="99">
        <v>43266</v>
      </c>
      <c r="D240" s="231" t="s">
        <v>39</v>
      </c>
      <c r="E240" s="298" t="str">
        <f t="shared" si="19"/>
        <v>Friday</v>
      </c>
      <c r="F240" s="298" t="str">
        <f t="shared" si="20"/>
        <v>Trunk&amp;UAT3</v>
      </c>
      <c r="G240" s="131" t="s">
        <v>37</v>
      </c>
      <c r="H24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40" s="298"/>
      <c r="J240" s="299" t="s">
        <v>671</v>
      </c>
      <c r="K240" s="300" t="str">
        <f>IF(OR(Table1810[[#This Row],[流]]="UAT_GS",Table1810[[#This Row],[流]]="UAT_GC",Table1810[[#This Row],[流]]="UAT_EP"),"Release_note","0")&amp;IF(OR(Table1810[[#This Row],[流]]="UAT3"),"Notice_of","0")</f>
        <v>Release_note0</v>
      </c>
      <c r="L240" s="301"/>
      <c r="M240" s="298"/>
      <c r="N240" s="298"/>
      <c r="O240" s="298"/>
      <c r="P240" s="298"/>
      <c r="Q240" s="298"/>
      <c r="R240" s="302" t="str">
        <f>IF(OR(Table1810[[#This Row],[流]]="FLEET_ENHANCEMENT_GS",Table1810[[#This Row],[流]]="UAT3",Table1810[[#This Row],[流]]="",Table1810[[#This Row],[流]]="0",Table1810[[#This Row],[流]]="ICP"),"0","Yes")</f>
        <v>Yes</v>
      </c>
      <c r="S240" s="302"/>
      <c r="T240" s="301"/>
    </row>
    <row r="241" spans="3:20" hidden="1" x14ac:dyDescent="0.25">
      <c r="C241" s="99">
        <v>43266</v>
      </c>
      <c r="D241" s="231" t="s">
        <v>39</v>
      </c>
      <c r="E241" s="298" t="str">
        <f t="shared" si="19"/>
        <v>Friday</v>
      </c>
      <c r="F241" s="298" t="str">
        <f t="shared" si="20"/>
        <v>Trunk&amp;UAT3</v>
      </c>
      <c r="G241" s="148" t="s">
        <v>294</v>
      </c>
      <c r="H24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41" s="298"/>
      <c r="J241" s="299"/>
      <c r="K241" s="300" t="str">
        <f>IF(OR(Table1810[[#This Row],[流]]="UAT_GS",Table1810[[#This Row],[流]]="UAT_GC",Table1810[[#This Row],[流]]="UAT_EP"),"Release_note","0")&amp;IF(OR(Table1810[[#This Row],[流]]="UAT3"),"Notice_of","0")</f>
        <v>00</v>
      </c>
      <c r="L241" s="301"/>
      <c r="M241" s="298"/>
      <c r="N241" s="298"/>
      <c r="O241" s="298"/>
      <c r="P241" s="298"/>
      <c r="Q241" s="298"/>
      <c r="R241" s="302" t="str">
        <f>IF(OR(Table1810[[#This Row],[流]]="FLEET_ENHANCEMENT_GS",Table1810[[#This Row],[流]]="UAT3",Table1810[[#This Row],[流]]="",Table1810[[#This Row],[流]]="0",Table1810[[#This Row],[流]]="ICP"),"0","Yes")</f>
        <v>Yes</v>
      </c>
      <c r="S241" s="302"/>
      <c r="T241" s="301"/>
    </row>
    <row r="242" spans="3:20" hidden="1" x14ac:dyDescent="0.25">
      <c r="C242" s="100">
        <v>43267</v>
      </c>
      <c r="D242" s="217"/>
      <c r="E242" s="218" t="str">
        <f t="shared" si="19"/>
        <v>Saturday</v>
      </c>
      <c r="F242" s="218" t="str">
        <f t="shared" si="20"/>
        <v/>
      </c>
      <c r="G242" s="218"/>
      <c r="H242" s="218"/>
      <c r="I242" s="218"/>
      <c r="J242" s="219"/>
      <c r="K242" s="220" t="str">
        <f>IF(OR(Table1810[[#This Row],[流]]="UAT_GS",Table1810[[#This Row],[流]]="UAT_GC",Table1810[[#This Row],[流]]="UAT_EP"),"Release_note","0")&amp;IF(OR(Table1810[[#This Row],[流]]="UAT3"),"Notice_of","0")</f>
        <v>00</v>
      </c>
      <c r="L242" s="221"/>
      <c r="M242" s="218"/>
      <c r="N242" s="218"/>
      <c r="O242" s="218"/>
      <c r="P242" s="218"/>
      <c r="Q242" s="218"/>
      <c r="R242" s="222" t="str">
        <f>IF(OR(Table1810[[#This Row],[流]]="FLEET_ENHANCEMENT_GS",Table1810[[#This Row],[流]]="UAT3",Table1810[[#This Row],[流]]="",Table1810[[#This Row],[流]]="0",Table1810[[#This Row],[流]]="ICP"),"0","Yes")</f>
        <v>0</v>
      </c>
      <c r="S242" s="222"/>
      <c r="T242" s="221"/>
    </row>
    <row r="243" spans="3:20" hidden="1" x14ac:dyDescent="0.25">
      <c r="C243" s="100">
        <v>43268</v>
      </c>
      <c r="D243" s="217"/>
      <c r="E243" s="242" t="str">
        <f>TEXT(C243,"dddd")</f>
        <v>Sunday</v>
      </c>
      <c r="F243" s="242" t="str">
        <f t="shared" si="20"/>
        <v/>
      </c>
      <c r="G243" s="242"/>
      <c r="H243" s="242"/>
      <c r="I243" s="168" t="s">
        <v>590</v>
      </c>
      <c r="J243" s="245"/>
      <c r="K243" s="246" t="str">
        <f>IF(OR(Table1810[[#This Row],[流]]="UAT_GS",Table1810[[#This Row],[流]]="UAT_GC",Table1810[[#This Row],[流]]="UAT_EP"),"Release_note","0")&amp;IF(OR(Table1810[[#This Row],[流]]="UAT3"),"Notice_of","0")</f>
        <v>00</v>
      </c>
      <c r="L243" s="247"/>
      <c r="M243" s="242"/>
      <c r="N243" s="242"/>
      <c r="O243" s="242"/>
      <c r="P243" s="242"/>
      <c r="Q243" s="242"/>
      <c r="R243" s="248" t="str">
        <f>IF(OR(Table1810[[#This Row],[流]]="FLEET_ENHANCEMENT_GS",Table1810[[#This Row],[流]]="UAT3",Table1810[[#This Row],[流]]="",Table1810[[#This Row],[流]]="0",Table1810[[#This Row],[流]]="ICP"),"0","Yes")</f>
        <v>0</v>
      </c>
      <c r="S243" s="248"/>
      <c r="T243" s="247"/>
    </row>
    <row r="244" spans="3:20" hidden="1" x14ac:dyDescent="0.25">
      <c r="C244" s="109">
        <v>43269</v>
      </c>
      <c r="D244" s="217"/>
      <c r="E244" s="243" t="str">
        <f t="shared" ref="E244:E296" si="25">TEXT(C244,"dddd")</f>
        <v>Monday</v>
      </c>
      <c r="F244" s="218" t="str">
        <f t="shared" si="20"/>
        <v/>
      </c>
      <c r="G244" s="218"/>
      <c r="H24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4" s="218"/>
      <c r="J244" s="219"/>
      <c r="K244" s="220" t="str">
        <f>IF(OR(Table1810[[#This Row],[流]]="UAT_GS",Table1810[[#This Row],[流]]="UAT_GC",Table1810[[#This Row],[流]]="UAT_EP"),"Release_note","0")&amp;IF(OR(Table1810[[#This Row],[流]]="UAT3"),"Notice_of","0")</f>
        <v>00</v>
      </c>
      <c r="L244" s="221"/>
      <c r="M244" s="218"/>
      <c r="N244" s="218"/>
      <c r="O244" s="218"/>
      <c r="P244" s="218"/>
      <c r="Q244" s="218"/>
      <c r="R244" s="222" t="str">
        <f>IF(OR(Table1810[[#This Row],[流]]="FLEET_ENHANCEMENT_GS",Table1810[[#This Row],[流]]="UAT3",Table1810[[#This Row],[流]]="",Table1810[[#This Row],[流]]="0",Table1810[[#This Row],[流]]="ICP"),"0","Yes")</f>
        <v>0</v>
      </c>
      <c r="S244" s="222"/>
      <c r="T244" s="221"/>
    </row>
    <row r="245" spans="3:20" hidden="1" x14ac:dyDescent="0.25">
      <c r="C245" s="87">
        <v>43270</v>
      </c>
      <c r="D245" s="310"/>
      <c r="E245" s="292" t="str">
        <f t="shared" si="25"/>
        <v>Tuesday</v>
      </c>
      <c r="F245" s="312" t="str">
        <f t="shared" si="20"/>
        <v>UAT</v>
      </c>
      <c r="G245" s="312"/>
      <c r="H24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5" s="168" t="s">
        <v>124</v>
      </c>
      <c r="J245" s="122"/>
      <c r="K245" s="123" t="str">
        <f>IF(OR(Table1810[[#This Row],[流]]="UAT_GS",Table1810[[#This Row],[流]]="UAT_GC",Table1810[[#This Row],[流]]="UAT_EP"),"Release_note","0")&amp;IF(OR(Table1810[[#This Row],[流]]="UAT3"),"Notice_of","0")</f>
        <v>00</v>
      </c>
      <c r="L245" s="124"/>
      <c r="M245" s="312"/>
      <c r="N245" s="312"/>
      <c r="O245" s="312"/>
      <c r="P245" s="312"/>
      <c r="Q245" s="312"/>
      <c r="R245" s="127" t="str">
        <f>IF(OR(Table1810[[#This Row],[流]]="FLEET_ENHANCEMENT_GS",Table1810[[#This Row],[流]]="UAT3",Table1810[[#This Row],[流]]="",Table1810[[#This Row],[流]]="0",Table1810[[#This Row],[流]]="ICP"),"0","Yes")</f>
        <v>0</v>
      </c>
      <c r="S245" s="127"/>
      <c r="T245" s="124"/>
    </row>
    <row r="246" spans="3:20" hidden="1" x14ac:dyDescent="0.25">
      <c r="C246" s="87">
        <v>43271</v>
      </c>
      <c r="D246" s="310"/>
      <c r="E246" s="292" t="str">
        <f>TEXT(C246,"dddd")</f>
        <v>Wednesday</v>
      </c>
      <c r="F246" s="312" t="str">
        <f t="shared" si="20"/>
        <v>Trunk&amp;UAT3</v>
      </c>
      <c r="G246" s="312"/>
      <c r="H24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6" s="312"/>
      <c r="J246" s="122"/>
      <c r="K246" s="123" t="str">
        <f>IF(OR(Table1810[[#This Row],[流]]="UAT_GS",Table1810[[#This Row],[流]]="UAT_GC",Table1810[[#This Row],[流]]="UAT_EP"),"Release_note","0")&amp;IF(OR(Table1810[[#This Row],[流]]="UAT3"),"Notice_of","0")</f>
        <v>00</v>
      </c>
      <c r="L246" s="124"/>
      <c r="M246" s="312"/>
      <c r="N246" s="312"/>
      <c r="O246" s="312"/>
      <c r="P246" s="312"/>
      <c r="Q246" s="312"/>
      <c r="R246" s="127" t="str">
        <f>IF(OR(Table1810[[#This Row],[流]]="FLEET_ENHANCEMENT_GS",Table1810[[#This Row],[流]]="UAT3",Table1810[[#This Row],[流]]="",Table1810[[#This Row],[流]]="0",Table1810[[#This Row],[流]]="ICP"),"0","Yes")</f>
        <v>0</v>
      </c>
      <c r="S246" s="127"/>
      <c r="T246" s="124"/>
    </row>
    <row r="247" spans="3:20" hidden="1" x14ac:dyDescent="0.25">
      <c r="C247" s="87">
        <v>43272</v>
      </c>
      <c r="D247" s="310"/>
      <c r="E247" s="292" t="str">
        <f t="shared" si="25"/>
        <v>Thursday</v>
      </c>
      <c r="F247" s="312" t="str">
        <f t="shared" si="20"/>
        <v>UAT</v>
      </c>
      <c r="G247" s="312"/>
      <c r="H24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7" s="168" t="s">
        <v>134</v>
      </c>
      <c r="J247" s="122"/>
      <c r="K247" s="123" t="str">
        <f>IF(OR(Table1810[[#This Row],[流]]="UAT_GS",Table1810[[#This Row],[流]]="UAT_GC",Table1810[[#This Row],[流]]="UAT_EP"),"Release_note","0")&amp;IF(OR(Table1810[[#This Row],[流]]="UAT3"),"Notice_of","0")</f>
        <v>00</v>
      </c>
      <c r="L247" s="124"/>
      <c r="M247" s="312"/>
      <c r="N247" s="312"/>
      <c r="O247" s="312"/>
      <c r="P247" s="312"/>
      <c r="Q247" s="312"/>
      <c r="R247" s="127" t="str">
        <f>IF(OR(Table1810[[#This Row],[流]]="FLEET_ENHANCEMENT_GS",Table1810[[#This Row],[流]]="UAT3",Table1810[[#This Row],[流]]="",Table1810[[#This Row],[流]]="0",Table1810[[#This Row],[流]]="ICP"),"0","Yes")</f>
        <v>0</v>
      </c>
      <c r="S247" s="127"/>
      <c r="T247" s="124"/>
    </row>
    <row r="248" spans="3:20" hidden="1" x14ac:dyDescent="0.25">
      <c r="C248" s="86">
        <v>43273</v>
      </c>
      <c r="D248" s="231" t="s">
        <v>39</v>
      </c>
      <c r="E248" s="292" t="str">
        <f t="shared" si="25"/>
        <v>Friday</v>
      </c>
      <c r="F248" s="312" t="str">
        <f t="shared" si="20"/>
        <v>Trunk&amp;UAT3</v>
      </c>
      <c r="G248" s="120" t="s">
        <v>474</v>
      </c>
      <c r="H24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48" s="312"/>
      <c r="J248" s="122"/>
      <c r="K248" s="123" t="str">
        <f>IF(OR(Table1810[[#This Row],[流]]="UAT_GS",Table1810[[#This Row],[流]]="UAT_GC",Table1810[[#This Row],[流]]="UAT_EP"),"Release_note","0")&amp;IF(OR(Table1810[[#This Row],[流]]="UAT3"),"Notice_of","0")</f>
        <v>00</v>
      </c>
      <c r="L248" s="124"/>
      <c r="M248" s="312"/>
      <c r="N248" s="312"/>
      <c r="O248" s="312"/>
      <c r="P248" s="312"/>
      <c r="Q248" s="312"/>
      <c r="R248" s="127" t="str">
        <f>IF(OR(Table1810[[#This Row],[流]]="FLEET_ENHANCEMENT_GS",Table1810[[#This Row],[流]]="UAT3",Table1810[[#This Row],[流]]="",Table1810[[#This Row],[流]]="0",Table1810[[#This Row],[流]]="ICP"),"0","Yes")</f>
        <v>Yes</v>
      </c>
      <c r="S248" s="127"/>
      <c r="T248" s="124"/>
    </row>
    <row r="249" spans="3:20" hidden="1" x14ac:dyDescent="0.25">
      <c r="C249" s="86">
        <v>43273</v>
      </c>
      <c r="D249" s="231" t="s">
        <v>39</v>
      </c>
      <c r="E249" s="298" t="str">
        <f>TEXT(C249,"dddd")</f>
        <v>Friday</v>
      </c>
      <c r="F249" s="298" t="str">
        <f>IF(OR(E249="Thursday",E249="Tuesday"),"UAT","")&amp;IF(OR(E249="Wednesday",E249="Friday"),"Trunk&amp;UAT3","")</f>
        <v>Trunk&amp;UAT3</v>
      </c>
      <c r="G249" s="120" t="s">
        <v>522</v>
      </c>
      <c r="H249"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49" s="298"/>
      <c r="J249" s="120" t="s">
        <v>522</v>
      </c>
      <c r="K249" s="300" t="str">
        <f>IF(OR(Table1810[[#This Row],[流]]="UAT_GS",Table1810[[#This Row],[流]]="UAT_GC",Table1810[[#This Row],[流]]="UAT_EP"),"Release_note","0")&amp;IF(OR(Table1810[[#This Row],[流]]="UAT3"),"Notice_of","0")</f>
        <v>00</v>
      </c>
      <c r="L249" s="301"/>
      <c r="M249" s="298"/>
      <c r="N249" s="298"/>
      <c r="O249" s="298"/>
      <c r="P249" s="298"/>
      <c r="Q249" s="298"/>
      <c r="R249" s="302" t="str">
        <f>IF(OR(Table1810[[#This Row],[流]]="FLEET_ENHANCEMENT_GS",Table1810[[#This Row],[流]]="UAT3",Table1810[[#This Row],[流]]="",Table1810[[#This Row],[流]]="0",Table1810[[#This Row],[流]]="ICP"),"0","Yes")</f>
        <v>Yes</v>
      </c>
      <c r="S249" s="302"/>
      <c r="T249" s="301"/>
    </row>
    <row r="250" spans="3:20" hidden="1" x14ac:dyDescent="0.25">
      <c r="C250" s="86">
        <v>43273</v>
      </c>
      <c r="D250" s="231" t="s">
        <v>39</v>
      </c>
      <c r="E250" s="298" t="str">
        <f t="shared" ref="E250:E252" si="26">TEXT(C250,"dddd")</f>
        <v>Friday</v>
      </c>
      <c r="F250" s="298" t="str">
        <f t="shared" ref="F250:F252" si="27">IF(OR(E250="Thursday",E250="Tuesday"),"UAT","")&amp;IF(OR(E250="Wednesday",E250="Friday"),"Trunk&amp;UAT3","")</f>
        <v>Trunk&amp;UAT3</v>
      </c>
      <c r="G250" s="131" t="s">
        <v>32</v>
      </c>
      <c r="H250"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172.25.15.202</v>
      </c>
      <c r="I250" s="298"/>
      <c r="J250" s="120" t="s">
        <v>522</v>
      </c>
      <c r="K250" s="300" t="str">
        <f>IF(OR(Table1810[[#This Row],[流]]="UAT_GS",Table1810[[#This Row],[流]]="UAT_GC",Table1810[[#This Row],[流]]="UAT_EP"),"Release_note","0")&amp;IF(OR(Table1810[[#This Row],[流]]="UAT3"),"Notice_of","0")</f>
        <v>Release_note0</v>
      </c>
      <c r="L250" s="301"/>
      <c r="M250" s="298"/>
      <c r="N250" s="298"/>
      <c r="O250" s="298"/>
      <c r="P250" s="298"/>
      <c r="Q250" s="298"/>
      <c r="R250" s="302" t="str">
        <f>IF(OR(Table1810[[#This Row],[流]]="FLEET_ENHANCEMENT_GS",Table1810[[#This Row],[流]]="UAT3",Table1810[[#This Row],[流]]="",Table1810[[#This Row],[流]]="0",Table1810[[#This Row],[流]]="ICP"),"0","Yes")</f>
        <v>Yes</v>
      </c>
      <c r="S250" s="302"/>
      <c r="T250" s="301"/>
    </row>
    <row r="251" spans="3:20" hidden="1" x14ac:dyDescent="0.25">
      <c r="C251" s="86">
        <v>43273</v>
      </c>
      <c r="D251" s="231" t="s">
        <v>39</v>
      </c>
      <c r="E251" s="298" t="str">
        <f t="shared" si="26"/>
        <v>Friday</v>
      </c>
      <c r="F251" s="298" t="str">
        <f t="shared" si="27"/>
        <v>Trunk&amp;UAT3</v>
      </c>
      <c r="G251" s="131" t="s">
        <v>36</v>
      </c>
      <c r="H251"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172.25.15.208</v>
      </c>
      <c r="I251" s="298"/>
      <c r="J251" s="120" t="s">
        <v>522</v>
      </c>
      <c r="K251" s="300" t="str">
        <f>IF(OR(Table1810[[#This Row],[流]]="UAT_GS",Table1810[[#This Row],[流]]="UAT_GC",Table1810[[#This Row],[流]]="UAT_EP"),"Release_note","0")&amp;IF(OR(Table1810[[#This Row],[流]]="UAT3"),"Notice_of","0")</f>
        <v>Release_note0</v>
      </c>
      <c r="L251" s="301"/>
      <c r="M251" s="298"/>
      <c r="N251" s="298"/>
      <c r="O251" s="298"/>
      <c r="P251" s="298"/>
      <c r="Q251" s="298"/>
      <c r="R251" s="302" t="str">
        <f>IF(OR(Table1810[[#This Row],[流]]="FLEET_ENHANCEMENT_GS",Table1810[[#This Row],[流]]="UAT3",Table1810[[#This Row],[流]]="",Table1810[[#This Row],[流]]="0",Table1810[[#This Row],[流]]="ICP"),"0","Yes")</f>
        <v>Yes</v>
      </c>
      <c r="S251" s="302"/>
      <c r="T251" s="301"/>
    </row>
    <row r="252" spans="3:20" hidden="1" x14ac:dyDescent="0.25">
      <c r="C252" s="86">
        <v>43273</v>
      </c>
      <c r="D252" s="231" t="s">
        <v>39</v>
      </c>
      <c r="E252" s="298" t="str">
        <f t="shared" si="26"/>
        <v>Friday</v>
      </c>
      <c r="F252" s="298" t="str">
        <f t="shared" si="27"/>
        <v>Trunk&amp;UAT3</v>
      </c>
      <c r="G252" s="131" t="s">
        <v>37</v>
      </c>
      <c r="H252"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172.25.15.207</v>
      </c>
      <c r="I252" s="298"/>
      <c r="J252" s="120" t="s">
        <v>522</v>
      </c>
      <c r="K252" s="300" t="str">
        <f>IF(OR(Table1810[[#This Row],[流]]="UAT_GS",Table1810[[#This Row],[流]]="UAT_GC",Table1810[[#This Row],[流]]="UAT_EP"),"Release_note","0")&amp;IF(OR(Table1810[[#This Row],[流]]="UAT3"),"Notice_of","0")</f>
        <v>Release_note0</v>
      </c>
      <c r="L252" s="301"/>
      <c r="M252" s="298"/>
      <c r="N252" s="298"/>
      <c r="O252" s="298"/>
      <c r="P252" s="298"/>
      <c r="Q252" s="298"/>
      <c r="R252" s="302" t="str">
        <f>IF(OR(Table1810[[#This Row],[流]]="FLEET_ENHANCEMENT_GS",Table1810[[#This Row],[流]]="UAT3",Table1810[[#This Row],[流]]="",Table1810[[#This Row],[流]]="0",Table1810[[#This Row],[流]]="ICP"),"0","Yes")</f>
        <v>Yes</v>
      </c>
      <c r="S252" s="302"/>
      <c r="T252" s="301"/>
    </row>
    <row r="253" spans="3:20" hidden="1" x14ac:dyDescent="0.25">
      <c r="C253" s="86">
        <v>43273</v>
      </c>
      <c r="D253" s="231" t="s">
        <v>39</v>
      </c>
      <c r="E253" s="298" t="str">
        <f>TEXT(C253,"dddd")</f>
        <v>Friday</v>
      </c>
      <c r="F253" s="298" t="str">
        <f>IF(OR(E253="Thursday",E253="Tuesday"),"UAT","")&amp;IF(OR(E253="Wednesday",E253="Friday"),"Trunk&amp;UAT3","")</f>
        <v>Trunk&amp;UAT3</v>
      </c>
      <c r="G253" s="230" t="s">
        <v>40</v>
      </c>
      <c r="H253" s="29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UAT3</v>
      </c>
      <c r="I253" s="298"/>
      <c r="J253" s="120" t="s">
        <v>522</v>
      </c>
      <c r="K253" s="300" t="str">
        <f>IF(OR(Table1810[[#This Row],[流]]="UAT_GS",Table1810[[#This Row],[流]]="UAT_GC",Table1810[[#This Row],[流]]="UAT_EP"),"Release_note","0")&amp;IF(OR(Table1810[[#This Row],[流]]="UAT3"),"Notice_of","0")</f>
        <v>0Notice_of</v>
      </c>
      <c r="L253" s="301"/>
      <c r="M253" s="298"/>
      <c r="N253" s="298"/>
      <c r="O253" s="298"/>
      <c r="P253" s="298"/>
      <c r="Q253" s="298"/>
      <c r="R253" s="302" t="str">
        <f>IF(OR(Table1810[[#This Row],[流]]="FLEET_ENHANCEMENT_GS",Table1810[[#This Row],[流]]="UAT3",Table1810[[#This Row],[流]]="",Table1810[[#This Row],[流]]="0",Table1810[[#This Row],[流]]="ICP"),"0","Yes")</f>
        <v>0</v>
      </c>
      <c r="S253" s="302"/>
      <c r="T253" s="301"/>
    </row>
    <row r="254" spans="3:20" x14ac:dyDescent="0.25">
      <c r="C254" s="109">
        <v>43274</v>
      </c>
      <c r="D254" s="217"/>
      <c r="E254" s="243" t="str">
        <f t="shared" si="25"/>
        <v>Saturday</v>
      </c>
      <c r="F254" s="218" t="str">
        <f t="shared" si="20"/>
        <v/>
      </c>
      <c r="G254" s="218"/>
      <c r="H254" s="218"/>
      <c r="I254" s="218"/>
      <c r="J254" s="219"/>
      <c r="K254" s="220" t="str">
        <f>IF(OR(Table1810[[#This Row],[流]]="UAT_GS",Table1810[[#This Row],[流]]="UAT_GC",Table1810[[#This Row],[流]]="UAT_EP"),"Release_note","0")&amp;IF(OR(Table1810[[#This Row],[流]]="UAT3"),"Notice_of","0")</f>
        <v>00</v>
      </c>
      <c r="L254" s="221"/>
      <c r="M254" s="218"/>
      <c r="N254" s="218"/>
      <c r="O254" s="218"/>
      <c r="P254" s="218"/>
      <c r="Q254" s="218"/>
      <c r="R254" s="222" t="str">
        <f>IF(OR(Table1810[[#This Row],[流]]="FLEET_ENHANCEMENT_GS",Table1810[[#This Row],[流]]="UAT3",Table1810[[#This Row],[流]]="",Table1810[[#This Row],[流]]="0",Table1810[[#This Row],[流]]="ICP"),"0","Yes")</f>
        <v>0</v>
      </c>
      <c r="S254" s="222"/>
      <c r="T254" s="221"/>
    </row>
    <row r="255" spans="3:20" x14ac:dyDescent="0.25">
      <c r="C255" s="109">
        <v>43275</v>
      </c>
      <c r="D255" s="217"/>
      <c r="E255" s="249" t="str">
        <f t="shared" si="25"/>
        <v>Sunday</v>
      </c>
      <c r="F255" s="242" t="str">
        <f t="shared" si="20"/>
        <v/>
      </c>
      <c r="G255" s="242"/>
      <c r="H255" s="242"/>
      <c r="I255" s="168" t="s">
        <v>700</v>
      </c>
      <c r="J255" s="245"/>
      <c r="K255" s="246" t="str">
        <f>IF(OR(Table1810[[#This Row],[流]]="UAT_GS",Table1810[[#This Row],[流]]="UAT_GC",Table1810[[#This Row],[流]]="UAT_EP"),"Release_note","0")&amp;IF(OR(Table1810[[#This Row],[流]]="UAT3"),"Notice_of","0")</f>
        <v>00</v>
      </c>
      <c r="L255" s="247"/>
      <c r="M255" s="242"/>
      <c r="N255" s="242"/>
      <c r="O255" s="242"/>
      <c r="P255" s="242"/>
      <c r="Q255" s="242"/>
      <c r="R255" s="248" t="str">
        <f>IF(OR(Table1810[[#This Row],[流]]="FLEET_ENHANCEMENT_GS",Table1810[[#This Row],[流]]="UAT3",Table1810[[#This Row],[流]]="",Table1810[[#This Row],[流]]="0",Table1810[[#This Row],[流]]="ICP"),"0","Yes")</f>
        <v>0</v>
      </c>
      <c r="S255" s="248"/>
      <c r="T255" s="247"/>
    </row>
    <row r="256" spans="3:20" x14ac:dyDescent="0.25">
      <c r="C256" s="87">
        <v>43276</v>
      </c>
      <c r="D256" s="310"/>
      <c r="E256" s="295" t="str">
        <f t="shared" si="25"/>
        <v>Monday</v>
      </c>
      <c r="F256" s="312" t="str">
        <f t="shared" si="20"/>
        <v/>
      </c>
      <c r="G256" s="145" t="s">
        <v>297</v>
      </c>
      <c r="H25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172.25.12.95</v>
      </c>
      <c r="I256" s="312"/>
      <c r="J256" s="227" t="s">
        <v>712</v>
      </c>
      <c r="K256" s="123" t="str">
        <f>IF(OR(Table1810[[#This Row],[流]]="UAT_GS",Table1810[[#This Row],[流]]="UAT_GC",Table1810[[#This Row],[流]]="UAT_EP"),"Release_note","0")&amp;IF(OR(Table1810[[#This Row],[流]]="UAT3"),"Notice_of","0")</f>
        <v>00</v>
      </c>
      <c r="L256" s="124"/>
      <c r="M256" s="312"/>
      <c r="N256" s="312"/>
      <c r="O256" s="312"/>
      <c r="P256" s="312"/>
      <c r="Q256" s="312"/>
      <c r="R256" s="127" t="str">
        <f>IF(OR(Table1810[[#This Row],[流]]="FLEET_ENHANCEMENT_GS",Table1810[[#This Row],[流]]="UAT3",Table1810[[#This Row],[流]]="",Table1810[[#This Row],[流]]="0",Table1810[[#This Row],[流]]="ICP"),"0","Yes")</f>
        <v>Yes</v>
      </c>
      <c r="S256" s="127"/>
      <c r="T256" s="124"/>
    </row>
    <row r="257" spans="3:20" x14ac:dyDescent="0.25">
      <c r="C257" s="87">
        <v>43277</v>
      </c>
      <c r="D257" s="310"/>
      <c r="E257" s="360" t="str">
        <f t="shared" si="25"/>
        <v>Tuesday</v>
      </c>
      <c r="F257" s="312" t="str">
        <f t="shared" si="20"/>
        <v>UAT</v>
      </c>
      <c r="G257" s="145" t="s">
        <v>296</v>
      </c>
      <c r="H25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57" s="312"/>
      <c r="J257" s="227" t="s">
        <v>716</v>
      </c>
      <c r="K257" s="123" t="str">
        <f>IF(OR(Table1810[[#This Row],[流]]="UAT_GS",Table1810[[#This Row],[流]]="UAT_GC",Table1810[[#This Row],[流]]="UAT_EP"),"Release_note","0")&amp;IF(OR(Table1810[[#This Row],[流]]="UAT3"),"Notice_of","0")</f>
        <v>00</v>
      </c>
      <c r="L257" s="124"/>
      <c r="M257" s="312"/>
      <c r="N257" s="312"/>
      <c r="O257" s="312"/>
      <c r="P257" s="312"/>
      <c r="Q257" s="312"/>
      <c r="R257" s="127" t="str">
        <f>IF(OR(Table1810[[#This Row],[流]]="FLEET_ENHANCEMENT_GS",Table1810[[#This Row],[流]]="UAT3",Table1810[[#This Row],[流]]="",Table1810[[#This Row],[流]]="0",Table1810[[#This Row],[流]]="ICP"),"0","Yes")</f>
        <v>0</v>
      </c>
      <c r="S257" s="127"/>
      <c r="T257" s="124"/>
    </row>
    <row r="258" spans="3:20" x14ac:dyDescent="0.25">
      <c r="C258" s="367">
        <v>43277</v>
      </c>
      <c r="D258" s="307"/>
      <c r="E258" s="366" t="str">
        <f>TEXT(C258,"dddd")</f>
        <v>Tuesday</v>
      </c>
      <c r="F258" s="298" t="str">
        <f>IF(OR(E258="Thursday",E258="Tuesday"),"UAT","")&amp;IF(OR(E258="Wednesday",E258="Friday"),"Trunk&amp;UAT3","")</f>
        <v>UAT</v>
      </c>
      <c r="G258" s="366" t="s">
        <v>717</v>
      </c>
      <c r="H25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58" s="183" t="s">
        <v>509</v>
      </c>
      <c r="J258" s="394"/>
      <c r="K258" s="300" t="str">
        <f>IF(OR(Table1810[[#This Row],[流]]="UAT_GS",Table1810[[#This Row],[流]]="UAT_GC",Table1810[[#This Row],[流]]="UAT_EP"),"Release_note","0")&amp;IF(OR(Table1810[[#This Row],[流]]="UAT3"),"Notice_of","0")</f>
        <v>00</v>
      </c>
      <c r="L258" s="301"/>
      <c r="M258" s="298"/>
      <c r="N258" s="298"/>
      <c r="O258" s="298"/>
      <c r="P258" s="298"/>
      <c r="Q258" s="298"/>
      <c r="R258" s="302" t="str">
        <f>IF(OR(Table1810[[#This Row],[流]]="FLEET_ENHANCEMENT_GS",Table1810[[#This Row],[流]]="UAT3",Table1810[[#This Row],[流]]="",Table1810[[#This Row],[流]]="0",Table1810[[#This Row],[流]]="ICP"),"0","Yes")</f>
        <v>Yes</v>
      </c>
      <c r="S258" s="302"/>
      <c r="T258" s="301"/>
    </row>
    <row r="259" spans="3:20" x14ac:dyDescent="0.25">
      <c r="C259" s="367">
        <v>43277</v>
      </c>
      <c r="D259" s="304"/>
      <c r="E259" s="366" t="str">
        <f t="shared" ref="E259:E260" si="28">TEXT(C259,"dddd")</f>
        <v>Tuesday</v>
      </c>
      <c r="F259" s="298" t="str">
        <f t="shared" ref="F259:F260" si="29">IF(OR(E259="Thursday",E259="Tuesday"),"UAT","")&amp;IF(OR(E259="Wednesday",E259="Friday"),"Trunk&amp;UAT3","")</f>
        <v>UAT</v>
      </c>
      <c r="G259" s="145" t="s">
        <v>296</v>
      </c>
      <c r="H25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172.25.12.94</v>
      </c>
      <c r="I259" s="312"/>
      <c r="J259" s="394" t="s">
        <v>716</v>
      </c>
      <c r="K259" s="300" t="str">
        <f>IF(OR(Table1810[[#This Row],[流]]="UAT_GS",Table1810[[#This Row],[流]]="UAT_GC",Table1810[[#This Row],[流]]="UAT_EP"),"Release_note","0")&amp;IF(OR(Table1810[[#This Row],[流]]="UAT3"),"Notice_of","0")</f>
        <v>00</v>
      </c>
      <c r="L259" s="301"/>
      <c r="M259" s="298"/>
      <c r="N259" s="298"/>
      <c r="O259" s="298"/>
      <c r="P259" s="298"/>
      <c r="Q259" s="298"/>
      <c r="R259" s="302" t="str">
        <f>IF(OR(Table1810[[#This Row],[流]]="FLEET_ENHANCEMENT_GS",Table1810[[#This Row],[流]]="UAT3",Table1810[[#This Row],[流]]="",Table1810[[#This Row],[流]]="0",Table1810[[#This Row],[流]]="ICP"),"0","Yes")</f>
        <v>0</v>
      </c>
      <c r="S259" s="302"/>
      <c r="T259" s="301"/>
    </row>
    <row r="260" spans="3:20" x14ac:dyDescent="0.25">
      <c r="C260" s="367">
        <v>43277</v>
      </c>
      <c r="D260" s="297"/>
      <c r="E260" s="366" t="str">
        <f t="shared" si="28"/>
        <v>Tuesday</v>
      </c>
      <c r="F260" s="298" t="str">
        <f t="shared" si="29"/>
        <v>UAT</v>
      </c>
      <c r="G260" s="312"/>
      <c r="H26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0" s="312"/>
      <c r="J260" s="394"/>
      <c r="K260" s="300" t="str">
        <f>IF(OR(Table1810[[#This Row],[流]]="UAT_GS",Table1810[[#This Row],[流]]="UAT_GC",Table1810[[#This Row],[流]]="UAT_EP"),"Release_note","0")&amp;IF(OR(Table1810[[#This Row],[流]]="UAT3"),"Notice_of","0")</f>
        <v>00</v>
      </c>
      <c r="L260" s="301"/>
      <c r="M260" s="298"/>
      <c r="N260" s="298"/>
      <c r="O260" s="298"/>
      <c r="P260" s="298"/>
      <c r="Q260" s="298"/>
      <c r="R260" s="302" t="str">
        <f>IF(OR(Table1810[[#This Row],[流]]="FLEET_ENHANCEMENT_GS",Table1810[[#This Row],[流]]="UAT3",Table1810[[#This Row],[流]]="",Table1810[[#This Row],[流]]="0",Table1810[[#This Row],[流]]="ICP"),"0","Yes")</f>
        <v>0</v>
      </c>
      <c r="S260" s="302"/>
      <c r="T260" s="301"/>
    </row>
    <row r="261" spans="3:20" x14ac:dyDescent="0.25">
      <c r="C261" s="87">
        <v>43278</v>
      </c>
      <c r="D261" s="310"/>
      <c r="E261" s="292" t="str">
        <f t="shared" si="25"/>
        <v>Wednesday</v>
      </c>
      <c r="F261" s="312" t="str">
        <f t="shared" si="20"/>
        <v>Trunk&amp;UAT3</v>
      </c>
      <c r="G261" s="312"/>
      <c r="H26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1" s="312"/>
      <c r="J261" s="122"/>
      <c r="K261" s="123" t="str">
        <f>IF(OR(Table1810[[#This Row],[流]]="UAT_GS",Table1810[[#This Row],[流]]="UAT_GC",Table1810[[#This Row],[流]]="UAT_EP"),"Release_note","0")&amp;IF(OR(Table1810[[#This Row],[流]]="UAT3"),"Notice_of","0")</f>
        <v>00</v>
      </c>
      <c r="L261" s="124"/>
      <c r="M261" s="312"/>
      <c r="N261" s="312"/>
      <c r="O261" s="312"/>
      <c r="P261" s="312"/>
      <c r="Q261" s="312"/>
      <c r="R261" s="127" t="str">
        <f>IF(OR(Table1810[[#This Row],[流]]="FLEET_ENHANCEMENT_GS",Table1810[[#This Row],[流]]="UAT3",Table1810[[#This Row],[流]]="",Table1810[[#This Row],[流]]="0",Table1810[[#This Row],[流]]="ICP"),"0","Yes")</f>
        <v>0</v>
      </c>
      <c r="S261" s="127"/>
      <c r="T261" s="124"/>
    </row>
    <row r="262" spans="3:20" x14ac:dyDescent="0.25">
      <c r="C262" s="87">
        <v>43279</v>
      </c>
      <c r="D262" s="310"/>
      <c r="E262" s="292" t="str">
        <f t="shared" si="25"/>
        <v>Thursday</v>
      </c>
      <c r="F262" s="312" t="str">
        <f t="shared" si="20"/>
        <v>UAT</v>
      </c>
      <c r="G262" s="312"/>
      <c r="H26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2" s="312"/>
      <c r="J262" s="122"/>
      <c r="K262" s="123" t="str">
        <f>IF(OR(Table1810[[#This Row],[流]]="UAT_GS",Table1810[[#This Row],[流]]="UAT_GC",Table1810[[#This Row],[流]]="UAT_EP"),"Release_note","0")&amp;IF(OR(Table1810[[#This Row],[流]]="UAT3"),"Notice_of","0")</f>
        <v>00</v>
      </c>
      <c r="L262" s="124"/>
      <c r="M262" s="312"/>
      <c r="N262" s="312"/>
      <c r="O262" s="312"/>
      <c r="P262" s="312"/>
      <c r="Q262" s="312"/>
      <c r="R262" s="127" t="str">
        <f>IF(OR(Table1810[[#This Row],[流]]="FLEET_ENHANCEMENT_GS",Table1810[[#This Row],[流]]="UAT3",Table1810[[#This Row],[流]]="",Table1810[[#This Row],[流]]="0",Table1810[[#This Row],[流]]="ICP"),"0","Yes")</f>
        <v>0</v>
      </c>
      <c r="S262" s="127"/>
      <c r="T262" s="124"/>
    </row>
    <row r="263" spans="3:20" x14ac:dyDescent="0.25">
      <c r="C263" s="87">
        <v>43280</v>
      </c>
      <c r="D263" s="310"/>
      <c r="E263" s="292" t="str">
        <f t="shared" si="25"/>
        <v>Friday</v>
      </c>
      <c r="F263" s="312" t="str">
        <f t="shared" si="20"/>
        <v>Trunk&amp;UAT3</v>
      </c>
      <c r="G263" s="312"/>
      <c r="H263"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3" s="312"/>
      <c r="J263" s="122"/>
      <c r="K263" s="123" t="str">
        <f>IF(OR(Table1810[[#This Row],[流]]="UAT_GS",Table1810[[#This Row],[流]]="UAT_GC",Table1810[[#This Row],[流]]="UAT_EP"),"Release_note","0")&amp;IF(OR(Table1810[[#This Row],[流]]="UAT3"),"Notice_of","0")</f>
        <v>00</v>
      </c>
      <c r="L263" s="124"/>
      <c r="M263" s="312"/>
      <c r="N263" s="312"/>
      <c r="O263" s="312"/>
      <c r="P263" s="312"/>
      <c r="Q263" s="312"/>
      <c r="R263" s="127" t="str">
        <f>IF(OR(Table1810[[#This Row],[流]]="FLEET_ENHANCEMENT_GS",Table1810[[#This Row],[流]]="UAT3",Table1810[[#This Row],[流]]="",Table1810[[#This Row],[流]]="0",Table1810[[#This Row],[流]]="ICP"),"0","Yes")</f>
        <v>0</v>
      </c>
      <c r="S263" s="127"/>
      <c r="T263" s="124"/>
    </row>
    <row r="264" spans="3:20" x14ac:dyDescent="0.25">
      <c r="C264" s="109">
        <v>43281</v>
      </c>
      <c r="D264" s="217"/>
      <c r="E264" s="243" t="str">
        <f t="shared" si="25"/>
        <v>Saturday</v>
      </c>
      <c r="F264" s="218" t="str">
        <f t="shared" si="20"/>
        <v/>
      </c>
      <c r="G264" s="218"/>
      <c r="H264"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4" s="218"/>
      <c r="J264" s="219"/>
      <c r="K264" s="220" t="str">
        <f>IF(OR(Table1810[[#This Row],[流]]="UAT_GS",Table1810[[#This Row],[流]]="UAT_GC",Table1810[[#This Row],[流]]="UAT_EP"),"Release_note","0")&amp;IF(OR(Table1810[[#This Row],[流]]="UAT3"),"Notice_of","0")</f>
        <v>00</v>
      </c>
      <c r="L264" s="221"/>
      <c r="M264" s="218"/>
      <c r="N264" s="218"/>
      <c r="O264" s="218"/>
      <c r="P264" s="218"/>
      <c r="Q264" s="218"/>
      <c r="R264" s="222" t="str">
        <f>IF(OR(Table1810[[#This Row],[流]]="FLEET_ENHANCEMENT_GS",Table1810[[#This Row],[流]]="UAT3",Table1810[[#This Row],[流]]="",Table1810[[#This Row],[流]]="0",Table1810[[#This Row],[流]]="ICP"),"0","Yes")</f>
        <v>0</v>
      </c>
      <c r="S264" s="222"/>
      <c r="T264" s="221"/>
    </row>
    <row r="265" spans="3:20" x14ac:dyDescent="0.25">
      <c r="C265" s="98"/>
      <c r="D265" s="250"/>
      <c r="E265" s="177"/>
      <c r="F265" s="178"/>
      <c r="G265" s="178"/>
      <c r="H265" s="178"/>
      <c r="I265" s="178"/>
      <c r="J265" s="176"/>
      <c r="K265" s="176"/>
      <c r="L265" s="179"/>
      <c r="M265" s="178"/>
      <c r="N265" s="178"/>
      <c r="O265" s="178"/>
      <c r="P265" s="178"/>
      <c r="Q265" s="178"/>
      <c r="R265" s="176"/>
      <c r="S265" s="180"/>
      <c r="T265" s="180"/>
    </row>
    <row r="266" spans="3:20" x14ac:dyDescent="0.25">
      <c r="C266" s="109">
        <v>43282</v>
      </c>
      <c r="D266" s="217"/>
      <c r="E266" s="243" t="str">
        <f t="shared" si="25"/>
        <v>Sunday</v>
      </c>
      <c r="F266" s="218" t="str">
        <f t="shared" si="20"/>
        <v/>
      </c>
      <c r="G266" s="218"/>
      <c r="H266" s="21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6" s="168" t="s">
        <v>701</v>
      </c>
      <c r="J266" s="219"/>
      <c r="K266" s="220" t="str">
        <f>IF(OR(Table1810[[#This Row],[流]]="UAT_GS",Table1810[[#This Row],[流]]="UAT_GC",Table1810[[#This Row],[流]]="UAT_EP"),"Release_note","0")&amp;IF(OR(Table1810[[#This Row],[流]]="UAT3"),"Notice_of","0")</f>
        <v>00</v>
      </c>
      <c r="L266" s="221"/>
      <c r="M266" s="218"/>
      <c r="N266" s="218"/>
      <c r="O266" s="218"/>
      <c r="P266" s="218"/>
      <c r="Q266" s="218"/>
      <c r="R266" s="222" t="str">
        <f>IF(OR(Table1810[[#This Row],[流]]="FLEET_ENHANCEMENT_GS",Table1810[[#This Row],[流]]="UAT3",Table1810[[#This Row],[流]]="",Table1810[[#This Row],[流]]="0",Table1810[[#This Row],[流]]="ICP"),"0","Yes")</f>
        <v>0</v>
      </c>
      <c r="S266" s="222"/>
      <c r="T266" s="221"/>
    </row>
    <row r="267" spans="3:20" x14ac:dyDescent="0.25">
      <c r="C267" s="87">
        <v>43283</v>
      </c>
      <c r="D267" s="310"/>
      <c r="E267" s="292" t="str">
        <f t="shared" si="25"/>
        <v>Monday</v>
      </c>
      <c r="F267" s="312" t="str">
        <f t="shared" si="20"/>
        <v/>
      </c>
      <c r="G267" s="312"/>
      <c r="H26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7" s="312"/>
      <c r="J267" s="122"/>
      <c r="K267" s="123" t="str">
        <f>IF(OR(Table1810[[#This Row],[流]]="UAT_GS",Table1810[[#This Row],[流]]="UAT_GC",Table1810[[#This Row],[流]]="UAT_EP"),"Release_note","0")&amp;IF(OR(Table1810[[#This Row],[流]]="UAT3"),"Notice_of","0")</f>
        <v>00</v>
      </c>
      <c r="L267" s="124"/>
      <c r="M267" s="312"/>
      <c r="N267" s="312"/>
      <c r="O267" s="312"/>
      <c r="P267" s="312"/>
      <c r="Q267" s="312"/>
      <c r="R267" s="127" t="str">
        <f>IF(OR(Table1810[[#This Row],[流]]="FLEET_ENHANCEMENT_GS",Table1810[[#This Row],[流]]="UAT3",Table1810[[#This Row],[流]]="",Table1810[[#This Row],[流]]="0",Table1810[[#This Row],[流]]="ICP"),"0","Yes")</f>
        <v>0</v>
      </c>
      <c r="S267" s="127"/>
      <c r="T267" s="124"/>
    </row>
    <row r="268" spans="3:20" x14ac:dyDescent="0.25">
      <c r="C268" s="87">
        <v>43284</v>
      </c>
      <c r="D268" s="310"/>
      <c r="E268" s="292" t="str">
        <f t="shared" si="25"/>
        <v>Tuesday</v>
      </c>
      <c r="F268" s="312" t="str">
        <f t="shared" si="20"/>
        <v>UAT</v>
      </c>
      <c r="G268" s="312"/>
      <c r="H26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8" s="312"/>
      <c r="J268" s="122"/>
      <c r="K268" s="123" t="str">
        <f>IF(OR(Table1810[[#This Row],[流]]="UAT_GS",Table1810[[#This Row],[流]]="UAT_GC",Table1810[[#This Row],[流]]="UAT_EP"),"Release_note","0")&amp;IF(OR(Table1810[[#This Row],[流]]="UAT3"),"Notice_of","0")</f>
        <v>00</v>
      </c>
      <c r="L268" s="124"/>
      <c r="M268" s="312"/>
      <c r="N268" s="312"/>
      <c r="O268" s="312"/>
      <c r="P268" s="312"/>
      <c r="Q268" s="312"/>
      <c r="R268" s="127" t="str">
        <f>IF(OR(Table1810[[#This Row],[流]]="FLEET_ENHANCEMENT_GS",Table1810[[#This Row],[流]]="UAT3",Table1810[[#This Row],[流]]="",Table1810[[#This Row],[流]]="0",Table1810[[#This Row],[流]]="ICP"),"0","Yes")</f>
        <v>0</v>
      </c>
      <c r="S268" s="127"/>
      <c r="T268" s="124"/>
    </row>
    <row r="269" spans="3:20" x14ac:dyDescent="0.25">
      <c r="C269" s="87">
        <v>43285</v>
      </c>
      <c r="D269" s="310"/>
      <c r="E269" s="251" t="str">
        <f t="shared" si="25"/>
        <v>Wednesday</v>
      </c>
      <c r="F269" s="160" t="str">
        <f t="shared" si="20"/>
        <v>Trunk&amp;UAT3</v>
      </c>
      <c r="G269" s="160"/>
      <c r="H26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69" s="160"/>
      <c r="J269" s="294"/>
      <c r="K269" s="225" t="str">
        <f>IF(OR(Table1810[[#This Row],[流]]="UAT_GS",Table1810[[#This Row],[流]]="UAT_GC",Table1810[[#This Row],[流]]="UAT_EP"),"Release_note","0")&amp;IF(OR(Table1810[[#This Row],[流]]="UAT3"),"Notice_of","0")</f>
        <v>00</v>
      </c>
      <c r="L269" s="161"/>
      <c r="M269" s="160"/>
      <c r="N269" s="160"/>
      <c r="O269" s="160"/>
      <c r="P269" s="160"/>
      <c r="Q269" s="160"/>
      <c r="R269" s="226" t="str">
        <f>IF(OR(Table1810[[#This Row],[流]]="FLEET_ENHANCEMENT_GS",Table1810[[#This Row],[流]]="UAT3",Table1810[[#This Row],[流]]="",Table1810[[#This Row],[流]]="0",Table1810[[#This Row],[流]]="ICP"),"0","Yes")</f>
        <v>0</v>
      </c>
      <c r="S269" s="226"/>
      <c r="T269" s="161"/>
    </row>
    <row r="270" spans="3:20" x14ac:dyDescent="0.25">
      <c r="C270" s="87">
        <v>43286</v>
      </c>
      <c r="D270" s="310"/>
      <c r="E270" s="298" t="str">
        <f t="shared" si="25"/>
        <v>Thursday</v>
      </c>
      <c r="F270" s="298" t="str">
        <f t="shared" si="20"/>
        <v>UAT</v>
      </c>
      <c r="G270" s="298"/>
      <c r="H27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0" s="298"/>
      <c r="J270" s="299"/>
      <c r="K270" s="300" t="str">
        <f>IF(OR(Table1810[[#This Row],[流]]="UAT_GS",Table1810[[#This Row],[流]]="UAT_GC",Table1810[[#This Row],[流]]="UAT_EP"),"Release_note","0")&amp;IF(OR(Table1810[[#This Row],[流]]="UAT3"),"Notice_of","0")</f>
        <v>00</v>
      </c>
      <c r="L270" s="301"/>
      <c r="M270" s="298"/>
      <c r="N270" s="298"/>
      <c r="O270" s="298"/>
      <c r="P270" s="298"/>
      <c r="Q270" s="298"/>
      <c r="R270" s="302" t="str">
        <f>IF(OR(Table1810[[#This Row],[流]]="FLEET_ENHANCEMENT_GS",Table1810[[#This Row],[流]]="UAT3",Table1810[[#This Row],[流]]="",Table1810[[#This Row],[流]]="0",Table1810[[#This Row],[流]]="ICP"),"0","Yes")</f>
        <v>0</v>
      </c>
      <c r="S270" s="302"/>
      <c r="T270" s="301"/>
    </row>
    <row r="271" spans="3:20" x14ac:dyDescent="0.25">
      <c r="C271" s="87">
        <v>43287</v>
      </c>
      <c r="D271" s="310"/>
      <c r="E271" s="298" t="str">
        <f t="shared" si="25"/>
        <v>Friday</v>
      </c>
      <c r="F271" s="298" t="str">
        <f t="shared" si="20"/>
        <v>Trunk&amp;UAT3</v>
      </c>
      <c r="G271" s="298"/>
      <c r="H27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1" s="298"/>
      <c r="J271" s="299"/>
      <c r="K271" s="300" t="str">
        <f>IF(OR(Table1810[[#This Row],[流]]="UAT_GS",Table1810[[#This Row],[流]]="UAT_GC",Table1810[[#This Row],[流]]="UAT_EP"),"Release_note","0")&amp;IF(OR(Table1810[[#This Row],[流]]="UAT3"),"Notice_of","0")</f>
        <v>00</v>
      </c>
      <c r="L271" s="301"/>
      <c r="M271" s="298"/>
      <c r="N271" s="298"/>
      <c r="O271" s="298"/>
      <c r="P271" s="298"/>
      <c r="Q271" s="298"/>
      <c r="R271" s="302" t="str">
        <f>IF(OR(Table1810[[#This Row],[流]]="FLEET_ENHANCEMENT_GS",Table1810[[#This Row],[流]]="UAT3",Table1810[[#This Row],[流]]="",Table1810[[#This Row],[流]]="0",Table1810[[#This Row],[流]]="ICP"),"0","Yes")</f>
        <v>0</v>
      </c>
      <c r="S271" s="302"/>
      <c r="T271" s="301"/>
    </row>
    <row r="272" spans="3:20" x14ac:dyDescent="0.25">
      <c r="C272" s="109">
        <v>43288</v>
      </c>
      <c r="D272" s="217"/>
      <c r="E272" s="383" t="str">
        <f t="shared" si="25"/>
        <v>Saturday</v>
      </c>
      <c r="F272" s="383" t="str">
        <f t="shared" si="20"/>
        <v/>
      </c>
      <c r="G272" s="383"/>
      <c r="H272"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2" s="383"/>
      <c r="J272" s="384"/>
      <c r="K272" s="385" t="str">
        <f>IF(OR(Table1810[[#This Row],[流]]="UAT_GS",Table1810[[#This Row],[流]]="UAT_GC",Table1810[[#This Row],[流]]="UAT_EP"),"Release_note","0")&amp;IF(OR(Table1810[[#This Row],[流]]="UAT3"),"Notice_of","0")</f>
        <v>00</v>
      </c>
      <c r="L272" s="386"/>
      <c r="M272" s="383"/>
      <c r="N272" s="383"/>
      <c r="O272" s="383"/>
      <c r="P272" s="383"/>
      <c r="Q272" s="383"/>
      <c r="R272" s="387" t="str">
        <f>IF(OR(Table1810[[#This Row],[流]]="FLEET_ENHANCEMENT_GS",Table1810[[#This Row],[流]]="UAT3",Table1810[[#This Row],[流]]="",Table1810[[#This Row],[流]]="0",Table1810[[#This Row],[流]]="ICP"),"0","Yes")</f>
        <v>0</v>
      </c>
      <c r="S272" s="387"/>
      <c r="T272" s="386"/>
    </row>
    <row r="273" spans="3:20" x14ac:dyDescent="0.25">
      <c r="C273" s="109">
        <v>43289</v>
      </c>
      <c r="D273" s="217"/>
      <c r="E273" s="383" t="str">
        <f t="shared" si="25"/>
        <v>Sunday</v>
      </c>
      <c r="F273" s="383" t="str">
        <f t="shared" si="20"/>
        <v/>
      </c>
      <c r="G273" s="383"/>
      <c r="H273"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3" s="168" t="s">
        <v>702</v>
      </c>
      <c r="J273" s="384"/>
      <c r="K273" s="385" t="str">
        <f>IF(OR(Table1810[[#This Row],[流]]="UAT_GS",Table1810[[#This Row],[流]]="UAT_GC",Table1810[[#This Row],[流]]="UAT_EP"),"Release_note","0")&amp;IF(OR(Table1810[[#This Row],[流]]="UAT3"),"Notice_of","0")</f>
        <v>00</v>
      </c>
      <c r="L273" s="386"/>
      <c r="M273" s="383"/>
      <c r="N273" s="383"/>
      <c r="O273" s="383"/>
      <c r="P273" s="383"/>
      <c r="Q273" s="383"/>
      <c r="R273" s="387" t="str">
        <f>IF(OR(Table1810[[#This Row],[流]]="FLEET_ENHANCEMENT_GS",Table1810[[#This Row],[流]]="UAT3",Table1810[[#This Row],[流]]="",Table1810[[#This Row],[流]]="0",Table1810[[#This Row],[流]]="ICP"),"0","Yes")</f>
        <v>0</v>
      </c>
      <c r="S273" s="387"/>
      <c r="T273" s="386"/>
    </row>
    <row r="274" spans="3:20" x14ac:dyDescent="0.25">
      <c r="C274" s="87">
        <v>43290</v>
      </c>
      <c r="D274" s="310"/>
      <c r="E274" s="298" t="str">
        <f t="shared" si="25"/>
        <v>Monday</v>
      </c>
      <c r="F274" s="298" t="str">
        <f t="shared" si="20"/>
        <v/>
      </c>
      <c r="G274" s="298"/>
      <c r="H27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4" s="298"/>
      <c r="J274" s="299"/>
      <c r="K274" s="300" t="str">
        <f>IF(OR(Table1810[[#This Row],[流]]="UAT_GS",Table1810[[#This Row],[流]]="UAT_GC",Table1810[[#This Row],[流]]="UAT_EP"),"Release_note","0")&amp;IF(OR(Table1810[[#This Row],[流]]="UAT3"),"Notice_of","0")</f>
        <v>00</v>
      </c>
      <c r="L274" s="301"/>
      <c r="M274" s="298"/>
      <c r="N274" s="298"/>
      <c r="O274" s="298"/>
      <c r="P274" s="298"/>
      <c r="Q274" s="298"/>
      <c r="R274" s="302" t="str">
        <f>IF(OR(Table1810[[#This Row],[流]]="FLEET_ENHANCEMENT_GS",Table1810[[#This Row],[流]]="UAT3",Table1810[[#This Row],[流]]="",Table1810[[#This Row],[流]]="0",Table1810[[#This Row],[流]]="ICP"),"0","Yes")</f>
        <v>0</v>
      </c>
      <c r="S274" s="302"/>
      <c r="T274" s="301"/>
    </row>
    <row r="275" spans="3:20" x14ac:dyDescent="0.25">
      <c r="C275" s="87">
        <v>43291</v>
      </c>
      <c r="D275" s="310"/>
      <c r="E275" s="298" t="str">
        <f t="shared" si="25"/>
        <v>Tuesday</v>
      </c>
      <c r="F275" s="298" t="str">
        <f t="shared" si="20"/>
        <v>UAT</v>
      </c>
      <c r="G275" s="298"/>
      <c r="H27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5" s="298"/>
      <c r="J275" s="299"/>
      <c r="K275" s="300" t="str">
        <f>IF(OR(Table1810[[#This Row],[流]]="UAT_GS",Table1810[[#This Row],[流]]="UAT_GC",Table1810[[#This Row],[流]]="UAT_EP"),"Release_note","0")&amp;IF(OR(Table1810[[#This Row],[流]]="UAT3"),"Notice_of","0")</f>
        <v>00</v>
      </c>
      <c r="L275" s="301"/>
      <c r="M275" s="298"/>
      <c r="N275" s="298"/>
      <c r="O275" s="298"/>
      <c r="P275" s="298"/>
      <c r="Q275" s="298"/>
      <c r="R275" s="302" t="str">
        <f>IF(OR(Table1810[[#This Row],[流]]="FLEET_ENHANCEMENT_GS",Table1810[[#This Row],[流]]="UAT3",Table1810[[#This Row],[流]]="",Table1810[[#This Row],[流]]="0",Table1810[[#This Row],[流]]="ICP"),"0","Yes")</f>
        <v>0</v>
      </c>
      <c r="S275" s="302"/>
      <c r="T275" s="301"/>
    </row>
    <row r="276" spans="3:20" x14ac:dyDescent="0.25">
      <c r="C276" s="87">
        <v>43292</v>
      </c>
      <c r="D276" s="310"/>
      <c r="E276" s="298" t="str">
        <f t="shared" si="25"/>
        <v>Wednesday</v>
      </c>
      <c r="F276" s="298" t="str">
        <f t="shared" si="20"/>
        <v>Trunk&amp;UAT3</v>
      </c>
      <c r="G276" s="298"/>
      <c r="H276"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6" s="298"/>
      <c r="J276" s="299"/>
      <c r="K276" s="300" t="str">
        <f>IF(OR(Table1810[[#This Row],[流]]="UAT_GS",Table1810[[#This Row],[流]]="UAT_GC",Table1810[[#This Row],[流]]="UAT_EP"),"Release_note","0")&amp;IF(OR(Table1810[[#This Row],[流]]="UAT3"),"Notice_of","0")</f>
        <v>00</v>
      </c>
      <c r="L276" s="301"/>
      <c r="M276" s="298"/>
      <c r="N276" s="298"/>
      <c r="O276" s="298"/>
      <c r="P276" s="298"/>
      <c r="Q276" s="298"/>
      <c r="R276" s="302" t="str">
        <f>IF(OR(Table1810[[#This Row],[流]]="FLEET_ENHANCEMENT_GS",Table1810[[#This Row],[流]]="UAT3",Table1810[[#This Row],[流]]="",Table1810[[#This Row],[流]]="0",Table1810[[#This Row],[流]]="ICP"),"0","Yes")</f>
        <v>0</v>
      </c>
      <c r="S276" s="302"/>
      <c r="T276" s="301"/>
    </row>
    <row r="277" spans="3:20" x14ac:dyDescent="0.25">
      <c r="C277" s="87">
        <v>43293</v>
      </c>
      <c r="D277" s="310"/>
      <c r="E277" s="298" t="str">
        <f t="shared" si="25"/>
        <v>Thursday</v>
      </c>
      <c r="F277" s="298" t="str">
        <f t="shared" si="20"/>
        <v>UAT</v>
      </c>
      <c r="G277" s="298"/>
      <c r="H277"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7" s="298"/>
      <c r="J277" s="299"/>
      <c r="K277" s="300" t="str">
        <f>IF(OR(Table1810[[#This Row],[流]]="UAT_GS",Table1810[[#This Row],[流]]="UAT_GC",Table1810[[#This Row],[流]]="UAT_EP"),"Release_note","0")&amp;IF(OR(Table1810[[#This Row],[流]]="UAT3"),"Notice_of","0")</f>
        <v>00</v>
      </c>
      <c r="L277" s="301"/>
      <c r="M277" s="298"/>
      <c r="N277" s="298"/>
      <c r="O277" s="298"/>
      <c r="P277" s="298"/>
      <c r="Q277" s="298"/>
      <c r="R277" s="302" t="str">
        <f>IF(OR(Table1810[[#This Row],[流]]="FLEET_ENHANCEMENT_GS",Table1810[[#This Row],[流]]="UAT3",Table1810[[#This Row],[流]]="",Table1810[[#This Row],[流]]="0",Table1810[[#This Row],[流]]="ICP"),"0","Yes")</f>
        <v>0</v>
      </c>
      <c r="S277" s="302"/>
      <c r="T277" s="301"/>
    </row>
    <row r="278" spans="3:20" x14ac:dyDescent="0.25">
      <c r="C278" s="87">
        <v>43294</v>
      </c>
      <c r="D278" s="310"/>
      <c r="E278" s="378" t="str">
        <f t="shared" si="25"/>
        <v>Friday</v>
      </c>
      <c r="F278" s="378" t="str">
        <f t="shared" si="20"/>
        <v>Trunk&amp;UAT3</v>
      </c>
      <c r="G278" s="378"/>
      <c r="H27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78" s="378"/>
      <c r="J278" s="379"/>
      <c r="K278" s="380" t="str">
        <f>IF(OR(Table1810[[#This Row],[流]]="UAT_GS",Table1810[[#This Row],[流]]="UAT_GC",Table1810[[#This Row],[流]]="UAT_EP"),"Release_note","0")&amp;IF(OR(Table1810[[#This Row],[流]]="UAT3"),"Notice_of","0")</f>
        <v>00</v>
      </c>
      <c r="L278" s="381"/>
      <c r="M278" s="378"/>
      <c r="N278" s="378"/>
      <c r="O278" s="378"/>
      <c r="P278" s="378"/>
      <c r="Q278" s="378"/>
      <c r="R278" s="382" t="str">
        <f>IF(OR(Table1810[[#This Row],[流]]="FLEET_ENHANCEMENT_GS",Table1810[[#This Row],[流]]="UAT3",Table1810[[#This Row],[流]]="",Table1810[[#This Row],[流]]="0",Table1810[[#This Row],[流]]="ICP"),"0","Yes")</f>
        <v>0</v>
      </c>
      <c r="S278" s="382"/>
      <c r="T278" s="381"/>
    </row>
    <row r="279" spans="3:20" x14ac:dyDescent="0.25">
      <c r="C279" s="109">
        <v>43295</v>
      </c>
      <c r="D279" s="217"/>
      <c r="E279" s="383" t="str">
        <f t="shared" si="25"/>
        <v>Saturday</v>
      </c>
      <c r="F279" s="383" t="str">
        <f t="shared" si="20"/>
        <v/>
      </c>
      <c r="G279" s="383"/>
      <c r="H279"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79" s="383"/>
      <c r="J279" s="384"/>
      <c r="K279" s="385" t="str">
        <f>IF(OR(Table1810[[#This Row],[流]]="UAT_GS",Table1810[[#This Row],[流]]="UAT_GC",Table1810[[#This Row],[流]]="UAT_EP"),"Release_note","0")&amp;IF(OR(Table1810[[#This Row],[流]]="UAT3"),"Notice_of","0")</f>
        <v>00</v>
      </c>
      <c r="L279" s="386"/>
      <c r="M279" s="383"/>
      <c r="N279" s="383"/>
      <c r="O279" s="383"/>
      <c r="P279" s="383"/>
      <c r="Q279" s="383"/>
      <c r="R279" s="387" t="str">
        <f>IF(OR(Table1810[[#This Row],[流]]="FLEET_ENHANCEMENT_GS",Table1810[[#This Row],[流]]="UAT3",Table1810[[#This Row],[流]]="",Table1810[[#This Row],[流]]="0",Table1810[[#This Row],[流]]="ICP"),"0","Yes")</f>
        <v>0</v>
      </c>
      <c r="S279" s="387"/>
      <c r="T279" s="386"/>
    </row>
    <row r="280" spans="3:20" x14ac:dyDescent="0.25">
      <c r="C280" s="109">
        <v>43296</v>
      </c>
      <c r="D280" s="217"/>
      <c r="E280" s="383" t="str">
        <f t="shared" si="25"/>
        <v>Sunday</v>
      </c>
      <c r="F280" s="383" t="str">
        <f t="shared" si="20"/>
        <v/>
      </c>
      <c r="G280" s="383"/>
      <c r="H280"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0" s="168" t="s">
        <v>703</v>
      </c>
      <c r="J280" s="384"/>
      <c r="K280" s="385" t="str">
        <f>IF(OR(Table1810[[#This Row],[流]]="UAT_GS",Table1810[[#This Row],[流]]="UAT_GC",Table1810[[#This Row],[流]]="UAT_EP"),"Release_note","0")&amp;IF(OR(Table1810[[#This Row],[流]]="UAT3"),"Notice_of","0")</f>
        <v>00</v>
      </c>
      <c r="L280" s="386"/>
      <c r="M280" s="383"/>
      <c r="N280" s="383"/>
      <c r="O280" s="383"/>
      <c r="P280" s="383"/>
      <c r="Q280" s="383"/>
      <c r="R280" s="387" t="str">
        <f>IF(OR(Table1810[[#This Row],[流]]="FLEET_ENHANCEMENT_GS",Table1810[[#This Row],[流]]="UAT3",Table1810[[#This Row],[流]]="",Table1810[[#This Row],[流]]="0",Table1810[[#This Row],[流]]="ICP"),"0","Yes")</f>
        <v>0</v>
      </c>
      <c r="S280" s="387"/>
      <c r="T280" s="386"/>
    </row>
    <row r="281" spans="3:20" x14ac:dyDescent="0.25">
      <c r="C281" s="87">
        <v>43297</v>
      </c>
      <c r="D281" s="310"/>
      <c r="E281" s="298" t="str">
        <f t="shared" si="25"/>
        <v>Monday</v>
      </c>
      <c r="F281" s="298" t="str">
        <f t="shared" si="20"/>
        <v/>
      </c>
      <c r="G281" s="298"/>
      <c r="H28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1" s="298"/>
      <c r="J281" s="299"/>
      <c r="K281" s="300" t="str">
        <f>IF(OR(Table1810[[#This Row],[流]]="UAT_GS",Table1810[[#This Row],[流]]="UAT_GC",Table1810[[#This Row],[流]]="UAT_EP"),"Release_note","0")&amp;IF(OR(Table1810[[#This Row],[流]]="UAT3"),"Notice_of","0")</f>
        <v>00</v>
      </c>
      <c r="L281" s="301"/>
      <c r="M281" s="298"/>
      <c r="N281" s="298"/>
      <c r="O281" s="298"/>
      <c r="P281" s="298"/>
      <c r="Q281" s="298"/>
      <c r="R281" s="302" t="str">
        <f>IF(OR(Table1810[[#This Row],[流]]="FLEET_ENHANCEMENT_GS",Table1810[[#This Row],[流]]="UAT3",Table1810[[#This Row],[流]]="",Table1810[[#This Row],[流]]="0",Table1810[[#This Row],[流]]="ICP"),"0","Yes")</f>
        <v>0</v>
      </c>
      <c r="S281" s="302"/>
      <c r="T281" s="301"/>
    </row>
    <row r="282" spans="3:20" x14ac:dyDescent="0.25">
      <c r="C282" s="87">
        <v>43298</v>
      </c>
      <c r="D282" s="310"/>
      <c r="E282" s="298" t="str">
        <f t="shared" si="25"/>
        <v>Tuesday</v>
      </c>
      <c r="F282" s="298" t="str">
        <f t="shared" si="20"/>
        <v>UAT</v>
      </c>
      <c r="G282" s="298"/>
      <c r="H28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2" s="298"/>
      <c r="J282" s="299"/>
      <c r="K282" s="300" t="str">
        <f>IF(OR(Table1810[[#This Row],[流]]="UAT_GS",Table1810[[#This Row],[流]]="UAT_GC",Table1810[[#This Row],[流]]="UAT_EP"),"Release_note","0")&amp;IF(OR(Table1810[[#This Row],[流]]="UAT3"),"Notice_of","0")</f>
        <v>00</v>
      </c>
      <c r="L282" s="301"/>
      <c r="M282" s="298"/>
      <c r="N282" s="298"/>
      <c r="O282" s="298"/>
      <c r="P282" s="298"/>
      <c r="Q282" s="298"/>
      <c r="R282" s="302" t="str">
        <f>IF(OR(Table1810[[#This Row],[流]]="FLEET_ENHANCEMENT_GS",Table1810[[#This Row],[流]]="UAT3",Table1810[[#This Row],[流]]="",Table1810[[#This Row],[流]]="0",Table1810[[#This Row],[流]]="ICP"),"0","Yes")</f>
        <v>0</v>
      </c>
      <c r="S282" s="302"/>
      <c r="T282" s="301"/>
    </row>
    <row r="283" spans="3:20" x14ac:dyDescent="0.25">
      <c r="C283" s="87">
        <v>43299</v>
      </c>
      <c r="D283" s="310"/>
      <c r="E283" s="298" t="str">
        <f t="shared" si="25"/>
        <v>Wednesday</v>
      </c>
      <c r="F283" s="298" t="str">
        <f t="shared" ref="F283:F296" si="30">IF(OR(E283="Thursday",E283="Tuesday"),"UAT","")&amp;IF(OR(E283="Wednesday",E283="Friday"),"Trunk&amp;UAT3","")</f>
        <v>Trunk&amp;UAT3</v>
      </c>
      <c r="G283" s="298"/>
      <c r="H283"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3" s="298"/>
      <c r="J283" s="299"/>
      <c r="K283" s="300" t="str">
        <f>IF(OR(Table1810[[#This Row],[流]]="UAT_GS",Table1810[[#This Row],[流]]="UAT_GC",Table1810[[#This Row],[流]]="UAT_EP"),"Release_note","0")&amp;IF(OR(Table1810[[#This Row],[流]]="UAT3"),"Notice_of","0")</f>
        <v>00</v>
      </c>
      <c r="L283" s="301"/>
      <c r="M283" s="298"/>
      <c r="N283" s="298"/>
      <c r="O283" s="298"/>
      <c r="P283" s="298"/>
      <c r="Q283" s="298"/>
      <c r="R283" s="302" t="str">
        <f>IF(OR(Table1810[[#This Row],[流]]="FLEET_ENHANCEMENT_GS",Table1810[[#This Row],[流]]="UAT3",Table1810[[#This Row],[流]]="",Table1810[[#This Row],[流]]="0",Table1810[[#This Row],[流]]="ICP"),"0","Yes")</f>
        <v>0</v>
      </c>
      <c r="S283" s="302"/>
      <c r="T283" s="301"/>
    </row>
    <row r="284" spans="3:20" x14ac:dyDescent="0.25">
      <c r="C284" s="87">
        <v>43300</v>
      </c>
      <c r="D284" s="310"/>
      <c r="E284" s="298" t="str">
        <f t="shared" si="25"/>
        <v>Thursday</v>
      </c>
      <c r="F284" s="298" t="str">
        <f t="shared" si="30"/>
        <v>UAT</v>
      </c>
      <c r="G284" s="298"/>
      <c r="H284"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4" s="298"/>
      <c r="J284" s="299"/>
      <c r="K284" s="300" t="str">
        <f>IF(OR(Table1810[[#This Row],[流]]="UAT_GS",Table1810[[#This Row],[流]]="UAT_GC",Table1810[[#This Row],[流]]="UAT_EP"),"Release_note","0")&amp;IF(OR(Table1810[[#This Row],[流]]="UAT3"),"Notice_of","0")</f>
        <v>00</v>
      </c>
      <c r="L284" s="301"/>
      <c r="M284" s="298"/>
      <c r="N284" s="298"/>
      <c r="O284" s="298"/>
      <c r="P284" s="298"/>
      <c r="Q284" s="298"/>
      <c r="R284" s="302" t="str">
        <f>IF(OR(Table1810[[#This Row],[流]]="FLEET_ENHANCEMENT_GS",Table1810[[#This Row],[流]]="UAT3",Table1810[[#This Row],[流]]="",Table1810[[#This Row],[流]]="0",Table1810[[#This Row],[流]]="ICP"),"0","Yes")</f>
        <v>0</v>
      </c>
      <c r="S284" s="302"/>
      <c r="T284" s="301"/>
    </row>
    <row r="285" spans="3:20" x14ac:dyDescent="0.25">
      <c r="C285" s="87">
        <v>43301</v>
      </c>
      <c r="D285" s="310"/>
      <c r="E285" s="298" t="str">
        <f t="shared" si="25"/>
        <v>Friday</v>
      </c>
      <c r="F285" s="298" t="str">
        <f t="shared" si="30"/>
        <v>Trunk&amp;UAT3</v>
      </c>
      <c r="G285" s="298"/>
      <c r="H28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5" s="298"/>
      <c r="J285" s="299"/>
      <c r="K285" s="300" t="str">
        <f>IF(OR(Table1810[[#This Row],[流]]="UAT_GS",Table1810[[#This Row],[流]]="UAT_GC",Table1810[[#This Row],[流]]="UAT_EP"),"Release_note","0")&amp;IF(OR(Table1810[[#This Row],[流]]="UAT3"),"Notice_of","0")</f>
        <v>00</v>
      </c>
      <c r="L285" s="301"/>
      <c r="M285" s="298"/>
      <c r="N285" s="298"/>
      <c r="O285" s="298"/>
      <c r="P285" s="298"/>
      <c r="Q285" s="298"/>
      <c r="R285" s="302" t="str">
        <f>IF(OR(Table1810[[#This Row],[流]]="FLEET_ENHANCEMENT_GS",Table1810[[#This Row],[流]]="UAT3",Table1810[[#This Row],[流]]="",Table1810[[#This Row],[流]]="0",Table1810[[#This Row],[流]]="ICP"),"0","Yes")</f>
        <v>0</v>
      </c>
      <c r="S285" s="302"/>
      <c r="T285" s="301"/>
    </row>
    <row r="286" spans="3:20" x14ac:dyDescent="0.25">
      <c r="C286" s="109">
        <v>43302</v>
      </c>
      <c r="D286" s="217"/>
      <c r="E286" s="383" t="str">
        <f t="shared" si="25"/>
        <v>Saturday</v>
      </c>
      <c r="F286" s="383" t="str">
        <f t="shared" si="30"/>
        <v/>
      </c>
      <c r="G286" s="383"/>
      <c r="H286"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6" s="383"/>
      <c r="J286" s="384"/>
      <c r="K286" s="385" t="str">
        <f>IF(OR(Table1810[[#This Row],[流]]="UAT_GS",Table1810[[#This Row],[流]]="UAT_GC",Table1810[[#This Row],[流]]="UAT_EP"),"Release_note","0")&amp;IF(OR(Table1810[[#This Row],[流]]="UAT3"),"Notice_of","0")</f>
        <v>00</v>
      </c>
      <c r="L286" s="386"/>
      <c r="M286" s="383"/>
      <c r="N286" s="383"/>
      <c r="O286" s="383"/>
      <c r="P286" s="383"/>
      <c r="Q286" s="383"/>
      <c r="R286" s="387" t="str">
        <f>IF(OR(Table1810[[#This Row],[流]]="FLEET_ENHANCEMENT_GS",Table1810[[#This Row],[流]]="UAT3",Table1810[[#This Row],[流]]="",Table1810[[#This Row],[流]]="0",Table1810[[#This Row],[流]]="ICP"),"0","Yes")</f>
        <v>0</v>
      </c>
      <c r="S286" s="387"/>
      <c r="T286" s="386"/>
    </row>
    <row r="287" spans="3:20" x14ac:dyDescent="0.25">
      <c r="C287" s="109">
        <v>43303</v>
      </c>
      <c r="D287" s="217"/>
      <c r="E287" s="388" t="str">
        <f t="shared" si="25"/>
        <v>Sunday</v>
      </c>
      <c r="F287" s="388" t="str">
        <f t="shared" si="30"/>
        <v/>
      </c>
      <c r="G287" s="388"/>
      <c r="H287" s="389"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87" s="168" t="s">
        <v>704</v>
      </c>
      <c r="J287" s="389"/>
      <c r="K287" s="390" t="str">
        <f>IF(OR(Table1810[[#This Row],[流]]="UAT_GS",Table1810[[#This Row],[流]]="UAT_GC",Table1810[[#This Row],[流]]="UAT_EP"),"Release_note","0")&amp;IF(OR(Table1810[[#This Row],[流]]="UAT3"),"Notice_of","0")</f>
        <v>00</v>
      </c>
      <c r="L287" s="391"/>
      <c r="M287" s="388"/>
      <c r="N287" s="388"/>
      <c r="O287" s="388"/>
      <c r="P287" s="388"/>
      <c r="Q287" s="388"/>
      <c r="R287" s="392" t="str">
        <f>IF(OR(Table1810[[#This Row],[流]]="FLEET_ENHANCEMENT_GS",Table1810[[#This Row],[流]]="UAT3",Table1810[[#This Row],[流]]="",Table1810[[#This Row],[流]]="0",Table1810[[#This Row],[流]]="ICP"),"0","Yes")</f>
        <v>0</v>
      </c>
      <c r="S287" s="392"/>
      <c r="T287" s="391"/>
    </row>
    <row r="288" spans="3:20" x14ac:dyDescent="0.25">
      <c r="C288" s="87">
        <v>43304</v>
      </c>
      <c r="D288" s="310"/>
      <c r="E288" s="298" t="str">
        <f t="shared" si="25"/>
        <v>Monday</v>
      </c>
      <c r="F288" s="298" t="str">
        <f t="shared" si="30"/>
        <v/>
      </c>
      <c r="G288" s="298"/>
      <c r="H288"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8" s="298"/>
      <c r="J288" s="299"/>
      <c r="K288" s="300" t="str">
        <f>IF(OR(Table1810[[#This Row],[流]]="UAT_GS",Table1810[[#This Row],[流]]="UAT_GC",Table1810[[#This Row],[流]]="UAT_EP"),"Release_note","0")&amp;IF(OR(Table1810[[#This Row],[流]]="UAT3"),"Notice_of","0")</f>
        <v>00</v>
      </c>
      <c r="L288" s="301"/>
      <c r="M288" s="298"/>
      <c r="N288" s="298"/>
      <c r="O288" s="298"/>
      <c r="P288" s="298"/>
      <c r="Q288" s="298"/>
      <c r="R288" s="302" t="str">
        <f>IF(OR(Table1810[[#This Row],[流]]="FLEET_ENHANCEMENT_GS",Table1810[[#This Row],[流]]="UAT3",Table1810[[#This Row],[流]]="",Table1810[[#This Row],[流]]="0",Table1810[[#This Row],[流]]="ICP"),"0","Yes")</f>
        <v>0</v>
      </c>
      <c r="S288" s="302"/>
      <c r="T288" s="301"/>
    </row>
    <row r="289" spans="3:20" x14ac:dyDescent="0.25">
      <c r="C289" s="87">
        <v>43305</v>
      </c>
      <c r="D289" s="310"/>
      <c r="E289" s="298" t="str">
        <f t="shared" si="25"/>
        <v>Tuesday</v>
      </c>
      <c r="F289" s="298" t="str">
        <f t="shared" si="30"/>
        <v>UAT</v>
      </c>
      <c r="G289" s="298"/>
      <c r="H289"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89" s="168" t="s">
        <v>124</v>
      </c>
      <c r="J289" s="299"/>
      <c r="K289" s="300" t="str">
        <f>IF(OR(Table1810[[#This Row],[流]]="UAT_GS",Table1810[[#This Row],[流]]="UAT_GC",Table1810[[#This Row],[流]]="UAT_EP"),"Release_note","0")&amp;IF(OR(Table1810[[#This Row],[流]]="UAT3"),"Notice_of","0")</f>
        <v>00</v>
      </c>
      <c r="L289" s="301"/>
      <c r="M289" s="298"/>
      <c r="N289" s="298"/>
      <c r="O289" s="298"/>
      <c r="P289" s="298"/>
      <c r="Q289" s="298"/>
      <c r="R289" s="302" t="str">
        <f>IF(OR(Table1810[[#This Row],[流]]="FLEET_ENHANCEMENT_GS",Table1810[[#This Row],[流]]="UAT3",Table1810[[#This Row],[流]]="",Table1810[[#This Row],[流]]="0",Table1810[[#This Row],[流]]="ICP"),"0","Yes")</f>
        <v>0</v>
      </c>
      <c r="S289" s="302"/>
      <c r="T289" s="301"/>
    </row>
    <row r="290" spans="3:20" x14ac:dyDescent="0.25">
      <c r="C290" s="87">
        <v>43306</v>
      </c>
      <c r="D290" s="310"/>
      <c r="E290" s="298" t="str">
        <f t="shared" si="25"/>
        <v>Wednesday</v>
      </c>
      <c r="F290" s="298" t="str">
        <f t="shared" si="30"/>
        <v>Trunk&amp;UAT3</v>
      </c>
      <c r="G290" s="298"/>
      <c r="H290"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0" s="298"/>
      <c r="J290" s="299"/>
      <c r="K290" s="300" t="str">
        <f>IF(OR(Table1810[[#This Row],[流]]="UAT_GS",Table1810[[#This Row],[流]]="UAT_GC",Table1810[[#This Row],[流]]="UAT_EP"),"Release_note","0")&amp;IF(OR(Table1810[[#This Row],[流]]="UAT3"),"Notice_of","0")</f>
        <v>00</v>
      </c>
      <c r="L290" s="301"/>
      <c r="M290" s="298"/>
      <c r="N290" s="298"/>
      <c r="O290" s="298"/>
      <c r="P290" s="298"/>
      <c r="Q290" s="298"/>
      <c r="R290" s="302" t="str">
        <f>IF(OR(Table1810[[#This Row],[流]]="FLEET_ENHANCEMENT_GS",Table1810[[#This Row],[流]]="UAT3",Table1810[[#This Row],[流]]="",Table1810[[#This Row],[流]]="0",Table1810[[#This Row],[流]]="ICP"),"0","Yes")</f>
        <v>0</v>
      </c>
      <c r="S290" s="302"/>
      <c r="T290" s="301"/>
    </row>
    <row r="291" spans="3:20" x14ac:dyDescent="0.25">
      <c r="C291" s="87">
        <v>43307</v>
      </c>
      <c r="D291" s="310"/>
      <c r="E291" s="298" t="str">
        <f t="shared" si="25"/>
        <v>Thursday</v>
      </c>
      <c r="F291" s="298" t="str">
        <f t="shared" si="30"/>
        <v>UAT</v>
      </c>
      <c r="G291" s="298"/>
      <c r="H291"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1" s="168" t="s">
        <v>134</v>
      </c>
      <c r="J291" s="299"/>
      <c r="K291" s="300" t="str">
        <f>IF(OR(Table1810[[#This Row],[流]]="UAT_GS",Table1810[[#This Row],[流]]="UAT_GC",Table1810[[#This Row],[流]]="UAT_EP"),"Release_note","0")&amp;IF(OR(Table1810[[#This Row],[流]]="UAT3"),"Notice_of","0")</f>
        <v>00</v>
      </c>
      <c r="L291" s="301"/>
      <c r="M291" s="298"/>
      <c r="N291" s="298"/>
      <c r="O291" s="298"/>
      <c r="P291" s="298"/>
      <c r="Q291" s="298"/>
      <c r="R291" s="302" t="str">
        <f>IF(OR(Table1810[[#This Row],[流]]="FLEET_ENHANCEMENT_GS",Table1810[[#This Row],[流]]="UAT3",Table1810[[#This Row],[流]]="",Table1810[[#This Row],[流]]="0",Table1810[[#This Row],[流]]="ICP"),"0","Yes")</f>
        <v>0</v>
      </c>
      <c r="S291" s="302"/>
      <c r="T291" s="301"/>
    </row>
    <row r="292" spans="3:20" x14ac:dyDescent="0.25">
      <c r="C292" s="87">
        <v>43308</v>
      </c>
      <c r="D292" s="310"/>
      <c r="E292" s="298" t="str">
        <f t="shared" si="25"/>
        <v>Friday</v>
      </c>
      <c r="F292" s="298" t="str">
        <f t="shared" si="30"/>
        <v>Trunk&amp;UAT3</v>
      </c>
      <c r="G292" s="298"/>
      <c r="H292"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2" s="298"/>
      <c r="J292" s="299"/>
      <c r="K292" s="300" t="str">
        <f>IF(OR(Table1810[[#This Row],[流]]="UAT_GS",Table1810[[#This Row],[流]]="UAT_GC",Table1810[[#This Row],[流]]="UAT_EP"),"Release_note","0")&amp;IF(OR(Table1810[[#This Row],[流]]="UAT3"),"Notice_of","0")</f>
        <v>00</v>
      </c>
      <c r="L292" s="301"/>
      <c r="M292" s="298"/>
      <c r="N292" s="298"/>
      <c r="O292" s="298"/>
      <c r="P292" s="298"/>
      <c r="Q292" s="298"/>
      <c r="R292" s="302" t="str">
        <f>IF(OR(Table1810[[#This Row],[流]]="FLEET_ENHANCEMENT_GS",Table1810[[#This Row],[流]]="UAT3",Table1810[[#This Row],[流]]="",Table1810[[#This Row],[流]]="0",Table1810[[#This Row],[流]]="ICP"),"0","Yes")</f>
        <v>0</v>
      </c>
      <c r="S292" s="302"/>
      <c r="T292" s="301"/>
    </row>
    <row r="293" spans="3:20" x14ac:dyDescent="0.25">
      <c r="C293" s="109">
        <v>43309</v>
      </c>
      <c r="D293" s="217"/>
      <c r="E293" s="383" t="str">
        <f t="shared" si="25"/>
        <v>Saturday</v>
      </c>
      <c r="F293" s="383" t="str">
        <f t="shared" si="30"/>
        <v/>
      </c>
      <c r="G293" s="383"/>
      <c r="H293"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3" s="383"/>
      <c r="J293" s="384"/>
      <c r="K293" s="385" t="str">
        <f>IF(OR(Table1810[[#This Row],[流]]="UAT_GS",Table1810[[#This Row],[流]]="UAT_GC",Table1810[[#This Row],[流]]="UAT_EP"),"Release_note","0")&amp;IF(OR(Table1810[[#This Row],[流]]="UAT3"),"Notice_of","0")</f>
        <v>00</v>
      </c>
      <c r="L293" s="386"/>
      <c r="M293" s="383"/>
      <c r="N293" s="383"/>
      <c r="O293" s="383"/>
      <c r="P293" s="383"/>
      <c r="Q293" s="383"/>
      <c r="R293" s="387" t="str">
        <f>IF(OR(Table1810[[#This Row],[流]]="FLEET_ENHANCEMENT_GS",Table1810[[#This Row],[流]]="UAT3",Table1810[[#This Row],[流]]="",Table1810[[#This Row],[流]]="0",Table1810[[#This Row],[流]]="ICP"),"0","Yes")</f>
        <v>0</v>
      </c>
      <c r="S293" s="387"/>
      <c r="T293" s="386"/>
    </row>
    <row r="294" spans="3:20" x14ac:dyDescent="0.25">
      <c r="C294" s="109">
        <v>43310</v>
      </c>
      <c r="D294" s="217"/>
      <c r="E294" s="383" t="str">
        <f t="shared" si="25"/>
        <v>Sunday</v>
      </c>
      <c r="F294" s="383" t="str">
        <f t="shared" si="30"/>
        <v/>
      </c>
      <c r="G294" s="383"/>
      <c r="H294" s="384"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4" s="383"/>
      <c r="J294" s="384"/>
      <c r="K294" s="385" t="str">
        <f>IF(OR(Table1810[[#This Row],[流]]="UAT_GS",Table1810[[#This Row],[流]]="UAT_GC",Table1810[[#This Row],[流]]="UAT_EP"),"Release_note","0")&amp;IF(OR(Table1810[[#This Row],[流]]="UAT3"),"Notice_of","0")</f>
        <v>00</v>
      </c>
      <c r="L294" s="386"/>
      <c r="M294" s="383"/>
      <c r="N294" s="383"/>
      <c r="O294" s="383"/>
      <c r="P294" s="383"/>
      <c r="Q294" s="383"/>
      <c r="R294" s="387" t="str">
        <f>IF(OR(Table1810[[#This Row],[流]]="FLEET_ENHANCEMENT_GS",Table1810[[#This Row],[流]]="UAT3",Table1810[[#This Row],[流]]="",Table1810[[#This Row],[流]]="0",Table1810[[#This Row],[流]]="ICP"),"0","Yes")</f>
        <v>0</v>
      </c>
      <c r="S294" s="387"/>
      <c r="T294" s="386"/>
    </row>
    <row r="295" spans="3:20" x14ac:dyDescent="0.25">
      <c r="C295" s="87">
        <v>43311</v>
      </c>
      <c r="D295" s="310"/>
      <c r="E295" s="298" t="str">
        <f t="shared" si="25"/>
        <v>Monday</v>
      </c>
      <c r="F295" s="298" t="str">
        <f t="shared" si="30"/>
        <v/>
      </c>
      <c r="G295" s="298"/>
      <c r="H295" s="122"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5" s="298"/>
      <c r="J295" s="299"/>
      <c r="K295" s="300" t="str">
        <f>IF(OR(Table1810[[#This Row],[流]]="UAT_GS",Table1810[[#This Row],[流]]="UAT_GC",Table1810[[#This Row],[流]]="UAT_EP"),"Release_note","0")&amp;IF(OR(Table1810[[#This Row],[流]]="UAT3"),"Notice_of","0")</f>
        <v>00</v>
      </c>
      <c r="L295" s="301"/>
      <c r="M295" s="298"/>
      <c r="N295" s="298"/>
      <c r="O295" s="298"/>
      <c r="P295" s="298"/>
      <c r="Q295" s="298"/>
      <c r="R295" s="302" t="str">
        <f>IF(OR(Table1810[[#This Row],[流]]="FLEET_ENHANCEMENT_GS",Table1810[[#This Row],[流]]="UAT3",Table1810[[#This Row],[流]]="",Table1810[[#This Row],[流]]="0",Table1810[[#This Row],[流]]="ICP"),"0","Yes")</f>
        <v>0</v>
      </c>
      <c r="S295" s="302"/>
      <c r="T295" s="301"/>
    </row>
    <row r="296" spans="3:20" s="60" customFormat="1" x14ac:dyDescent="0.25">
      <c r="C296" s="393">
        <v>43312</v>
      </c>
      <c r="D296" s="152"/>
      <c r="E296" s="404" t="str">
        <f t="shared" si="25"/>
        <v>Tuesday</v>
      </c>
      <c r="F296" s="404" t="str">
        <f t="shared" si="30"/>
        <v>UAT</v>
      </c>
      <c r="G296" s="404"/>
      <c r="H296" s="143"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Row],[流]]="SP2","Chloe","")&amp;IF(Table1810[[#This Row],[流]]="FLEET_ENHANCEMENT_GS","172.25.12.94","")&amp;IF(Table1810[[#This Row],[流]]="FLEET_ENHANCEMENT_GC","172.25.12.95","")&amp;IF(Table1810[[#This Row],[流]]="FLEET_ENHANCEMENT_EP","172.25.12.98","")</f>
        <v/>
      </c>
      <c r="I296" s="404"/>
      <c r="J296" s="405"/>
      <c r="K296" s="406" t="str">
        <f>IF(OR(Table1810[[#This Row],[流]]="UAT_GS",Table1810[[#This Row],[流]]="UAT_GC",Table1810[[#This Row],[流]]="UAT_EP"),"Release_note","0")&amp;IF(OR(Table1810[[#This Row],[流]]="UAT3"),"Notice_of","0")</f>
        <v>00</v>
      </c>
      <c r="L296" s="407"/>
      <c r="M296" s="404"/>
      <c r="N296" s="404"/>
      <c r="O296" s="404"/>
      <c r="P296" s="404"/>
      <c r="Q296" s="404"/>
      <c r="R296" s="408" t="str">
        <f>IF(OR(Table1810[[#This Row],[流]]="FLEET_ENHANCEMENT_GS",Table1810[[#This Row],[流]]="UAT3",Table1810[[#This Row],[流]]="",Table1810[[#This Row],[流]]="0",Table1810[[#This Row],[流]]="ICP"),"0","Yes")</f>
        <v>0</v>
      </c>
      <c r="S296" s="408"/>
      <c r="T296" s="407"/>
    </row>
    <row r="297" spans="3:20" x14ac:dyDescent="0.25">
      <c r="C297" s="98"/>
      <c r="D297" s="250"/>
      <c r="E297" s="177"/>
      <c r="F297" s="178"/>
      <c r="G297" s="178"/>
      <c r="H297" s="178"/>
      <c r="I297" s="178"/>
      <c r="J297" s="176"/>
      <c r="K297" s="176"/>
      <c r="L297" s="179"/>
      <c r="M297" s="178"/>
      <c r="N297" s="178"/>
      <c r="O297" s="178"/>
      <c r="P297" s="178"/>
      <c r="Q297" s="178"/>
      <c r="R297" s="176"/>
      <c r="S297" s="180"/>
      <c r="T297" s="180"/>
    </row>
    <row r="298" spans="3:20" s="60" customFormat="1" x14ac:dyDescent="0.25">
      <c r="C298" s="393">
        <v>43313</v>
      </c>
      <c r="D298" s="152"/>
      <c r="E298" s="404" t="str">
        <f t="shared" ref="E298:E299" si="31">TEXT(C298,"dddd")</f>
        <v>Wednesday</v>
      </c>
      <c r="F298" s="404" t="str">
        <f t="shared" ref="F298" si="32">IF(OR(E298="Thursday",E298="Tuesday"),"UAT","")&amp;IF(OR(E298="Wednesday",E298="Friday"),"Trunk&amp;UAT3","")</f>
        <v>Trunk&amp;UAT3</v>
      </c>
      <c r="G298" s="404"/>
      <c r="H298" s="405" t="str">
        <f>IF(Table1810[[#This Row],[流]]="Trunk_GS","172.25.12.222","")&amp;IF(Table1810[[#This Row],[流]]="UAT_GS","172.25.15.202","")&amp;IF(Table1810[[#This Row],[流]]="UAT_GC","172.25.15.208","")&amp;IF(Table1810[[#This Row],[流]]="UAT_EP","172.25.15.207","")&amp;IF(Table1810[[#This Row],[流]]="Trunk_GC","172.25.12.223","")&amp;IF(Table1810[[#This Row],[流]]="UAT3","UAT3","")&amp;IF(Table1810[[#This Row],[流]]="ICP","Chenlin An","")&amp;IF(Table1810[[#This Row],[流]]="0","0","")&amp;IF(Table1810[[#This Row],[流]]="MP","172.25.15.209","")&amp;IF(Table1810[[#This Row],[流]]="Tech_Refresh_GS","172.25.10.90","")&amp;IF(Table1810[[#This Row],[流]]="Tech_Refresh_GC","172.25.10.91","")&amp;IF(Table1810[[#This Row],[流]]="Tech_Refresh_EP","172.25.10.92","")&amp;IF(Table1810[[#This Row],[流]]="Trunk_EP","172.25.12.224","")&amp;IF(Table1810[[#This Row],[流]]="Tech_Refresh_CP","ME","")&amp;IF(Table1810[[#This Row],[流]]="SP2","Chloe","")</f>
        <v/>
      </c>
      <c r="I298" s="404"/>
      <c r="J298" s="405"/>
      <c r="K298" s="406" t="str">
        <f>IF(OR(Table1810[[#This Row],[流]]="UAT_GS",Table1810[[#This Row],[流]]="UAT_GC",Table1810[[#This Row],[流]]="UAT_EP"),"Release_note","0")&amp;IF(OR(Table1810[[#This Row],[流]]="UAT3"),"Notice_of","0")</f>
        <v>00</v>
      </c>
      <c r="L298" s="407"/>
      <c r="M298" s="404"/>
      <c r="N298" s="404"/>
      <c r="O298" s="404"/>
      <c r="P298" s="404"/>
      <c r="Q298" s="404"/>
      <c r="R298" s="408" t="str">
        <f>IF(OR(Table1810[[#This Row],[流]]="FLEET_ENHANCEMENT_GS",Table1810[[#This Row],[流]]="UAT3",Table1810[[#This Row],[流]]="",Table1810[[#This Row],[流]]="0",Table1810[[#This Row],[流]]="ICP"),"0","Yes")</f>
        <v>0</v>
      </c>
      <c r="S298" s="408"/>
      <c r="T298" s="407"/>
    </row>
  </sheetData>
  <hyperlinks>
    <hyperlink ref="L148" r:id="rId1"/>
    <hyperlink ref="L131" r:id="rId2"/>
  </hyperlinks>
  <pageMargins left="0.7" right="0.7" top="0.75" bottom="0.75" header="0.3" footer="0.3"/>
  <ignoredErrors>
    <ignoredError sqref="H264:H266 H105 H224:H256" calculatedColumn="1"/>
  </ignoredErrors>
  <legacyDrawing r:id="rId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notice</vt:lpstr>
      <vt:lpstr>ENV</vt:lpstr>
      <vt:lpstr>course</vt:lpstr>
      <vt:lpstr>schedule</vt:lpstr>
      <vt:lpstr>AD</vt:lpstr>
      <vt:lpstr>OT</vt:lpstr>
      <vt:lpstr>UAT&amp;UAT3</vt:lpstr>
      <vt:lpstr>Trunk</vt:lpstr>
      <vt:lpstr>Fleet</vt:lpstr>
      <vt:lpstr>Other</vt:lpstr>
      <vt:lpstr>Artf</vt:lpstr>
      <vt:lpstr>course!OLE_LINK3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Yudong Shen</dc:creator>
  <cp:lastModifiedBy>Eric Liu</cp:lastModifiedBy>
  <dcterms:created xsi:type="dcterms:W3CDTF">2018-04-02T01:47:29Z</dcterms:created>
  <dcterms:modified xsi:type="dcterms:W3CDTF">2018-06-27T07:30:19Z</dcterms:modified>
</cp:coreProperties>
</file>