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\Yonder.Parent\Hardware\Schematics\Modular Version\Motherboard\Project Outputs for Modular Parent Motherboard\"/>
    </mc:Choice>
  </mc:AlternateContent>
  <xr:revisionPtr revIDLastSave="0" documentId="13_ncr:1_{A301E86D-983D-4EDF-B55B-ED4E58576C82}" xr6:coauthVersionLast="45" xr6:coauthVersionMax="45" xr10:uidLastSave="{00000000-0000-0000-0000-000000000000}"/>
  <bookViews>
    <workbookView xWindow="495" yWindow="510" windowWidth="27570" windowHeight="13830" xr2:uid="{5338F574-C244-47DD-897C-12EFED9E5B2C}"/>
  </bookViews>
  <sheets>
    <sheet name="Modular Parent Mother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" i="1" l="1"/>
  <c r="O47" i="1"/>
  <c r="O48" i="1"/>
  <c r="O49" i="1"/>
  <c r="O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D54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L46" i="1"/>
  <c r="L47" i="1"/>
  <c r="L48" i="1"/>
  <c r="L49" i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D53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</calcChain>
</file>

<file path=xl/sharedStrings.xml><?xml version="1.0" encoding="utf-8"?>
<sst xmlns="http://schemas.openxmlformats.org/spreadsheetml/2006/main" count="406" uniqueCount="261">
  <si>
    <t>Quantity</t>
  </si>
  <si>
    <t>Designator</t>
  </si>
  <si>
    <t>Comment</t>
  </si>
  <si>
    <t>Description</t>
  </si>
  <si>
    <t>Footprint</t>
  </si>
  <si>
    <t>Manufacturer</t>
  </si>
  <si>
    <t>Manufacturer Part Number</t>
  </si>
  <si>
    <t>Supplier 1</t>
  </si>
  <si>
    <t>Supplier 1 Part Number</t>
  </si>
  <si>
    <t>Note</t>
  </si>
  <si>
    <t>C1, C2, C13</t>
  </si>
  <si>
    <t>10uF 63V 10% X7R</t>
  </si>
  <si>
    <t>Capacitor</t>
  </si>
  <si>
    <t>C1210_L</t>
  </si>
  <si>
    <t/>
  </si>
  <si>
    <t>C3</t>
  </si>
  <si>
    <t>0.1uF 100V 10% X7R</t>
  </si>
  <si>
    <t>C0805</t>
  </si>
  <si>
    <t>C4, C5, C8</t>
  </si>
  <si>
    <t>100uF 10V 20% X5R</t>
  </si>
  <si>
    <t>C6</t>
  </si>
  <si>
    <t>220pF 50V 10% X7R</t>
  </si>
  <si>
    <t>1608[0603]</t>
  </si>
  <si>
    <t>C7</t>
  </si>
  <si>
    <t>8.2nF 50V 5% NP0</t>
  </si>
  <si>
    <t>C9, C10, C11, C12</t>
  </si>
  <si>
    <t>0.1uF 50V 10% X7R</t>
  </si>
  <si>
    <t>CAPC1005L</t>
  </si>
  <si>
    <t>C14</t>
  </si>
  <si>
    <t>1uF 6.3V 10% X7R</t>
  </si>
  <si>
    <t>D1</t>
  </si>
  <si>
    <t>STPS20M100SG</t>
  </si>
  <si>
    <t>DIODE SCHOTTKY 100V 20A D2PAK</t>
  </si>
  <si>
    <t>ONSC-D2PAK-3-418AJ_A_V</t>
  </si>
  <si>
    <t>STMicroelectronics</t>
  </si>
  <si>
    <t>Digi-Key</t>
  </si>
  <si>
    <t>497-10993-1-ND</t>
  </si>
  <si>
    <t>D2</t>
  </si>
  <si>
    <t>BZX84C10LT1G</t>
  </si>
  <si>
    <t>DIODE ZENER 10V 225MW SOT23-3</t>
  </si>
  <si>
    <t>SOT23-3_L</t>
  </si>
  <si>
    <t>On Semiconductor</t>
  </si>
  <si>
    <t>BZX84C10LT1GOSCT-ND</t>
  </si>
  <si>
    <t>D3, D7</t>
  </si>
  <si>
    <t>Green 2V 20mA Rev</t>
  </si>
  <si>
    <t>LED GRN CLEAR 2SMD BOTTOM ENTRY</t>
  </si>
  <si>
    <t>1206 Reverse LED</t>
  </si>
  <si>
    <t>Wurth Electronics Inc</t>
  </si>
  <si>
    <t>156120VS82500</t>
  </si>
  <si>
    <t>732-11424-1-ND</t>
  </si>
  <si>
    <t>D4, D5, D9, D10, D11</t>
  </si>
  <si>
    <t>Yellow 2V 20mA Rev</t>
  </si>
  <si>
    <t>LED YELLOW CLEAR 2SMD</t>
  </si>
  <si>
    <t>156120YS82500</t>
  </si>
  <si>
    <t>732-11425-1-ND</t>
  </si>
  <si>
    <t>D6</t>
  </si>
  <si>
    <t>Red 2V 20mA Rev</t>
  </si>
  <si>
    <t>LED RED CLEAR 2SMD BOTTOM ENTRY</t>
  </si>
  <si>
    <t>156120RS82500</t>
  </si>
  <si>
    <t>732-11422-1-ND</t>
  </si>
  <si>
    <t>D8</t>
  </si>
  <si>
    <t>Blue 3.2V 20mA Rev</t>
  </si>
  <si>
    <t>LED BLUE CLEAR 2SMD BOTTOM ENTRY</t>
  </si>
  <si>
    <t>156120BS82500</t>
  </si>
  <si>
    <t>732-11420-1-ND</t>
  </si>
  <si>
    <t>D12, D13, D14, D15, D16, D17</t>
  </si>
  <si>
    <t>ESD9L5.0ST5G</t>
  </si>
  <si>
    <t>TVS DIODE 5V 9.8V SOD923</t>
  </si>
  <si>
    <t>SOD-923</t>
  </si>
  <si>
    <t>ON Semiconductor</t>
  </si>
  <si>
    <t>ESD9L5.0ST5GOSCT-ND</t>
  </si>
  <si>
    <t>D18</t>
  </si>
  <si>
    <t>White 3.2V 20mA Rev</t>
  </si>
  <si>
    <t>LED WHITE CLEAR 1204 SMD</t>
  </si>
  <si>
    <t>Inolux</t>
  </si>
  <si>
    <t>IN-S124BRUW</t>
  </si>
  <si>
    <t>1830-1126-1-ND</t>
  </si>
  <si>
    <t>F1, F2</t>
  </si>
  <si>
    <t>3A 24V</t>
  </si>
  <si>
    <t>Thermal Fuse</t>
  </si>
  <si>
    <t>2920</t>
  </si>
  <si>
    <t>Littelfuse Inc</t>
  </si>
  <si>
    <t>SMDC300F/24-2</t>
  </si>
  <si>
    <t>SMDC300F/24-2CT-ND</t>
  </si>
  <si>
    <t>H1, H2, H3, H4, H5, H6, H7, H8, H9, H10, H11, H12, H13, H14, H15, H16, H17, H18, H19</t>
  </si>
  <si>
    <t>9774030243R</t>
  </si>
  <si>
    <t>ROUND STANDOFF M2X0.4 STEEL 3MM</t>
  </si>
  <si>
    <t>Wurth 9774030243R</t>
  </si>
  <si>
    <t>732-7085-1-ND</t>
  </si>
  <si>
    <t>H20, H27, H28, H29, H30, H31, H32, H33, H34, H35, H36, H37</t>
  </si>
  <si>
    <t>S8101-46R</t>
  </si>
  <si>
    <t>CBL CLIP C-TYPE SILVER SOLDER</t>
  </si>
  <si>
    <t>Coax Cable Clip</t>
  </si>
  <si>
    <t>Harwin Inc</t>
  </si>
  <si>
    <t>952-1576-1-ND</t>
  </si>
  <si>
    <t>H21, H22, H23, H24, H25, H26</t>
  </si>
  <si>
    <t>9774030360R</t>
  </si>
  <si>
    <t>ROUND STANDOFF M3X0.5 STEEL 6MM</t>
  </si>
  <si>
    <t>Wurth 9774060360R</t>
  </si>
  <si>
    <t>9774060360R</t>
  </si>
  <si>
    <t>732-5273-1-ND</t>
  </si>
  <si>
    <t>J1, J2, J3, J4, J5, J6, J7, J8, J9, J10, J11, J12</t>
  </si>
  <si>
    <t>30 Pin SMD Receptacle</t>
  </si>
  <si>
    <t>CONN RCPT 30POS SMD GOLD</t>
  </si>
  <si>
    <t>10132798-031100LF</t>
  </si>
  <si>
    <t>Amphenol ICC (FCI)</t>
  </si>
  <si>
    <t>609-5030-1-ND</t>
  </si>
  <si>
    <t>Mates with 10132797-031100LF plug 3mm between board height</t>
  </si>
  <si>
    <t>J13</t>
  </si>
  <si>
    <t>1824420000</t>
  </si>
  <si>
    <t>TERM BLK 2POS SIDE ENT 3.5MM PCB</t>
  </si>
  <si>
    <t>Weidmuller</t>
  </si>
  <si>
    <t>281-2020-ND</t>
  </si>
  <si>
    <t>J14</t>
  </si>
  <si>
    <t>Tag-Connect</t>
  </si>
  <si>
    <t>Tag Connect Programming Header</t>
  </si>
  <si>
    <t>TC2030-MCP</t>
  </si>
  <si>
    <t>L1</t>
  </si>
  <si>
    <t>3uH 6.2A R0072</t>
  </si>
  <si>
    <t>FIXED IND 3UH 6.2A 7.2 MOHM SMD</t>
  </si>
  <si>
    <t>SRU1048</t>
  </si>
  <si>
    <t>Bourns Inc</t>
  </si>
  <si>
    <t>SRU1048-3R0Y</t>
  </si>
  <si>
    <t>SRU1048-3R0YCT-ND</t>
  </si>
  <si>
    <t>Q1, Q8</t>
  </si>
  <si>
    <t>DMP6110SVT-7</t>
  </si>
  <si>
    <t>MOSFET P-CH 60V TSOT26</t>
  </si>
  <si>
    <t>SOT23-6_L</t>
  </si>
  <si>
    <t>Diodes Incorporated</t>
  </si>
  <si>
    <t>DMP6110SVT-7DICT-ND</t>
  </si>
  <si>
    <t>2N7002</t>
  </si>
  <si>
    <t>MOSFET N-CH 60V 115MA SOT-23</t>
  </si>
  <si>
    <t>INF-PG-SOT23_L</t>
  </si>
  <si>
    <t>2N7002NCT-ND</t>
  </si>
  <si>
    <t>10k 1% 63mW</t>
  </si>
  <si>
    <t>Resistor</t>
  </si>
  <si>
    <t>RESC1005L</t>
  </si>
  <si>
    <t>R5</t>
  </si>
  <si>
    <t>24.9k 1% 125mW</t>
  </si>
  <si>
    <t>6-0805_L</t>
  </si>
  <si>
    <t>R6</t>
  </si>
  <si>
    <t>68k 1% 100mW</t>
  </si>
  <si>
    <t>J1-0603</t>
  </si>
  <si>
    <t>R7</t>
  </si>
  <si>
    <t>12k 1% 100mW</t>
  </si>
  <si>
    <t>R8</t>
  </si>
  <si>
    <t>5.5V 120A</t>
  </si>
  <si>
    <t>VARISTOR 8.2V 120A 0805</t>
  </si>
  <si>
    <t>V5.5MLA0805H</t>
  </si>
  <si>
    <t>F2215CT-ND</t>
  </si>
  <si>
    <t>R9, R12, R13, R14, R15, R17, R18, R19</t>
  </si>
  <si>
    <t>150R 1% 100mW</t>
  </si>
  <si>
    <t>RESC1608L</t>
  </si>
  <si>
    <t>R10</t>
  </si>
  <si>
    <t>39V 280A</t>
  </si>
  <si>
    <t>VARISTOR 39V 280A 1210</t>
  </si>
  <si>
    <t>RESC3225L</t>
  </si>
  <si>
    <t>V30MLA1210NH</t>
  </si>
  <si>
    <t>F3825CT-ND</t>
  </si>
  <si>
    <t>R11</t>
  </si>
  <si>
    <t>2.2k 1% 125mW</t>
  </si>
  <si>
    <t>R16</t>
  </si>
  <si>
    <t>100R 1% 100mW</t>
  </si>
  <si>
    <t>R20, R21</t>
  </si>
  <si>
    <t>2.2k 1% 63mW</t>
  </si>
  <si>
    <t>R43</t>
  </si>
  <si>
    <t>4.7R 1% 100mW</t>
  </si>
  <si>
    <t>R45</t>
  </si>
  <si>
    <t>33R 1% 63mW</t>
  </si>
  <si>
    <t>U1</t>
  </si>
  <si>
    <t>LMR14050SDDAR</t>
  </si>
  <si>
    <t>IC REG BUCK ADJUSTABLE 5A 8SOPWR</t>
  </si>
  <si>
    <t>MRA08A_L</t>
  </si>
  <si>
    <t>Texas Instruments</t>
  </si>
  <si>
    <t>296-44322-1-ND</t>
  </si>
  <si>
    <t>U2</t>
  </si>
  <si>
    <t>PIC16F15323T-I/SL</t>
  </si>
  <si>
    <t>IC MCU 8BIT 3.5KB FLASH 14SOIC</t>
  </si>
  <si>
    <t>14SOP_L</t>
  </si>
  <si>
    <t>Microchip Technology</t>
  </si>
  <si>
    <t>PIC16F15323T-I/SLCT-ND</t>
  </si>
  <si>
    <t>U3</t>
  </si>
  <si>
    <t>3.3V 150mA</t>
  </si>
  <si>
    <t>IC REG LINEAR 3.3V 150MA SOT89</t>
  </si>
  <si>
    <t>SOT89L</t>
  </si>
  <si>
    <t>AP7381-33Y-13</t>
  </si>
  <si>
    <t>AP7381-33Y-13DICT-ND</t>
  </si>
  <si>
    <t>Modular Parent MotherBoard Rev A BOM</t>
  </si>
  <si>
    <t>&lt; Qty 10 Cost (CAD)</t>
  </si>
  <si>
    <t>&lt; Qty 10 Cost (USD)</t>
  </si>
  <si>
    <t>Unit Cost (&lt; 10 Qty) (CAD)</t>
  </si>
  <si>
    <t>Qty 10 Cost (CAD)</t>
  </si>
  <si>
    <t>Qty 10 Cost (USD)</t>
  </si>
  <si>
    <t>Unit Cost (Qty 10) (CAD)</t>
  </si>
  <si>
    <t>Samsung Electro-Mechanics</t>
  </si>
  <si>
    <t>CL32A107MPVNNNE</t>
  </si>
  <si>
    <t>1276-3364-1-ND</t>
  </si>
  <si>
    <t>TDK Corporation</t>
  </si>
  <si>
    <t>CGA2B3X7R1H104K050BB</t>
  </si>
  <si>
    <t>445-6899-1-ND</t>
  </si>
  <si>
    <t>CL05B105KQ5NQNC</t>
  </si>
  <si>
    <t>1276-1513-1-ND</t>
  </si>
  <si>
    <t>Q2, Q3, Q4, Q5, Q6, Q7, Q9, Q10</t>
  </si>
  <si>
    <t>Vishay Dale</t>
  </si>
  <si>
    <t>CRCW040233R0FKEDC</t>
  </si>
  <si>
    <t>541-3968-1-ND</t>
  </si>
  <si>
    <t>CRCW040210K0FKEDC</t>
  </si>
  <si>
    <t>541-3959-1-ND</t>
  </si>
  <si>
    <t>C3225X7R1N106K250AC</t>
  </si>
  <si>
    <t>445-C3225X7R1N106K250ACCT-ND</t>
  </si>
  <si>
    <t>Murata Electronics</t>
  </si>
  <si>
    <t>GCM21BR72A104KA37L</t>
  </si>
  <si>
    <t>490-4789-1-ND</t>
  </si>
  <si>
    <t>CL10B221KB8NNNC</t>
  </si>
  <si>
    <t>1276-1145-1-ND</t>
  </si>
  <si>
    <t>GRM1885C1H822JA01D</t>
  </si>
  <si>
    <t>490-11482-1-ND</t>
  </si>
  <si>
    <t>Yageo</t>
  </si>
  <si>
    <t>RC0805FR-0724K9L</t>
  </si>
  <si>
    <t>311-24.9KCRCT-ND</t>
  </si>
  <si>
    <t>RC0805FR-072K2L</t>
  </si>
  <si>
    <t>311-2.20KCRCT-ND</t>
  </si>
  <si>
    <t>RC0603FR-0768KL</t>
  </si>
  <si>
    <t>311-68.0KHRCT-ND</t>
  </si>
  <si>
    <t>Stackpole Electronics Inc</t>
  </si>
  <si>
    <t>RMCF0603FT12K0</t>
  </si>
  <si>
    <t>RMCF0603FT12K0CT-ND</t>
  </si>
  <si>
    <t>RC0603FR-07150RL</t>
  </si>
  <si>
    <t>311-150HRCT-ND</t>
  </si>
  <si>
    <t>RC0603FR-07100RL</t>
  </si>
  <si>
    <t>311-100HRCT-ND</t>
  </si>
  <si>
    <t>RC0603FR-074R7L</t>
  </si>
  <si>
    <t>YAG3371CT-ND</t>
  </si>
  <si>
    <t>CRCW04022K20FKEDC</t>
  </si>
  <si>
    <t>541-3971-1-ND</t>
  </si>
  <si>
    <t>Off Board</t>
  </si>
  <si>
    <t>PCB</t>
  </si>
  <si>
    <t>JLC PCB</t>
  </si>
  <si>
    <t>Enclosure</t>
  </si>
  <si>
    <t>Panel Mount Power Connector</t>
  </si>
  <si>
    <t>CONN RCPT FMALE 2POS SOLDER CUP</t>
  </si>
  <si>
    <t>Conxall/Switchcraft</t>
  </si>
  <si>
    <t>7282-2SG-300</t>
  </si>
  <si>
    <t>SC1273-ND</t>
  </si>
  <si>
    <t>M2x0.4 Screw</t>
  </si>
  <si>
    <t>CHEESE HEAD SLOTTED SCREW, NATUR</t>
  </si>
  <si>
    <t>Essentra Components</t>
  </si>
  <si>
    <t>50M020040D006</t>
  </si>
  <si>
    <t>RPC7029-ND</t>
  </si>
  <si>
    <t>Screws (Secure DaughterBoards)</t>
  </si>
  <si>
    <t>Screws (Secure MotherBoard to Enclosure)</t>
  </si>
  <si>
    <t>M3x0.5 Screw</t>
  </si>
  <si>
    <t>PAN PHILLIPS SCREW, NATURAL, NYL</t>
  </si>
  <si>
    <t>50M030050P006</t>
  </si>
  <si>
    <t>RPC7002-ND</t>
  </si>
  <si>
    <t>Polycase</t>
  </si>
  <si>
    <t>ML-70F*1508</t>
  </si>
  <si>
    <t>USD Exchange</t>
  </si>
  <si>
    <t>Per Unit Cost (&lt; Qty 10)</t>
  </si>
  <si>
    <t>Per Unit Cost (Qty 10+)</t>
  </si>
  <si>
    <t>R1, R2, R3, R4, R22, R23, R24, R25, R26, R27, R28, R29, R30, R31, R32, R33, R34, R35, R36, R37, R38, R39, R40, R41, R42, R44, R46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</si>
</sst>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Segoe U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164" fontId="1" fillId="2" borderId="1" xfId="0" quotePrefix="1" applyNumberFormat="1" applyFont="1" applyFill="1" applyBorder="1" applyAlignment="1">
      <alignment horizontal="center"/>
    </xf>
    <xf numFmtId="164" fontId="1" fillId="0" borderId="1" xfId="0" quotePrefix="1" applyNumberFormat="1" applyFont="1" applyBorder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164" fontId="1" fillId="0" borderId="1" xfId="0" quotePrefix="1" applyNumberFormat="1" applyFont="1" applyBorder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92C2-960C-4F3D-84A4-F9A076861E4C}">
  <dimension ref="A1:P54"/>
  <sheetViews>
    <sheetView tabSelected="1" topLeftCell="A13" workbookViewId="0">
      <selection activeCell="B29" sqref="B29"/>
    </sheetView>
  </sheetViews>
  <sheetFormatPr defaultRowHeight="15" x14ac:dyDescent="0.25"/>
  <cols>
    <col min="1" max="1" width="10.85546875" style="6" customWidth="1"/>
    <col min="2" max="2" width="93.7109375" style="6" customWidth="1"/>
    <col min="3" max="3" width="18.85546875" style="6" customWidth="1"/>
    <col min="4" max="4" width="33.5703125" style="6" customWidth="1"/>
    <col min="5" max="5" width="20.28515625" style="6" customWidth="1"/>
    <col min="6" max="6" width="22.5703125" style="6" customWidth="1"/>
    <col min="7" max="7" width="22.140625" style="6" customWidth="1"/>
    <col min="8" max="8" width="10.85546875" style="6" customWidth="1"/>
    <col min="9" max="9" width="26.7109375" style="6" customWidth="1"/>
    <col min="10" max="15" width="19.42578125" style="7" customWidth="1"/>
    <col min="16" max="16" width="49.140625" style="6" customWidth="1"/>
  </cols>
  <sheetData>
    <row r="1" spans="1:16" x14ac:dyDescent="0.25">
      <c r="A1" s="6" t="s">
        <v>187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4" t="s">
        <v>188</v>
      </c>
      <c r="K2" s="4" t="s">
        <v>189</v>
      </c>
      <c r="L2" s="4" t="s">
        <v>190</v>
      </c>
      <c r="M2" s="4" t="s">
        <v>191</v>
      </c>
      <c r="N2" s="4" t="s">
        <v>192</v>
      </c>
      <c r="O2" s="4" t="s">
        <v>193</v>
      </c>
      <c r="P2" s="1" t="s">
        <v>9</v>
      </c>
    </row>
    <row r="3" spans="1:16" x14ac:dyDescent="0.25">
      <c r="A3" s="2">
        <v>3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197</v>
      </c>
      <c r="G3" s="3" t="s">
        <v>208</v>
      </c>
      <c r="H3" s="3" t="s">
        <v>35</v>
      </c>
      <c r="I3" s="3" t="s">
        <v>209</v>
      </c>
      <c r="J3" s="5">
        <v>1.62</v>
      </c>
      <c r="K3" s="5"/>
      <c r="L3" s="5">
        <f>IF(ISBLANK(J3),A3*K3*$D$52,A3*J3)</f>
        <v>4.8600000000000003</v>
      </c>
      <c r="M3" s="5">
        <v>1.2729999999999999</v>
      </c>
      <c r="N3" s="5"/>
      <c r="O3" s="5">
        <f>IF(ISBLANK(M3),A3*N3*$D$52*10,A3*M3*10)</f>
        <v>38.19</v>
      </c>
      <c r="P3" s="3" t="s">
        <v>14</v>
      </c>
    </row>
    <row r="4" spans="1:16" x14ac:dyDescent="0.25">
      <c r="A4" s="2">
        <v>1</v>
      </c>
      <c r="B4" s="3" t="s">
        <v>15</v>
      </c>
      <c r="C4" s="3" t="s">
        <v>16</v>
      </c>
      <c r="D4" s="3" t="s">
        <v>12</v>
      </c>
      <c r="E4" s="3" t="s">
        <v>17</v>
      </c>
      <c r="F4" s="3" t="s">
        <v>210</v>
      </c>
      <c r="G4" s="3" t="s">
        <v>211</v>
      </c>
      <c r="H4" s="3" t="s">
        <v>35</v>
      </c>
      <c r="I4" s="3" t="s">
        <v>212</v>
      </c>
      <c r="J4" s="5">
        <v>0.49</v>
      </c>
      <c r="K4" s="5"/>
      <c r="L4" s="12">
        <f t="shared" ref="L4:L42" si="0">IF(ISBLANK(J4),A4*K4*$D$52,A4*J4)</f>
        <v>0.49</v>
      </c>
      <c r="M4" s="5">
        <v>0.33400000000000002</v>
      </c>
      <c r="N4" s="5"/>
      <c r="O4" s="12">
        <f t="shared" ref="O4:O42" si="1">IF(ISBLANK(M4),A4*N4*$D$52*10,A4*M4*10)</f>
        <v>3.3400000000000003</v>
      </c>
      <c r="P4" s="3" t="s">
        <v>14</v>
      </c>
    </row>
    <row r="5" spans="1:16" x14ac:dyDescent="0.25">
      <c r="A5" s="2">
        <v>3</v>
      </c>
      <c r="B5" s="3" t="s">
        <v>18</v>
      </c>
      <c r="C5" s="3" t="s">
        <v>19</v>
      </c>
      <c r="D5" s="3" t="s">
        <v>12</v>
      </c>
      <c r="E5" s="3" t="s">
        <v>13</v>
      </c>
      <c r="F5" s="3" t="s">
        <v>194</v>
      </c>
      <c r="G5" s="3" t="s">
        <v>195</v>
      </c>
      <c r="H5" s="3" t="s">
        <v>35</v>
      </c>
      <c r="I5" s="3" t="s">
        <v>196</v>
      </c>
      <c r="J5" s="5">
        <v>1.66</v>
      </c>
      <c r="K5" s="5"/>
      <c r="L5" s="12">
        <f t="shared" si="0"/>
        <v>4.9799999999999995</v>
      </c>
      <c r="M5" s="5">
        <v>1.66</v>
      </c>
      <c r="N5" s="5"/>
      <c r="O5" s="12">
        <f t="shared" si="1"/>
        <v>49.8</v>
      </c>
      <c r="P5" s="3" t="s">
        <v>14</v>
      </c>
    </row>
    <row r="6" spans="1:16" x14ac:dyDescent="0.25">
      <c r="A6" s="2">
        <v>1</v>
      </c>
      <c r="B6" s="3" t="s">
        <v>20</v>
      </c>
      <c r="C6" s="3" t="s">
        <v>21</v>
      </c>
      <c r="D6" s="3" t="s">
        <v>12</v>
      </c>
      <c r="E6" s="3" t="s">
        <v>22</v>
      </c>
      <c r="F6" s="3" t="s">
        <v>194</v>
      </c>
      <c r="G6" s="3" t="s">
        <v>213</v>
      </c>
      <c r="H6" s="3" t="s">
        <v>35</v>
      </c>
      <c r="I6" s="3" t="s">
        <v>214</v>
      </c>
      <c r="J6" s="5">
        <v>0.15</v>
      </c>
      <c r="K6" s="5"/>
      <c r="L6" s="12">
        <f t="shared" si="0"/>
        <v>0.15</v>
      </c>
      <c r="M6" s="5">
        <v>6.0999999999999999E-2</v>
      </c>
      <c r="N6" s="5"/>
      <c r="O6" s="12">
        <f t="shared" si="1"/>
        <v>0.61</v>
      </c>
      <c r="P6" s="3" t="s">
        <v>14</v>
      </c>
    </row>
    <row r="7" spans="1:16" x14ac:dyDescent="0.25">
      <c r="A7" s="2">
        <v>1</v>
      </c>
      <c r="B7" s="3" t="s">
        <v>23</v>
      </c>
      <c r="C7" s="3" t="s">
        <v>24</v>
      </c>
      <c r="D7" s="3" t="s">
        <v>12</v>
      </c>
      <c r="E7" s="3" t="s">
        <v>22</v>
      </c>
      <c r="F7" s="3" t="s">
        <v>210</v>
      </c>
      <c r="G7" s="3" t="s">
        <v>215</v>
      </c>
      <c r="H7" s="3" t="s">
        <v>35</v>
      </c>
      <c r="I7" s="3" t="s">
        <v>216</v>
      </c>
      <c r="J7" s="5">
        <v>0.34</v>
      </c>
      <c r="K7" s="5"/>
      <c r="L7" s="12">
        <f t="shared" si="0"/>
        <v>0.34</v>
      </c>
      <c r="M7" s="5">
        <v>0.22600000000000001</v>
      </c>
      <c r="N7" s="5"/>
      <c r="O7" s="12">
        <f t="shared" si="1"/>
        <v>2.2600000000000002</v>
      </c>
      <c r="P7" s="3" t="s">
        <v>14</v>
      </c>
    </row>
    <row r="8" spans="1:16" x14ac:dyDescent="0.25">
      <c r="A8" s="2">
        <v>4</v>
      </c>
      <c r="B8" s="3" t="s">
        <v>25</v>
      </c>
      <c r="C8" s="3" t="s">
        <v>26</v>
      </c>
      <c r="D8" s="3" t="s">
        <v>12</v>
      </c>
      <c r="E8" s="3" t="s">
        <v>27</v>
      </c>
      <c r="F8" s="3" t="s">
        <v>197</v>
      </c>
      <c r="G8" s="3" t="s">
        <v>198</v>
      </c>
      <c r="H8" s="3" t="s">
        <v>35</v>
      </c>
      <c r="I8" s="3" t="s">
        <v>199</v>
      </c>
      <c r="J8" s="5">
        <v>0.26</v>
      </c>
      <c r="K8" s="5"/>
      <c r="L8" s="12">
        <f t="shared" si="0"/>
        <v>1.04</v>
      </c>
      <c r="M8" s="5">
        <v>0.188</v>
      </c>
      <c r="N8" s="5"/>
      <c r="O8" s="12">
        <f t="shared" si="1"/>
        <v>7.52</v>
      </c>
      <c r="P8" s="3" t="s">
        <v>14</v>
      </c>
    </row>
    <row r="9" spans="1:16" x14ac:dyDescent="0.25">
      <c r="A9" s="2">
        <v>1</v>
      </c>
      <c r="B9" s="3" t="s">
        <v>28</v>
      </c>
      <c r="C9" s="3" t="s">
        <v>29</v>
      </c>
      <c r="D9" s="3" t="s">
        <v>12</v>
      </c>
      <c r="E9" s="3" t="s">
        <v>27</v>
      </c>
      <c r="F9" s="3" t="s">
        <v>194</v>
      </c>
      <c r="G9" s="3" t="s">
        <v>200</v>
      </c>
      <c r="H9" s="3" t="s">
        <v>35</v>
      </c>
      <c r="I9" s="3" t="s">
        <v>201</v>
      </c>
      <c r="J9" s="5">
        <v>0.38</v>
      </c>
      <c r="K9" s="5"/>
      <c r="L9" s="12">
        <f t="shared" si="0"/>
        <v>0.38</v>
      </c>
      <c r="M9" s="5">
        <v>0.25900000000000001</v>
      </c>
      <c r="N9" s="5"/>
      <c r="O9" s="12">
        <f t="shared" si="1"/>
        <v>2.59</v>
      </c>
      <c r="P9" s="3" t="s">
        <v>14</v>
      </c>
    </row>
    <row r="10" spans="1:16" x14ac:dyDescent="0.25">
      <c r="A10" s="2">
        <v>1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31</v>
      </c>
      <c r="H10" s="3" t="s">
        <v>35</v>
      </c>
      <c r="I10" s="3" t="s">
        <v>36</v>
      </c>
      <c r="J10" s="5">
        <v>4.12</v>
      </c>
      <c r="K10" s="5"/>
      <c r="L10" s="12">
        <f t="shared" si="0"/>
        <v>4.12</v>
      </c>
      <c r="M10" s="5">
        <v>3.6930000000000001</v>
      </c>
      <c r="N10" s="5"/>
      <c r="O10" s="12">
        <f t="shared" si="1"/>
        <v>36.93</v>
      </c>
      <c r="P10" s="3" t="s">
        <v>14</v>
      </c>
    </row>
    <row r="11" spans="1:16" x14ac:dyDescent="0.25">
      <c r="A11" s="2">
        <v>1</v>
      </c>
      <c r="B11" s="3" t="s">
        <v>37</v>
      </c>
      <c r="C11" s="3" t="s">
        <v>38</v>
      </c>
      <c r="D11" s="3" t="s">
        <v>39</v>
      </c>
      <c r="E11" s="3" t="s">
        <v>40</v>
      </c>
      <c r="F11" s="3" t="s">
        <v>41</v>
      </c>
      <c r="G11" s="3" t="s">
        <v>38</v>
      </c>
      <c r="H11" s="3" t="s">
        <v>35</v>
      </c>
      <c r="I11" s="3" t="s">
        <v>42</v>
      </c>
      <c r="J11" s="5">
        <v>0.2</v>
      </c>
      <c r="K11" s="5"/>
      <c r="L11" s="12">
        <f t="shared" si="0"/>
        <v>0.2</v>
      </c>
      <c r="M11" s="5">
        <v>0.18</v>
      </c>
      <c r="N11" s="5"/>
      <c r="O11" s="12">
        <f t="shared" si="1"/>
        <v>1.7999999999999998</v>
      </c>
      <c r="P11" s="3" t="s">
        <v>14</v>
      </c>
    </row>
    <row r="12" spans="1:16" x14ac:dyDescent="0.25">
      <c r="A12" s="2">
        <v>2</v>
      </c>
      <c r="B12" s="3" t="s">
        <v>43</v>
      </c>
      <c r="C12" s="3" t="s">
        <v>44</v>
      </c>
      <c r="D12" s="3" t="s">
        <v>45</v>
      </c>
      <c r="E12" s="3" t="s">
        <v>46</v>
      </c>
      <c r="F12" s="3" t="s">
        <v>47</v>
      </c>
      <c r="G12" s="3" t="s">
        <v>48</v>
      </c>
      <c r="H12" s="3" t="s">
        <v>35</v>
      </c>
      <c r="I12" s="3" t="s">
        <v>49</v>
      </c>
      <c r="J12" s="5">
        <v>0.63</v>
      </c>
      <c r="K12" s="5"/>
      <c r="L12" s="12">
        <f t="shared" si="0"/>
        <v>1.26</v>
      </c>
      <c r="M12" s="5">
        <v>0.63</v>
      </c>
      <c r="N12" s="5"/>
      <c r="O12" s="12">
        <f t="shared" si="1"/>
        <v>12.6</v>
      </c>
      <c r="P12" s="3" t="s">
        <v>14</v>
      </c>
    </row>
    <row r="13" spans="1:16" x14ac:dyDescent="0.25">
      <c r="A13" s="2">
        <v>5</v>
      </c>
      <c r="B13" s="3" t="s">
        <v>50</v>
      </c>
      <c r="C13" s="3" t="s">
        <v>51</v>
      </c>
      <c r="D13" s="3" t="s">
        <v>52</v>
      </c>
      <c r="E13" s="3" t="s">
        <v>46</v>
      </c>
      <c r="F13" s="3" t="s">
        <v>47</v>
      </c>
      <c r="G13" s="3" t="s">
        <v>53</v>
      </c>
      <c r="H13" s="3" t="s">
        <v>35</v>
      </c>
      <c r="I13" s="3" t="s">
        <v>54</v>
      </c>
      <c r="J13" s="5">
        <v>0.63</v>
      </c>
      <c r="K13" s="5"/>
      <c r="L13" s="12">
        <f t="shared" si="0"/>
        <v>3.15</v>
      </c>
      <c r="M13" s="5">
        <v>0.51239999999999997</v>
      </c>
      <c r="N13" s="5"/>
      <c r="O13" s="12">
        <f t="shared" si="1"/>
        <v>25.619999999999997</v>
      </c>
      <c r="P13" s="3" t="s">
        <v>14</v>
      </c>
    </row>
    <row r="14" spans="1:16" x14ac:dyDescent="0.25">
      <c r="A14" s="2">
        <v>1</v>
      </c>
      <c r="B14" s="3" t="s">
        <v>55</v>
      </c>
      <c r="C14" s="3" t="s">
        <v>56</v>
      </c>
      <c r="D14" s="3" t="s">
        <v>57</v>
      </c>
      <c r="E14" s="3" t="s">
        <v>46</v>
      </c>
      <c r="F14" s="3" t="s">
        <v>47</v>
      </c>
      <c r="G14" s="3" t="s">
        <v>58</v>
      </c>
      <c r="H14" s="3" t="s">
        <v>35</v>
      </c>
      <c r="I14" s="3" t="s">
        <v>59</v>
      </c>
      <c r="J14" s="5">
        <v>0.64</v>
      </c>
      <c r="K14" s="5"/>
      <c r="L14" s="12">
        <f t="shared" si="0"/>
        <v>0.64</v>
      </c>
      <c r="M14" s="5">
        <v>0.64</v>
      </c>
      <c r="N14" s="5"/>
      <c r="O14" s="12">
        <f t="shared" si="1"/>
        <v>6.4</v>
      </c>
      <c r="P14" s="3" t="s">
        <v>14</v>
      </c>
    </row>
    <row r="15" spans="1:16" x14ac:dyDescent="0.25">
      <c r="A15" s="2">
        <v>1</v>
      </c>
      <c r="B15" s="3" t="s">
        <v>60</v>
      </c>
      <c r="C15" s="3" t="s">
        <v>61</v>
      </c>
      <c r="D15" s="3" t="s">
        <v>62</v>
      </c>
      <c r="E15" s="3" t="s">
        <v>46</v>
      </c>
      <c r="F15" s="3" t="s">
        <v>47</v>
      </c>
      <c r="G15" s="3" t="s">
        <v>63</v>
      </c>
      <c r="H15" s="3" t="s">
        <v>35</v>
      </c>
      <c r="I15" s="3" t="s">
        <v>64</v>
      </c>
      <c r="J15" s="5">
        <v>0.79</v>
      </c>
      <c r="K15" s="5"/>
      <c r="L15" s="12">
        <f t="shared" si="0"/>
        <v>0.79</v>
      </c>
      <c r="M15" s="5">
        <v>0.79</v>
      </c>
      <c r="N15" s="5"/>
      <c r="O15" s="12">
        <f t="shared" si="1"/>
        <v>7.9</v>
      </c>
      <c r="P15" s="3" t="s">
        <v>14</v>
      </c>
    </row>
    <row r="16" spans="1:16" x14ac:dyDescent="0.25">
      <c r="A16" s="2">
        <v>6</v>
      </c>
      <c r="B16" s="3" t="s">
        <v>65</v>
      </c>
      <c r="C16" s="3" t="s">
        <v>66</v>
      </c>
      <c r="D16" s="3" t="s">
        <v>67</v>
      </c>
      <c r="E16" s="3" t="s">
        <v>68</v>
      </c>
      <c r="F16" s="3" t="s">
        <v>69</v>
      </c>
      <c r="G16" s="3" t="s">
        <v>66</v>
      </c>
      <c r="H16" s="3" t="s">
        <v>35</v>
      </c>
      <c r="I16" s="3" t="s">
        <v>70</v>
      </c>
      <c r="J16" s="5">
        <v>0.53</v>
      </c>
      <c r="K16" s="5"/>
      <c r="L16" s="12">
        <f t="shared" si="0"/>
        <v>3.18</v>
      </c>
      <c r="M16" s="5">
        <v>0.36799999999999999</v>
      </c>
      <c r="N16" s="5"/>
      <c r="O16" s="12">
        <f t="shared" si="1"/>
        <v>22.080000000000002</v>
      </c>
      <c r="P16" s="3" t="s">
        <v>14</v>
      </c>
    </row>
    <row r="17" spans="1:16" x14ac:dyDescent="0.25">
      <c r="A17" s="2">
        <v>1</v>
      </c>
      <c r="B17" s="3" t="s">
        <v>71</v>
      </c>
      <c r="C17" s="3" t="s">
        <v>72</v>
      </c>
      <c r="D17" s="3" t="s">
        <v>73</v>
      </c>
      <c r="E17" s="3" t="s">
        <v>46</v>
      </c>
      <c r="F17" s="3" t="s">
        <v>74</v>
      </c>
      <c r="G17" s="3" t="s">
        <v>75</v>
      </c>
      <c r="H17" s="3" t="s">
        <v>35</v>
      </c>
      <c r="I17" s="3" t="s">
        <v>76</v>
      </c>
      <c r="J17" s="5">
        <v>0.79</v>
      </c>
      <c r="K17" s="5"/>
      <c r="L17" s="12">
        <f t="shared" si="0"/>
        <v>0.79</v>
      </c>
      <c r="M17" s="5">
        <v>0.56999999999999995</v>
      </c>
      <c r="N17" s="5"/>
      <c r="O17" s="12">
        <f t="shared" si="1"/>
        <v>5.6999999999999993</v>
      </c>
      <c r="P17" s="3" t="s">
        <v>14</v>
      </c>
    </row>
    <row r="18" spans="1:16" x14ac:dyDescent="0.25">
      <c r="A18" s="2">
        <v>2</v>
      </c>
      <c r="B18" s="3" t="s">
        <v>77</v>
      </c>
      <c r="C18" s="3" t="s">
        <v>78</v>
      </c>
      <c r="D18" s="3" t="s">
        <v>79</v>
      </c>
      <c r="E18" s="3" t="s">
        <v>80</v>
      </c>
      <c r="F18" s="3" t="s">
        <v>81</v>
      </c>
      <c r="G18" s="3" t="s">
        <v>82</v>
      </c>
      <c r="H18" s="3" t="s">
        <v>35</v>
      </c>
      <c r="I18" s="3" t="s">
        <v>83</v>
      </c>
      <c r="J18" s="5">
        <v>1.24</v>
      </c>
      <c r="K18" s="5"/>
      <c r="L18" s="12">
        <f t="shared" si="0"/>
        <v>2.48</v>
      </c>
      <c r="M18" s="5">
        <v>1.1619999999999999</v>
      </c>
      <c r="N18" s="5"/>
      <c r="O18" s="12">
        <f t="shared" si="1"/>
        <v>23.24</v>
      </c>
      <c r="P18" s="3" t="s">
        <v>14</v>
      </c>
    </row>
    <row r="19" spans="1:16" x14ac:dyDescent="0.25">
      <c r="A19" s="2">
        <v>19</v>
      </c>
      <c r="B19" s="3" t="s">
        <v>84</v>
      </c>
      <c r="C19" s="3" t="s">
        <v>85</v>
      </c>
      <c r="D19" s="3" t="s">
        <v>86</v>
      </c>
      <c r="E19" s="3" t="s">
        <v>87</v>
      </c>
      <c r="F19" s="3" t="s">
        <v>47</v>
      </c>
      <c r="G19" s="3" t="s">
        <v>85</v>
      </c>
      <c r="H19" s="3" t="s">
        <v>35</v>
      </c>
      <c r="I19" s="3" t="s">
        <v>88</v>
      </c>
      <c r="J19" s="5">
        <v>1.484</v>
      </c>
      <c r="K19" s="5"/>
      <c r="L19" s="12">
        <f t="shared" si="0"/>
        <v>28.195999999999998</v>
      </c>
      <c r="M19" s="5">
        <v>1.1948000000000001</v>
      </c>
      <c r="N19" s="5"/>
      <c r="O19" s="12">
        <f t="shared" si="1"/>
        <v>227.012</v>
      </c>
      <c r="P19" s="3" t="s">
        <v>14</v>
      </c>
    </row>
    <row r="20" spans="1:16" x14ac:dyDescent="0.25">
      <c r="A20" s="2">
        <v>12</v>
      </c>
      <c r="B20" s="3" t="s">
        <v>89</v>
      </c>
      <c r="C20" s="3" t="s">
        <v>90</v>
      </c>
      <c r="D20" s="3" t="s">
        <v>91</v>
      </c>
      <c r="E20" s="3" t="s">
        <v>92</v>
      </c>
      <c r="F20" s="3" t="s">
        <v>93</v>
      </c>
      <c r="G20" s="3" t="s">
        <v>90</v>
      </c>
      <c r="H20" s="3" t="s">
        <v>35</v>
      </c>
      <c r="I20" s="3" t="s">
        <v>94</v>
      </c>
      <c r="J20" s="5">
        <v>0.41199999999999998</v>
      </c>
      <c r="K20" s="5"/>
      <c r="L20" s="12">
        <f t="shared" si="0"/>
        <v>4.944</v>
      </c>
      <c r="M20" s="5">
        <v>0.28889999999999999</v>
      </c>
      <c r="N20" s="5"/>
      <c r="O20" s="12">
        <f t="shared" si="1"/>
        <v>34.667999999999999</v>
      </c>
      <c r="P20" s="3" t="s">
        <v>14</v>
      </c>
    </row>
    <row r="21" spans="1:16" x14ac:dyDescent="0.25">
      <c r="A21" s="2">
        <v>6</v>
      </c>
      <c r="B21" s="3" t="s">
        <v>95</v>
      </c>
      <c r="C21" s="3" t="s">
        <v>96</v>
      </c>
      <c r="D21" s="3" t="s">
        <v>97</v>
      </c>
      <c r="E21" s="3" t="s">
        <v>98</v>
      </c>
      <c r="F21" s="3" t="s">
        <v>47</v>
      </c>
      <c r="G21" s="3" t="s">
        <v>99</v>
      </c>
      <c r="H21" s="3" t="s">
        <v>35</v>
      </c>
      <c r="I21" s="3" t="s">
        <v>100</v>
      </c>
      <c r="J21" s="5">
        <v>2.67</v>
      </c>
      <c r="K21" s="5"/>
      <c r="L21" s="12">
        <f t="shared" si="0"/>
        <v>16.02</v>
      </c>
      <c r="M21" s="5">
        <v>2.2814000000000001</v>
      </c>
      <c r="N21" s="5"/>
      <c r="O21" s="12">
        <f t="shared" si="1"/>
        <v>136.88400000000001</v>
      </c>
      <c r="P21" s="3" t="s">
        <v>14</v>
      </c>
    </row>
    <row r="22" spans="1:16" x14ac:dyDescent="0.25">
      <c r="A22" s="2">
        <v>12</v>
      </c>
      <c r="B22" s="3" t="s">
        <v>101</v>
      </c>
      <c r="C22" s="3" t="s">
        <v>102</v>
      </c>
      <c r="D22" s="3" t="s">
        <v>103</v>
      </c>
      <c r="E22" s="3" t="s">
        <v>104</v>
      </c>
      <c r="F22" s="3" t="s">
        <v>105</v>
      </c>
      <c r="G22" s="3" t="s">
        <v>104</v>
      </c>
      <c r="H22" s="3" t="s">
        <v>35</v>
      </c>
      <c r="I22" s="3" t="s">
        <v>106</v>
      </c>
      <c r="J22" s="5">
        <v>1.1599999999999999</v>
      </c>
      <c r="K22" s="5"/>
      <c r="L22" s="12">
        <f t="shared" si="0"/>
        <v>13.919999999999998</v>
      </c>
      <c r="M22" s="5">
        <v>1.0007999999999999</v>
      </c>
      <c r="N22" s="5"/>
      <c r="O22" s="12">
        <f t="shared" si="1"/>
        <v>120.09599999999999</v>
      </c>
      <c r="P22" s="3" t="s">
        <v>107</v>
      </c>
    </row>
    <row r="23" spans="1:16" x14ac:dyDescent="0.25">
      <c r="A23" s="2">
        <v>1</v>
      </c>
      <c r="B23" s="3" t="s">
        <v>108</v>
      </c>
      <c r="C23" s="3" t="s">
        <v>109</v>
      </c>
      <c r="D23" s="3" t="s">
        <v>110</v>
      </c>
      <c r="E23" s="3" t="s">
        <v>109</v>
      </c>
      <c r="F23" s="3" t="s">
        <v>111</v>
      </c>
      <c r="G23" s="3" t="s">
        <v>109</v>
      </c>
      <c r="H23" s="3" t="s">
        <v>35</v>
      </c>
      <c r="I23" s="3" t="s">
        <v>112</v>
      </c>
      <c r="J23" s="5">
        <v>1.81</v>
      </c>
      <c r="K23" s="5"/>
      <c r="L23" s="12">
        <f t="shared" si="0"/>
        <v>1.81</v>
      </c>
      <c r="M23" s="5">
        <v>1.278</v>
      </c>
      <c r="N23" s="5"/>
      <c r="O23" s="12">
        <f t="shared" si="1"/>
        <v>12.780000000000001</v>
      </c>
      <c r="P23" s="3" t="s">
        <v>14</v>
      </c>
    </row>
    <row r="24" spans="1:16" x14ac:dyDescent="0.25">
      <c r="A24" s="2">
        <v>1</v>
      </c>
      <c r="B24" s="3" t="s">
        <v>113</v>
      </c>
      <c r="C24" s="3" t="s">
        <v>114</v>
      </c>
      <c r="D24" s="3" t="s">
        <v>115</v>
      </c>
      <c r="E24" s="3" t="s">
        <v>116</v>
      </c>
      <c r="F24" s="3" t="s">
        <v>14</v>
      </c>
      <c r="G24" s="3" t="s">
        <v>14</v>
      </c>
      <c r="H24" s="3" t="s">
        <v>14</v>
      </c>
      <c r="I24" s="3" t="s">
        <v>14</v>
      </c>
      <c r="J24" s="5"/>
      <c r="K24" s="5"/>
      <c r="L24" s="12">
        <f t="shared" si="0"/>
        <v>0</v>
      </c>
      <c r="M24" s="5"/>
      <c r="N24" s="5"/>
      <c r="O24" s="12">
        <f t="shared" si="1"/>
        <v>0</v>
      </c>
      <c r="P24" s="3" t="s">
        <v>14</v>
      </c>
    </row>
    <row r="25" spans="1:16" x14ac:dyDescent="0.25">
      <c r="A25" s="2">
        <v>1</v>
      </c>
      <c r="B25" s="3" t="s">
        <v>117</v>
      </c>
      <c r="C25" s="3" t="s">
        <v>118</v>
      </c>
      <c r="D25" s="3" t="s">
        <v>119</v>
      </c>
      <c r="E25" s="3" t="s">
        <v>120</v>
      </c>
      <c r="F25" s="3" t="s">
        <v>121</v>
      </c>
      <c r="G25" s="3" t="s">
        <v>122</v>
      </c>
      <c r="H25" s="3" t="s">
        <v>35</v>
      </c>
      <c r="I25" s="3" t="s">
        <v>123</v>
      </c>
      <c r="J25" s="5">
        <v>1.64</v>
      </c>
      <c r="K25" s="5"/>
      <c r="L25" s="12">
        <f t="shared" si="0"/>
        <v>1.64</v>
      </c>
      <c r="M25" s="5">
        <v>1.5169999999999999</v>
      </c>
      <c r="N25" s="5"/>
      <c r="O25" s="12">
        <f t="shared" si="1"/>
        <v>15.169999999999998</v>
      </c>
      <c r="P25" s="3" t="s">
        <v>14</v>
      </c>
    </row>
    <row r="26" spans="1:16" x14ac:dyDescent="0.25">
      <c r="A26" s="2">
        <v>2</v>
      </c>
      <c r="B26" s="3" t="s">
        <v>124</v>
      </c>
      <c r="C26" s="3" t="s">
        <v>125</v>
      </c>
      <c r="D26" s="3" t="s">
        <v>126</v>
      </c>
      <c r="E26" s="3" t="s">
        <v>127</v>
      </c>
      <c r="F26" s="3" t="s">
        <v>128</v>
      </c>
      <c r="G26" s="3" t="s">
        <v>125</v>
      </c>
      <c r="H26" s="3" t="s">
        <v>35</v>
      </c>
      <c r="I26" s="3" t="s">
        <v>129</v>
      </c>
      <c r="J26" s="5">
        <v>0.88</v>
      </c>
      <c r="K26" s="5"/>
      <c r="L26" s="12">
        <f t="shared" si="0"/>
        <v>1.76</v>
      </c>
      <c r="M26" s="5">
        <v>0.75</v>
      </c>
      <c r="N26" s="5"/>
      <c r="O26" s="12">
        <f t="shared" si="1"/>
        <v>15</v>
      </c>
      <c r="P26" s="3" t="s">
        <v>14</v>
      </c>
    </row>
    <row r="27" spans="1:16" x14ac:dyDescent="0.25">
      <c r="A27" s="2">
        <v>8</v>
      </c>
      <c r="B27" s="3" t="s">
        <v>202</v>
      </c>
      <c r="C27" s="3" t="s">
        <v>130</v>
      </c>
      <c r="D27" s="3" t="s">
        <v>131</v>
      </c>
      <c r="E27" s="3" t="s">
        <v>132</v>
      </c>
      <c r="F27" s="3" t="s">
        <v>69</v>
      </c>
      <c r="G27" s="3" t="s">
        <v>130</v>
      </c>
      <c r="H27" s="3" t="s">
        <v>35</v>
      </c>
      <c r="I27" s="3" t="s">
        <v>133</v>
      </c>
      <c r="J27" s="5">
        <v>0.49</v>
      </c>
      <c r="K27" s="5"/>
      <c r="L27" s="12">
        <f t="shared" si="0"/>
        <v>3.92</v>
      </c>
      <c r="M27" s="5">
        <v>0.33600000000000002</v>
      </c>
      <c r="N27" s="5"/>
      <c r="O27" s="12">
        <f t="shared" si="1"/>
        <v>26.880000000000003</v>
      </c>
      <c r="P27" s="3" t="s">
        <v>14</v>
      </c>
    </row>
    <row r="28" spans="1:16" x14ac:dyDescent="0.25">
      <c r="A28" s="2">
        <v>27</v>
      </c>
      <c r="B28" s="3" t="s">
        <v>260</v>
      </c>
      <c r="C28" s="3" t="s">
        <v>134</v>
      </c>
      <c r="D28" s="3" t="s">
        <v>135</v>
      </c>
      <c r="E28" s="3" t="s">
        <v>136</v>
      </c>
      <c r="F28" s="3" t="s">
        <v>203</v>
      </c>
      <c r="G28" s="3" t="s">
        <v>206</v>
      </c>
      <c r="H28" s="3" t="s">
        <v>35</v>
      </c>
      <c r="I28" s="3" t="s">
        <v>207</v>
      </c>
      <c r="J28" s="5">
        <v>5.1999999999999998E-2</v>
      </c>
      <c r="K28" s="5"/>
      <c r="L28" s="12">
        <f t="shared" si="0"/>
        <v>1.4039999999999999</v>
      </c>
      <c r="M28" s="5">
        <v>2.1100000000000001E-2</v>
      </c>
      <c r="N28" s="5"/>
      <c r="O28" s="12">
        <f t="shared" si="1"/>
        <v>5.6970000000000001</v>
      </c>
      <c r="P28" s="3" t="s">
        <v>14</v>
      </c>
    </row>
    <row r="29" spans="1:16" x14ac:dyDescent="0.25">
      <c r="A29" s="2">
        <v>1</v>
      </c>
      <c r="B29" s="3" t="s">
        <v>137</v>
      </c>
      <c r="C29" s="3" t="s">
        <v>138</v>
      </c>
      <c r="D29" s="3" t="s">
        <v>135</v>
      </c>
      <c r="E29" s="3" t="s">
        <v>139</v>
      </c>
      <c r="F29" s="3" t="s">
        <v>217</v>
      </c>
      <c r="G29" s="3" t="s">
        <v>218</v>
      </c>
      <c r="H29" s="3" t="s">
        <v>35</v>
      </c>
      <c r="I29" s="3" t="s">
        <v>219</v>
      </c>
      <c r="J29" s="5">
        <v>0.16</v>
      </c>
      <c r="K29" s="5"/>
      <c r="L29" s="12">
        <f t="shared" si="0"/>
        <v>0.16</v>
      </c>
      <c r="M29" s="5">
        <v>6.5000000000000002E-2</v>
      </c>
      <c r="N29" s="5"/>
      <c r="O29" s="12">
        <f t="shared" si="1"/>
        <v>0.65</v>
      </c>
      <c r="P29" s="3" t="s">
        <v>14</v>
      </c>
    </row>
    <row r="30" spans="1:16" x14ac:dyDescent="0.25">
      <c r="A30" s="2">
        <v>1</v>
      </c>
      <c r="B30" s="3" t="s">
        <v>140</v>
      </c>
      <c r="C30" s="3" t="s">
        <v>141</v>
      </c>
      <c r="D30" s="3" t="s">
        <v>135</v>
      </c>
      <c r="E30" s="3" t="s">
        <v>142</v>
      </c>
      <c r="F30" s="3" t="s">
        <v>217</v>
      </c>
      <c r="G30" s="3" t="s">
        <v>222</v>
      </c>
      <c r="H30" s="3" t="s">
        <v>35</v>
      </c>
      <c r="I30" s="3" t="s">
        <v>223</v>
      </c>
      <c r="J30" s="5">
        <v>0.16</v>
      </c>
      <c r="K30" s="5"/>
      <c r="L30" s="12">
        <f t="shared" si="0"/>
        <v>0.16</v>
      </c>
      <c r="M30" s="5">
        <v>3.6999999999999998E-2</v>
      </c>
      <c r="N30" s="5"/>
      <c r="O30" s="12">
        <f t="shared" si="1"/>
        <v>0.37</v>
      </c>
      <c r="P30" s="3" t="s">
        <v>14</v>
      </c>
    </row>
    <row r="31" spans="1:16" x14ac:dyDescent="0.25">
      <c r="A31" s="2">
        <v>1</v>
      </c>
      <c r="B31" s="3" t="s">
        <v>143</v>
      </c>
      <c r="C31" s="3" t="s">
        <v>144</v>
      </c>
      <c r="D31" s="3" t="s">
        <v>135</v>
      </c>
      <c r="E31" s="3" t="s">
        <v>142</v>
      </c>
      <c r="F31" s="3" t="s">
        <v>224</v>
      </c>
      <c r="G31" s="3" t="s">
        <v>225</v>
      </c>
      <c r="H31" s="3" t="s">
        <v>35</v>
      </c>
      <c r="I31" s="3" t="s">
        <v>226</v>
      </c>
      <c r="J31" s="5">
        <v>0.16</v>
      </c>
      <c r="K31" s="5"/>
      <c r="L31" s="12">
        <f t="shared" si="0"/>
        <v>0.16</v>
      </c>
      <c r="M31" s="5">
        <v>2.5999999999999999E-2</v>
      </c>
      <c r="N31" s="5"/>
      <c r="O31" s="12">
        <f t="shared" si="1"/>
        <v>0.26</v>
      </c>
      <c r="P31" s="3" t="s">
        <v>14</v>
      </c>
    </row>
    <row r="32" spans="1:16" x14ac:dyDescent="0.25">
      <c r="A32" s="2">
        <v>1</v>
      </c>
      <c r="B32" s="3" t="s">
        <v>145</v>
      </c>
      <c r="C32" s="3" t="s">
        <v>146</v>
      </c>
      <c r="D32" s="3" t="s">
        <v>147</v>
      </c>
      <c r="E32" s="3" t="s">
        <v>139</v>
      </c>
      <c r="F32" s="3" t="s">
        <v>81</v>
      </c>
      <c r="G32" s="3" t="s">
        <v>148</v>
      </c>
      <c r="H32" s="3" t="s">
        <v>35</v>
      </c>
      <c r="I32" s="3" t="s">
        <v>149</v>
      </c>
      <c r="J32" s="5">
        <v>0.83</v>
      </c>
      <c r="K32" s="5"/>
      <c r="L32" s="12">
        <f t="shared" si="0"/>
        <v>0.83</v>
      </c>
      <c r="M32" s="5">
        <v>0.69299999999999995</v>
      </c>
      <c r="N32" s="5"/>
      <c r="O32" s="12">
        <f t="shared" si="1"/>
        <v>6.93</v>
      </c>
      <c r="P32" s="3" t="s">
        <v>14</v>
      </c>
    </row>
    <row r="33" spans="1:16" x14ac:dyDescent="0.25">
      <c r="A33" s="2">
        <v>8</v>
      </c>
      <c r="B33" s="3" t="s">
        <v>150</v>
      </c>
      <c r="C33" s="3" t="s">
        <v>151</v>
      </c>
      <c r="D33" s="3" t="s">
        <v>135</v>
      </c>
      <c r="E33" s="3" t="s">
        <v>152</v>
      </c>
      <c r="F33" s="3" t="s">
        <v>217</v>
      </c>
      <c r="G33" s="3" t="s">
        <v>227</v>
      </c>
      <c r="H33" s="3" t="s">
        <v>35</v>
      </c>
      <c r="I33" s="3" t="s">
        <v>228</v>
      </c>
      <c r="J33" s="5">
        <v>0.16</v>
      </c>
      <c r="K33" s="5"/>
      <c r="L33" s="12">
        <f t="shared" si="0"/>
        <v>1.28</v>
      </c>
      <c r="M33" s="5">
        <v>3.6999999999999998E-2</v>
      </c>
      <c r="N33" s="5"/>
      <c r="O33" s="12">
        <f t="shared" si="1"/>
        <v>2.96</v>
      </c>
      <c r="P33" s="3" t="s">
        <v>14</v>
      </c>
    </row>
    <row r="34" spans="1:16" x14ac:dyDescent="0.25">
      <c r="A34" s="2">
        <v>1</v>
      </c>
      <c r="B34" s="3" t="s">
        <v>153</v>
      </c>
      <c r="C34" s="3" t="s">
        <v>154</v>
      </c>
      <c r="D34" s="3" t="s">
        <v>155</v>
      </c>
      <c r="E34" s="3" t="s">
        <v>156</v>
      </c>
      <c r="F34" s="3" t="s">
        <v>81</v>
      </c>
      <c r="G34" s="3" t="s">
        <v>157</v>
      </c>
      <c r="H34" s="3" t="s">
        <v>35</v>
      </c>
      <c r="I34" s="3" t="s">
        <v>158</v>
      </c>
      <c r="J34" s="5">
        <v>2.27</v>
      </c>
      <c r="K34" s="5"/>
      <c r="L34" s="12">
        <f t="shared" si="0"/>
        <v>2.27</v>
      </c>
      <c r="M34" s="5">
        <v>2.012</v>
      </c>
      <c r="N34" s="5"/>
      <c r="O34" s="12">
        <f t="shared" si="1"/>
        <v>20.12</v>
      </c>
      <c r="P34" s="3" t="s">
        <v>14</v>
      </c>
    </row>
    <row r="35" spans="1:16" x14ac:dyDescent="0.25">
      <c r="A35" s="2">
        <v>1</v>
      </c>
      <c r="B35" s="3" t="s">
        <v>159</v>
      </c>
      <c r="C35" s="3" t="s">
        <v>160</v>
      </c>
      <c r="D35" s="3" t="s">
        <v>135</v>
      </c>
      <c r="E35" s="3" t="s">
        <v>139</v>
      </c>
      <c r="F35" s="3" t="s">
        <v>217</v>
      </c>
      <c r="G35" s="3" t="s">
        <v>220</v>
      </c>
      <c r="H35" s="3" t="s">
        <v>35</v>
      </c>
      <c r="I35" s="3" t="s">
        <v>221</v>
      </c>
      <c r="J35" s="5">
        <v>0.16</v>
      </c>
      <c r="K35" s="5"/>
      <c r="L35" s="12">
        <f t="shared" si="0"/>
        <v>0.16</v>
      </c>
      <c r="M35" s="5">
        <v>6.5000000000000002E-2</v>
      </c>
      <c r="N35" s="5"/>
      <c r="O35" s="12">
        <f t="shared" si="1"/>
        <v>0.65</v>
      </c>
      <c r="P35" s="3" t="s">
        <v>14</v>
      </c>
    </row>
    <row r="36" spans="1:16" x14ac:dyDescent="0.25">
      <c r="A36" s="2">
        <v>1</v>
      </c>
      <c r="B36" s="3" t="s">
        <v>161</v>
      </c>
      <c r="C36" s="3" t="s">
        <v>162</v>
      </c>
      <c r="D36" s="3" t="s">
        <v>135</v>
      </c>
      <c r="E36" s="3" t="s">
        <v>152</v>
      </c>
      <c r="F36" s="3" t="s">
        <v>217</v>
      </c>
      <c r="G36" s="3" t="s">
        <v>229</v>
      </c>
      <c r="H36" s="3" t="s">
        <v>35</v>
      </c>
      <c r="I36" s="3" t="s">
        <v>230</v>
      </c>
      <c r="J36" s="5">
        <v>0.16</v>
      </c>
      <c r="K36" s="5"/>
      <c r="L36" s="12">
        <f t="shared" si="0"/>
        <v>0.16</v>
      </c>
      <c r="M36" s="5">
        <v>3.6999999999999998E-2</v>
      </c>
      <c r="N36" s="5"/>
      <c r="O36" s="12">
        <f t="shared" si="1"/>
        <v>0.37</v>
      </c>
      <c r="P36" s="3" t="s">
        <v>14</v>
      </c>
    </row>
    <row r="37" spans="1:16" x14ac:dyDescent="0.25">
      <c r="A37" s="2">
        <v>2</v>
      </c>
      <c r="B37" s="3" t="s">
        <v>163</v>
      </c>
      <c r="C37" s="3" t="s">
        <v>164</v>
      </c>
      <c r="D37" s="3" t="s">
        <v>135</v>
      </c>
      <c r="E37" s="3" t="s">
        <v>136</v>
      </c>
      <c r="F37" s="3" t="s">
        <v>203</v>
      </c>
      <c r="G37" s="3" t="s">
        <v>233</v>
      </c>
      <c r="H37" s="3" t="s">
        <v>35</v>
      </c>
      <c r="I37" s="3" t="s">
        <v>234</v>
      </c>
      <c r="J37" s="5">
        <v>0.16</v>
      </c>
      <c r="K37" s="5"/>
      <c r="L37" s="12">
        <f t="shared" si="0"/>
        <v>0.32</v>
      </c>
      <c r="M37" s="5">
        <v>5.1999999999999998E-2</v>
      </c>
      <c r="N37" s="5"/>
      <c r="O37" s="12">
        <f t="shared" si="1"/>
        <v>1.04</v>
      </c>
      <c r="P37" s="3" t="s">
        <v>14</v>
      </c>
    </row>
    <row r="38" spans="1:16" x14ac:dyDescent="0.25">
      <c r="A38" s="2">
        <v>1</v>
      </c>
      <c r="B38" s="3" t="s">
        <v>165</v>
      </c>
      <c r="C38" s="3" t="s">
        <v>166</v>
      </c>
      <c r="D38" s="3" t="s">
        <v>135</v>
      </c>
      <c r="E38" s="3" t="s">
        <v>152</v>
      </c>
      <c r="F38" s="3" t="s">
        <v>217</v>
      </c>
      <c r="G38" s="3" t="s">
        <v>231</v>
      </c>
      <c r="H38" s="3" t="s">
        <v>35</v>
      </c>
      <c r="I38" s="3" t="s">
        <v>232</v>
      </c>
      <c r="J38" s="5">
        <v>0.16</v>
      </c>
      <c r="K38" s="5"/>
      <c r="L38" s="12">
        <f t="shared" si="0"/>
        <v>0.16</v>
      </c>
      <c r="M38" s="5">
        <v>7.4999999999999997E-2</v>
      </c>
      <c r="N38" s="5"/>
      <c r="O38" s="12">
        <f t="shared" si="1"/>
        <v>0.75</v>
      </c>
      <c r="P38" s="3" t="s">
        <v>14</v>
      </c>
    </row>
    <row r="39" spans="1:16" x14ac:dyDescent="0.25">
      <c r="A39" s="2">
        <v>1</v>
      </c>
      <c r="B39" s="3" t="s">
        <v>167</v>
      </c>
      <c r="C39" s="3" t="s">
        <v>168</v>
      </c>
      <c r="D39" s="3" t="s">
        <v>135</v>
      </c>
      <c r="E39" s="3" t="s">
        <v>136</v>
      </c>
      <c r="F39" s="3" t="s">
        <v>203</v>
      </c>
      <c r="G39" s="3" t="s">
        <v>204</v>
      </c>
      <c r="H39" s="3" t="s">
        <v>35</v>
      </c>
      <c r="I39" s="3" t="s">
        <v>205</v>
      </c>
      <c r="J39" s="5">
        <v>0.16</v>
      </c>
      <c r="K39" s="5"/>
      <c r="L39" s="12">
        <f t="shared" si="0"/>
        <v>0.16</v>
      </c>
      <c r="M39" s="5">
        <v>5.1999999999999998E-2</v>
      </c>
      <c r="N39" s="5"/>
      <c r="O39" s="12">
        <f t="shared" si="1"/>
        <v>0.52</v>
      </c>
      <c r="P39" s="3" t="s">
        <v>14</v>
      </c>
    </row>
    <row r="40" spans="1:16" x14ac:dyDescent="0.25">
      <c r="A40" s="2">
        <v>1</v>
      </c>
      <c r="B40" s="3" t="s">
        <v>169</v>
      </c>
      <c r="C40" s="3" t="s">
        <v>170</v>
      </c>
      <c r="D40" s="3" t="s">
        <v>171</v>
      </c>
      <c r="E40" s="3" t="s">
        <v>172</v>
      </c>
      <c r="F40" s="3" t="s">
        <v>173</v>
      </c>
      <c r="G40" s="3" t="s">
        <v>170</v>
      </c>
      <c r="H40" s="3" t="s">
        <v>35</v>
      </c>
      <c r="I40" s="3" t="s">
        <v>174</v>
      </c>
      <c r="J40" s="5">
        <v>4.55</v>
      </c>
      <c r="K40" s="5"/>
      <c r="L40" s="12">
        <f t="shared" si="0"/>
        <v>4.55</v>
      </c>
      <c r="M40" s="5">
        <v>4.0810000000000004</v>
      </c>
      <c r="N40" s="5"/>
      <c r="O40" s="12">
        <f t="shared" si="1"/>
        <v>40.81</v>
      </c>
      <c r="P40" s="3" t="s">
        <v>14</v>
      </c>
    </row>
    <row r="41" spans="1:16" x14ac:dyDescent="0.25">
      <c r="A41" s="2">
        <v>1</v>
      </c>
      <c r="B41" s="3" t="s">
        <v>175</v>
      </c>
      <c r="C41" s="3" t="s">
        <v>176</v>
      </c>
      <c r="D41" s="3" t="s">
        <v>177</v>
      </c>
      <c r="E41" s="3" t="s">
        <v>178</v>
      </c>
      <c r="F41" s="3" t="s">
        <v>179</v>
      </c>
      <c r="G41" s="3" t="s">
        <v>176</v>
      </c>
      <c r="H41" s="3" t="s">
        <v>35</v>
      </c>
      <c r="I41" s="3" t="s">
        <v>180</v>
      </c>
      <c r="J41" s="5">
        <v>1.1499999999999999</v>
      </c>
      <c r="K41" s="5"/>
      <c r="L41" s="12">
        <f t="shared" si="0"/>
        <v>1.1499999999999999</v>
      </c>
      <c r="M41" s="5">
        <v>1.1499999999999999</v>
      </c>
      <c r="N41" s="5"/>
      <c r="O41" s="12">
        <f t="shared" si="1"/>
        <v>11.5</v>
      </c>
      <c r="P41" s="3" t="s">
        <v>14</v>
      </c>
    </row>
    <row r="42" spans="1:16" x14ac:dyDescent="0.25">
      <c r="A42" s="2">
        <v>1</v>
      </c>
      <c r="B42" s="3" t="s">
        <v>181</v>
      </c>
      <c r="C42" s="3" t="s">
        <v>182</v>
      </c>
      <c r="D42" s="3" t="s">
        <v>183</v>
      </c>
      <c r="E42" s="3" t="s">
        <v>184</v>
      </c>
      <c r="F42" s="3" t="s">
        <v>128</v>
      </c>
      <c r="G42" s="3" t="s">
        <v>185</v>
      </c>
      <c r="H42" s="3" t="s">
        <v>35</v>
      </c>
      <c r="I42" s="3" t="s">
        <v>186</v>
      </c>
      <c r="J42" s="5">
        <v>0.71</v>
      </c>
      <c r="K42" s="5"/>
      <c r="L42" s="12">
        <f t="shared" si="0"/>
        <v>0.71</v>
      </c>
      <c r="M42" s="5">
        <v>0.53900000000000003</v>
      </c>
      <c r="N42" s="5"/>
      <c r="O42" s="12">
        <f t="shared" si="1"/>
        <v>5.3900000000000006</v>
      </c>
      <c r="P42" s="3" t="s">
        <v>14</v>
      </c>
    </row>
    <row r="44" spans="1:16" x14ac:dyDescent="0.25">
      <c r="A44" s="6" t="s">
        <v>235</v>
      </c>
    </row>
    <row r="45" spans="1:16" x14ac:dyDescent="0.25">
      <c r="A45" s="11">
        <v>1</v>
      </c>
      <c r="B45" s="10" t="s">
        <v>236</v>
      </c>
      <c r="C45" s="11"/>
      <c r="D45" s="11"/>
      <c r="E45" s="11"/>
      <c r="F45" s="10" t="s">
        <v>237</v>
      </c>
      <c r="G45" s="11"/>
      <c r="H45" s="11"/>
      <c r="I45" s="11"/>
      <c r="J45" s="9">
        <v>11.612500000000001</v>
      </c>
      <c r="K45" s="9"/>
      <c r="L45" s="12">
        <f t="shared" ref="L45:L49" si="2">IF(ISBLANK(J45),A45*K45*$D$52,A45*J45)</f>
        <v>11.612500000000001</v>
      </c>
      <c r="M45" s="9">
        <v>11.612500000000001</v>
      </c>
      <c r="N45" s="9"/>
      <c r="O45" s="12">
        <f t="shared" ref="O45:O49" si="3">IF(ISBLANK(M45),A45*N45*$D$52*10,A45*M45*10)</f>
        <v>116.125</v>
      </c>
      <c r="P45" s="11"/>
    </row>
    <row r="46" spans="1:16" x14ac:dyDescent="0.25">
      <c r="A46" s="11">
        <v>1</v>
      </c>
      <c r="B46" s="11" t="s">
        <v>238</v>
      </c>
      <c r="C46" s="11"/>
      <c r="D46" s="11"/>
      <c r="E46" s="11"/>
      <c r="F46" s="11" t="s">
        <v>255</v>
      </c>
      <c r="G46" s="11" t="s">
        <v>256</v>
      </c>
      <c r="H46" s="11"/>
      <c r="I46" s="11"/>
      <c r="J46" s="9"/>
      <c r="K46" s="9">
        <v>44.53</v>
      </c>
      <c r="L46" s="12">
        <f t="shared" si="2"/>
        <v>62.341999999999999</v>
      </c>
      <c r="M46" s="9"/>
      <c r="N46" s="9">
        <v>38.119999999999997</v>
      </c>
      <c r="O46" s="12">
        <f t="shared" si="3"/>
        <v>533.67999999999995</v>
      </c>
      <c r="P46" s="11"/>
    </row>
    <row r="47" spans="1:16" x14ac:dyDescent="0.25">
      <c r="A47" s="11">
        <v>1</v>
      </c>
      <c r="B47" s="11" t="s">
        <v>239</v>
      </c>
      <c r="C47" s="11"/>
      <c r="D47" s="11" t="s">
        <v>240</v>
      </c>
      <c r="E47" s="11"/>
      <c r="F47" s="11" t="s">
        <v>241</v>
      </c>
      <c r="G47" s="11" t="s">
        <v>242</v>
      </c>
      <c r="H47" s="11" t="s">
        <v>35</v>
      </c>
      <c r="I47" s="11" t="s">
        <v>243</v>
      </c>
      <c r="J47" s="9">
        <v>6.62</v>
      </c>
      <c r="K47" s="9"/>
      <c r="L47" s="12">
        <f t="shared" si="2"/>
        <v>6.62</v>
      </c>
      <c r="M47" s="9">
        <v>6.3470000000000004</v>
      </c>
      <c r="N47" s="9"/>
      <c r="O47" s="12">
        <f t="shared" si="3"/>
        <v>63.470000000000006</v>
      </c>
      <c r="P47" s="11"/>
    </row>
    <row r="48" spans="1:16" x14ac:dyDescent="0.25">
      <c r="A48" s="11">
        <v>15</v>
      </c>
      <c r="B48" s="11" t="s">
        <v>249</v>
      </c>
      <c r="C48" s="8" t="s">
        <v>244</v>
      </c>
      <c r="D48" s="8" t="s">
        <v>245</v>
      </c>
      <c r="E48" s="8"/>
      <c r="F48" s="8" t="s">
        <v>246</v>
      </c>
      <c r="G48" s="8" t="s">
        <v>247</v>
      </c>
      <c r="H48" s="8" t="s">
        <v>35</v>
      </c>
      <c r="I48" s="8" t="s">
        <v>248</v>
      </c>
      <c r="J48" s="9">
        <v>0.17199999999999999</v>
      </c>
      <c r="K48" s="9"/>
      <c r="L48" s="12">
        <f t="shared" si="2"/>
        <v>2.5799999999999996</v>
      </c>
      <c r="M48" s="9">
        <v>0.12939999999999999</v>
      </c>
      <c r="N48" s="9"/>
      <c r="O48" s="12">
        <f t="shared" si="3"/>
        <v>19.409999999999997</v>
      </c>
      <c r="P48" s="11"/>
    </row>
    <row r="49" spans="1:16" x14ac:dyDescent="0.25">
      <c r="A49" s="11">
        <v>6</v>
      </c>
      <c r="B49" s="11" t="s">
        <v>250</v>
      </c>
      <c r="C49" s="11" t="s">
        <v>251</v>
      </c>
      <c r="D49" s="11" t="s">
        <v>252</v>
      </c>
      <c r="E49" s="11"/>
      <c r="F49" s="11" t="s">
        <v>246</v>
      </c>
      <c r="G49" s="11" t="s">
        <v>253</v>
      </c>
      <c r="H49" s="11" t="s">
        <v>35</v>
      </c>
      <c r="I49" s="11" t="s">
        <v>254</v>
      </c>
      <c r="J49" s="9">
        <v>0.20200000000000001</v>
      </c>
      <c r="K49" s="9"/>
      <c r="L49" s="12">
        <f t="shared" si="2"/>
        <v>1.2120000000000002</v>
      </c>
      <c r="M49" s="9">
        <v>0.13519999999999999</v>
      </c>
      <c r="N49" s="9"/>
      <c r="O49" s="12">
        <f t="shared" si="3"/>
        <v>8.1119999999999983</v>
      </c>
      <c r="P49" s="11"/>
    </row>
    <row r="52" spans="1:16" x14ac:dyDescent="0.25">
      <c r="C52" s="13" t="s">
        <v>257</v>
      </c>
      <c r="D52" s="6">
        <v>1.4</v>
      </c>
    </row>
    <row r="53" spans="1:16" x14ac:dyDescent="0.25">
      <c r="C53" s="13" t="s">
        <v>258</v>
      </c>
      <c r="D53" s="14">
        <f>SUM(L3:L100)</f>
        <v>199.06049999999996</v>
      </c>
    </row>
    <row r="54" spans="1:16" x14ac:dyDescent="0.25">
      <c r="C54" s="13" t="s">
        <v>259</v>
      </c>
      <c r="D54" s="15">
        <f>SUM(O3:O100)/10</f>
        <v>167.38839999999999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Modular Parent Motherboard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Nesdoly</dc:creator>
  <cp:lastModifiedBy>Mark Nesdoly</cp:lastModifiedBy>
  <dcterms:created xsi:type="dcterms:W3CDTF">2020-04-08T17:56:40Z</dcterms:created>
  <dcterms:modified xsi:type="dcterms:W3CDTF">2020-04-17T16:52:46Z</dcterms:modified>
</cp:coreProperties>
</file>