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Repo\Yonder.Parent\Hardware\Schematics\Linux SBC Version\TS-4900\Project Outputs for TS-4900 Yonder Parent\"/>
    </mc:Choice>
  </mc:AlternateContent>
  <xr:revisionPtr revIDLastSave="0" documentId="13_ncr:1_{B8DDED5E-BF32-4606-8732-ADDFF4DCFABA}" xr6:coauthVersionLast="45" xr6:coauthVersionMax="45" xr10:uidLastSave="{00000000-0000-0000-0000-000000000000}"/>
  <bookViews>
    <workbookView xWindow="-120" yWindow="-120" windowWidth="29040" windowHeight="16440" xr2:uid="{086607E6-209C-4740-A300-28C9B5FD1D80}"/>
  </bookViews>
  <sheets>
    <sheet name="TS-4900 Yonder Parent" sheetId="1" r:id="rId1"/>
    <sheet name="Sheet1" sheetId="2" r:id="rId2"/>
  </sheets>
  <definedNames>
    <definedName name="_xlnm.Print_Area" localSheetId="0">'TS-4900 Yonder Parent'!$A$1:$N$71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8" i="1"/>
  <c r="N59" i="1"/>
  <c r="N60" i="1"/>
  <c r="N61" i="1"/>
  <c r="N62" i="1"/>
  <c r="N63" i="1"/>
  <c r="N64" i="1"/>
  <c r="N65" i="1"/>
  <c r="N66" i="1"/>
  <c r="N67" i="1"/>
  <c r="N68" i="1"/>
  <c r="N69" i="1"/>
  <c r="N3" i="1"/>
  <c r="M69" i="1" l="1"/>
  <c r="L69" i="1"/>
  <c r="M51" i="1"/>
  <c r="L51" i="1"/>
  <c r="M3" i="1"/>
  <c r="K71" i="1" s="1"/>
  <c r="L3" i="1"/>
  <c r="M55" i="1"/>
  <c r="L55" i="1"/>
  <c r="M54" i="1"/>
  <c r="L54" i="1"/>
  <c r="M50" i="1"/>
  <c r="L50" i="1"/>
  <c r="M48" i="1"/>
  <c r="L48" i="1"/>
  <c r="M29" i="1"/>
  <c r="L29" i="1"/>
  <c r="M25" i="1"/>
  <c r="L25" i="1"/>
  <c r="M20" i="1"/>
  <c r="L20" i="1"/>
  <c r="M19" i="1"/>
  <c r="L19" i="1"/>
  <c r="M15" i="1"/>
  <c r="L15" i="1"/>
  <c r="M12" i="1"/>
  <c r="L12" i="1"/>
  <c r="M65" i="1"/>
  <c r="L65" i="1"/>
  <c r="M63" i="1"/>
  <c r="L63" i="1"/>
  <c r="M68" i="1"/>
  <c r="L68" i="1"/>
  <c r="M67" i="1"/>
  <c r="L67" i="1"/>
  <c r="K66" i="1"/>
  <c r="M66" i="1" s="1"/>
  <c r="J66" i="1"/>
  <c r="L66" i="1" s="1"/>
  <c r="M64" i="1"/>
  <c r="L64" i="1"/>
  <c r="M62" i="1"/>
  <c r="L62" i="1"/>
  <c r="M61" i="1"/>
  <c r="L61" i="1"/>
  <c r="M60" i="1"/>
  <c r="L60" i="1"/>
  <c r="M59" i="1"/>
  <c r="L59" i="1"/>
  <c r="M58" i="1"/>
  <c r="L58" i="1"/>
  <c r="M53" i="1"/>
  <c r="L53" i="1"/>
  <c r="M52" i="1"/>
  <c r="L52" i="1"/>
  <c r="M49" i="1"/>
  <c r="L49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8" i="1"/>
  <c r="L28" i="1"/>
  <c r="M27" i="1"/>
  <c r="L27" i="1"/>
  <c r="M26" i="1"/>
  <c r="L26" i="1"/>
  <c r="M24" i="1"/>
  <c r="L24" i="1"/>
  <c r="M23" i="1"/>
  <c r="L23" i="1"/>
  <c r="M22" i="1"/>
  <c r="L22" i="1"/>
  <c r="M21" i="1"/>
  <c r="L21" i="1"/>
  <c r="M18" i="1"/>
  <c r="L18" i="1"/>
  <c r="M17" i="1"/>
  <c r="L17" i="1"/>
  <c r="M16" i="1"/>
  <c r="L16" i="1"/>
  <c r="M14" i="1"/>
  <c r="L14" i="1"/>
  <c r="M13" i="1"/>
  <c r="L13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J71" i="1" s="1"/>
</calcChain>
</file>

<file path=xl/sharedStrings.xml><?xml version="1.0" encoding="utf-8"?>
<sst xmlns="http://schemas.openxmlformats.org/spreadsheetml/2006/main" count="1088" uniqueCount="647">
  <si>
    <t>Quantity</t>
  </si>
  <si>
    <t>Designator</t>
  </si>
  <si>
    <t>Comment</t>
  </si>
  <si>
    <t>Description</t>
  </si>
  <si>
    <t>Footprint</t>
  </si>
  <si>
    <t>Manufacturer</t>
  </si>
  <si>
    <t>Manufacturer Part Number</t>
  </si>
  <si>
    <t>Supplier 1</t>
  </si>
  <si>
    <t>Supplier 1 Part Number</t>
  </si>
  <si>
    <t>BT1</t>
  </si>
  <si>
    <t>Battery</t>
  </si>
  <si>
    <t>BATTERY HOLDER COIN 20MM PC PIN</t>
  </si>
  <si>
    <t>MPD BS-7</t>
  </si>
  <si>
    <t>MPD (Memory Protection Devices)</t>
  </si>
  <si>
    <t>BS-7</t>
  </si>
  <si>
    <t>Digi-Key</t>
  </si>
  <si>
    <t>BS-7-ND</t>
  </si>
  <si>
    <t>C1, C16, C17, C23, C24, C27</t>
  </si>
  <si>
    <t>100uF 10V 20% X5R</t>
  </si>
  <si>
    <t>Capacitor</t>
  </si>
  <si>
    <t>C1210_L</t>
  </si>
  <si>
    <t>C2, C4, C6, C7, C8, C10, C11, C12, C14, C18, C28, C29, C30, C32, C34, C36, C37, C38, C39</t>
  </si>
  <si>
    <t>0.1uF 50V 10% X7R</t>
  </si>
  <si>
    <t>CAPC1005L</t>
  </si>
  <si>
    <t>C3, C5, C9, C13, C15, C19, C40, C41, C42, C43</t>
  </si>
  <si>
    <t>1nF 50V 10% X7R</t>
  </si>
  <si>
    <t>C20, C21</t>
  </si>
  <si>
    <t>10uF 63V 10% X7R</t>
  </si>
  <si>
    <t>C22</t>
  </si>
  <si>
    <t>0.1uF 100V 10% X7R</t>
  </si>
  <si>
    <t>C0805</t>
  </si>
  <si>
    <t>C25</t>
  </si>
  <si>
    <t>220pF 50V 10% X7R</t>
  </si>
  <si>
    <t>1608[0603]</t>
  </si>
  <si>
    <t>C26</t>
  </si>
  <si>
    <t>8.2nF 50V 5% NP0</t>
  </si>
  <si>
    <t>C31, C33</t>
  </si>
  <si>
    <t>10uF 16V 10% X5R</t>
  </si>
  <si>
    <t>C35</t>
  </si>
  <si>
    <t>0.5F 5.5V -10% +30%</t>
  </si>
  <si>
    <t>CAP 500MF -10% +30% 5.5V TH</t>
  </si>
  <si>
    <t>Illinois SuperCap</t>
  </si>
  <si>
    <t>Illinois Capacitor</t>
  </si>
  <si>
    <t>DGH504Q5R5</t>
  </si>
  <si>
    <t>D1, D8, D11</t>
  </si>
  <si>
    <t>Green 2V 20mA</t>
  </si>
  <si>
    <t>LED GREEN CLEAR 0603 SMD</t>
  </si>
  <si>
    <t>CD1608-0603</t>
  </si>
  <si>
    <t>Wurth Electronics Inc</t>
  </si>
  <si>
    <t>150060VS75000</t>
  </si>
  <si>
    <t>D2</t>
  </si>
  <si>
    <t>PESD3V3L4UW,115</t>
  </si>
  <si>
    <t>TVS DIODE 3.3V 12V SOT665</t>
  </si>
  <si>
    <t>SOT-665</t>
  </si>
  <si>
    <t>Nexperia USA Inc</t>
  </si>
  <si>
    <t>D3, D4</t>
  </si>
  <si>
    <t>ESD9L5.0ST5G</t>
  </si>
  <si>
    <t>TVS DIODE 5V 9.8V SOD923</t>
  </si>
  <si>
    <t>SOD-923</t>
  </si>
  <si>
    <t>ON Semiconductor</t>
  </si>
  <si>
    <t>D5</t>
  </si>
  <si>
    <t>STPS20M100SG</t>
  </si>
  <si>
    <t>DIODE SCHOTTKY 100V 20A D2PAK</t>
  </si>
  <si>
    <t>ONSC-D2PAK-3-418AJ_A_V</t>
  </si>
  <si>
    <t>STMicroelectronics</t>
  </si>
  <si>
    <t>D6</t>
  </si>
  <si>
    <t>BZX84C10LT1G</t>
  </si>
  <si>
    <t>DIODE ZENER 10V 225MW SOT23-3</t>
  </si>
  <si>
    <t>SOT23-3_L</t>
  </si>
  <si>
    <t>On Semiconductor</t>
  </si>
  <si>
    <t>D7</t>
  </si>
  <si>
    <t>1A 30V</t>
  </si>
  <si>
    <t>Schottky Diode</t>
  </si>
  <si>
    <t>SOD323</t>
  </si>
  <si>
    <t>Toshiba Semiconductor and Storage</t>
  </si>
  <si>
    <t>CUS10S30,H3F</t>
  </si>
  <si>
    <t>D9</t>
  </si>
  <si>
    <t>30V 30mA</t>
  </si>
  <si>
    <t>DIODE SCHOTTKY 30V 30MA SOD523</t>
  </si>
  <si>
    <t>CD1310-0504</t>
  </si>
  <si>
    <t>RB751S40T1G</t>
  </si>
  <si>
    <t>D10</t>
  </si>
  <si>
    <t>Red 2V 20mA</t>
  </si>
  <si>
    <t>LED RED CLEAR 0603 SMD</t>
  </si>
  <si>
    <t>150060RS75000</t>
  </si>
  <si>
    <t>F1</t>
  </si>
  <si>
    <t>3A 24V</t>
  </si>
  <si>
    <t>Thermal Fuse</t>
  </si>
  <si>
    <t>2920</t>
  </si>
  <si>
    <t>Littelfuse Inc</t>
  </si>
  <si>
    <t>SMDC300F/24-2</t>
  </si>
  <si>
    <t>H1, H2</t>
  </si>
  <si>
    <t>9774015243R</t>
  </si>
  <si>
    <t>RND STANDOFF M2X0.4 STEEL</t>
  </si>
  <si>
    <t>Wurth 9774015243R</t>
  </si>
  <si>
    <t>H3, H4, H7, H8, H9</t>
  </si>
  <si>
    <t>S8101-46R</t>
  </si>
  <si>
    <t>CBL CLIP C-TYPE SILVER SOLDER</t>
  </si>
  <si>
    <t>Coax Cable Clip</t>
  </si>
  <si>
    <t>Harwin Inc</t>
  </si>
  <si>
    <t>H5, H6</t>
  </si>
  <si>
    <t>9774030360R</t>
  </si>
  <si>
    <t>Wurth 9774030243R</t>
  </si>
  <si>
    <t>H13, H14</t>
  </si>
  <si>
    <t>ROUND STANDOFF M3X0.5 STEEL 6MM</t>
  </si>
  <si>
    <t>Wurth 9774060360R</t>
  </si>
  <si>
    <t>9774060360R</t>
  </si>
  <si>
    <t>J1</t>
  </si>
  <si>
    <t>2199119-4</t>
  </si>
  <si>
    <t>CONN FEMALE 67POS 0.020 GOLD</t>
  </si>
  <si>
    <t>TE 2199119-4</t>
  </si>
  <si>
    <t>TE Connectivity AMP Connectors</t>
  </si>
  <si>
    <t>J2</t>
  </si>
  <si>
    <t>1775838-2</t>
  </si>
  <si>
    <t>CONN PCI EXP MINI FEMALE 52POS</t>
  </si>
  <si>
    <t>TE 1775838-2</t>
  </si>
  <si>
    <t>A123340CT-ND</t>
  </si>
  <si>
    <t>J3</t>
  </si>
  <si>
    <t>SIM5051-6-0-18-00-A</t>
  </si>
  <si>
    <t>MINI SIM HINGED, 6P, SMT, 1.8MM</t>
  </si>
  <si>
    <t>SIM5051-6</t>
  </si>
  <si>
    <t>GCT</t>
  </si>
  <si>
    <t>J4, J5</t>
  </si>
  <si>
    <t>61083-102402LF</t>
  </si>
  <si>
    <t>CONN PLUG 100POS SMD GOLD</t>
  </si>
  <si>
    <t>TS 100 Pin Header</t>
  </si>
  <si>
    <t>Amphenol ICC (FCI)</t>
  </si>
  <si>
    <t>J6</t>
  </si>
  <si>
    <t>1824420000</t>
  </si>
  <si>
    <t>TERM BLK 2POS SIDE ENT 3.5MM PCB</t>
  </si>
  <si>
    <t>Weidmuller</t>
  </si>
  <si>
    <t>281-2020-ND</t>
  </si>
  <si>
    <t>L1, L3</t>
  </si>
  <si>
    <t>1uH 4.3A R042</t>
  </si>
  <si>
    <t>FIXED IND 1UH 4.3A 42 MOHM SMD</t>
  </si>
  <si>
    <t>WE-LQS 252012</t>
  </si>
  <si>
    <t>Murata Electronics</t>
  </si>
  <si>
    <t>DFE252012P-1R0M=P2</t>
  </si>
  <si>
    <t>L2</t>
  </si>
  <si>
    <t>6.8uH 4.5A R0264</t>
  </si>
  <si>
    <t>6.8µH Shielded Fixed Inductor</t>
  </si>
  <si>
    <t>1267AY</t>
  </si>
  <si>
    <t>1267AY-6R8N=P3</t>
  </si>
  <si>
    <t>L4</t>
  </si>
  <si>
    <t>3uH 6.2A R0072</t>
  </si>
  <si>
    <t>FIXED IND 3UH 6.2A 7.2 MOHM SMD</t>
  </si>
  <si>
    <t>SRU1048</t>
  </si>
  <si>
    <t>Bourns Inc</t>
  </si>
  <si>
    <t>SRU1048-3R0Y</t>
  </si>
  <si>
    <t>Q1, Q3, Q4</t>
  </si>
  <si>
    <t>2N7002</t>
  </si>
  <si>
    <t>MOSFET N-CH 60V 115MA SOT-23</t>
  </si>
  <si>
    <t>INF-PG-SOT23_L</t>
  </si>
  <si>
    <t>2N7002NCT-ND</t>
  </si>
  <si>
    <t>Q2</t>
  </si>
  <si>
    <t>DMP6110SVT-7</t>
  </si>
  <si>
    <t>MOSFET P-CH 60V TSOT26</t>
  </si>
  <si>
    <t>SOT23-6_L</t>
  </si>
  <si>
    <t>Diodes Incorporated</t>
  </si>
  <si>
    <t>DMP6110SVT-7DICT-ND</t>
  </si>
  <si>
    <t>R1, R9, R11, R12, R31, R32, R33, R34, R35, R36</t>
  </si>
  <si>
    <t>33R 1% 63mW</t>
  </si>
  <si>
    <t>Resistor</t>
  </si>
  <si>
    <t>RESC1005L</t>
  </si>
  <si>
    <t>R2, R3, R8, R23, R27</t>
  </si>
  <si>
    <t>10k 1% 63mW</t>
  </si>
  <si>
    <t>R4</t>
  </si>
  <si>
    <t>75R 1% 100mW</t>
  </si>
  <si>
    <t>RESC1608L</t>
  </si>
  <si>
    <t>R5, R6, R7</t>
  </si>
  <si>
    <t>22R 1% 63mW</t>
  </si>
  <si>
    <t>R10</t>
  </si>
  <si>
    <t>3.5V 120A</t>
  </si>
  <si>
    <t>VARISTOR 5.35V 120A 0805</t>
  </si>
  <si>
    <t>6-0805_L</t>
  </si>
  <si>
    <t>V3.5MLA0805H</t>
  </si>
  <si>
    <t>F2206CT-ND</t>
  </si>
  <si>
    <t>R13, R14, R15, R16, R24, R28, R29</t>
  </si>
  <si>
    <t>100k 1% 63mW</t>
  </si>
  <si>
    <t>R17</t>
  </si>
  <si>
    <t>24.9k 1% 125mW</t>
  </si>
  <si>
    <t>R18</t>
  </si>
  <si>
    <t>68k 1% 100mW</t>
  </si>
  <si>
    <t>J1-0603</t>
  </si>
  <si>
    <t>R19</t>
  </si>
  <si>
    <t>12k 1% 100mW</t>
  </si>
  <si>
    <t>R20</t>
  </si>
  <si>
    <t>5.5V 120A</t>
  </si>
  <si>
    <t>VARISTOR 8.2V 120A 0805</t>
  </si>
  <si>
    <t>V5.5MLA0805H</t>
  </si>
  <si>
    <t>F2215CT-ND</t>
  </si>
  <si>
    <t>R21</t>
  </si>
  <si>
    <t>14V 120A</t>
  </si>
  <si>
    <t>VARISTOR 18.1V 120A 0805</t>
  </si>
  <si>
    <t>V14MLA0805NH</t>
  </si>
  <si>
    <t>F3734CT-ND</t>
  </si>
  <si>
    <t>R22</t>
  </si>
  <si>
    <t>2.2k 1% 125mW</t>
  </si>
  <si>
    <t>R25, R37</t>
  </si>
  <si>
    <t>1.5k 1% 63mW</t>
  </si>
  <si>
    <t>R26</t>
  </si>
  <si>
    <t>3.3R 5% 3W</t>
  </si>
  <si>
    <t>RES SMD 3.3 OHM 5% 3W 2512</t>
  </si>
  <si>
    <t>RESC6432AL</t>
  </si>
  <si>
    <t>TE Connectivity Passive Product</t>
  </si>
  <si>
    <t>35223R3JT</t>
  </si>
  <si>
    <t>A121247CT-ND</t>
  </si>
  <si>
    <t>R30, R38, R39</t>
  </si>
  <si>
    <t>150R 1% 100mW</t>
  </si>
  <si>
    <t>R40, R41, R42, R43, R44, R45, R46, R47, R48, R49, R50, R51</t>
  </si>
  <si>
    <t>1k 1% 63mW</t>
  </si>
  <si>
    <t>U1</t>
  </si>
  <si>
    <t>TXB0108PWR</t>
  </si>
  <si>
    <t>IC TRNSLTR BIDIRECTIONAL 20TSSOP</t>
  </si>
  <si>
    <t>TSSOP20_L</t>
  </si>
  <si>
    <t>Texas Instruments</t>
  </si>
  <si>
    <t>U2</t>
  </si>
  <si>
    <t>LMR14050SDDAR</t>
  </si>
  <si>
    <t>IC REG BUCK ADJUSTABLE 5A 8SOPWR</t>
  </si>
  <si>
    <t>MRA08A_L</t>
  </si>
  <si>
    <t>U3</t>
  </si>
  <si>
    <t>MIC69502WR-TR</t>
  </si>
  <si>
    <t>IC REG LINEAR POS ADJ 5A SPAK-7</t>
  </si>
  <si>
    <t>SPak-7</t>
  </si>
  <si>
    <t>Microchip Technology</t>
  </si>
  <si>
    <t>U4</t>
  </si>
  <si>
    <t>Technologic Systems TS-4900</t>
  </si>
  <si>
    <t>TS-4900 Yonder Parent Rev A</t>
  </si>
  <si>
    <t>Qty 1 Price</t>
  </si>
  <si>
    <t>Qty 100 Price</t>
  </si>
  <si>
    <t>Qty 1 Cost</t>
  </si>
  <si>
    <t>Qty 100 Cost</t>
  </si>
  <si>
    <t>Samsung Electro-Mechanics</t>
  </si>
  <si>
    <t>CL32A107MPVNNNE</t>
  </si>
  <si>
    <t>1276-3364-1-ND</t>
  </si>
  <si>
    <t>GRM155R71H104KE14D</t>
  </si>
  <si>
    <t>490-10700-1-ND</t>
  </si>
  <si>
    <t>Yageo</t>
  </si>
  <si>
    <t>CC0402KRX7R9BB102</t>
  </si>
  <si>
    <t>311-1036-1-ND</t>
  </si>
  <si>
    <t>CL32B106KMVNNWE</t>
  </si>
  <si>
    <t>1276-7053-1-ND</t>
  </si>
  <si>
    <t xml:space="preserve">CL21B104KCFNNNE </t>
  </si>
  <si>
    <t>1276-6840-1-ND</t>
  </si>
  <si>
    <t>Walsin Technology Corporation</t>
  </si>
  <si>
    <t>0603B221K500CT</t>
  </si>
  <si>
    <t>1292-1407-1-ND</t>
  </si>
  <si>
    <t>AVX Corporation</t>
  </si>
  <si>
    <t>06035C823JAT2A</t>
  </si>
  <si>
    <t>478-10362-1-ND</t>
  </si>
  <si>
    <t>CL21A106KOQNNNG</t>
  </si>
  <si>
    <t>1276-6455-1-ND</t>
  </si>
  <si>
    <t>Mouser</t>
  </si>
  <si>
    <t>710-150060VS75000</t>
  </si>
  <si>
    <t>771-PESD3V3L4UW115</t>
  </si>
  <si>
    <t>511-STPS20M100SG-TR</t>
  </si>
  <si>
    <t>863-BZX84C10LT1G</t>
  </si>
  <si>
    <t>757-CUS10S30H3F</t>
  </si>
  <si>
    <t>650-SMDC300F/24-2</t>
  </si>
  <si>
    <t>710-9774015243R</t>
  </si>
  <si>
    <t>855-S8101-46R</t>
  </si>
  <si>
    <t>571-2199119-4</t>
  </si>
  <si>
    <t>MEM2067-02-180-00-A</t>
  </si>
  <si>
    <t>2073-MEM2067-02-180-00-ACT-ND</t>
  </si>
  <si>
    <t>81-DFE252012P-1R0MP2</t>
  </si>
  <si>
    <t>81-1267AY-6R8NP3</t>
  </si>
  <si>
    <t>652-SRU1048-3R0Y</t>
  </si>
  <si>
    <t>Stackpole Electronics Inc</t>
  </si>
  <si>
    <t>RMCF0402FT33R0</t>
  </si>
  <si>
    <t>RMCF0402FT33R0CT-ND</t>
  </si>
  <si>
    <t>RMCF0402FT10K0</t>
  </si>
  <si>
    <t>RMCF0402FT10K0CT-ND</t>
  </si>
  <si>
    <t>RMCF0603FT75R0</t>
  </si>
  <si>
    <t>RMCF0603FT75R0CT-ND</t>
  </si>
  <si>
    <t>RC0402FR-0722RL</t>
  </si>
  <si>
    <t>311-22.0LRCT-ND</t>
  </si>
  <si>
    <t>RMCF0402FT100K</t>
  </si>
  <si>
    <t>RMCF0402FT100KCT-ND</t>
  </si>
  <si>
    <t>RC0805FR-0724K9L</t>
  </si>
  <si>
    <t>311-24.9KCRCT-ND</t>
  </si>
  <si>
    <t>RMCF0603FT68K0</t>
  </si>
  <si>
    <t>RMCF0603FT68K0CT-ND</t>
  </si>
  <si>
    <t>RMCF0603FT12K0</t>
  </si>
  <si>
    <t>RMCF0603FT12K0CT-ND</t>
  </si>
  <si>
    <t>RMCF0805FT2K20</t>
  </si>
  <si>
    <t>RMCF0805FT2K20CT-ND</t>
  </si>
  <si>
    <t>595-TXB0108PWR</t>
  </si>
  <si>
    <t>595-LMR14050SDDAR</t>
  </si>
  <si>
    <t>Off-PCB Components</t>
  </si>
  <si>
    <t>Enclosure</t>
  </si>
  <si>
    <t>Bud Industries</t>
  </si>
  <si>
    <t>SD Card</t>
  </si>
  <si>
    <t>MEMORY CARD MICROSDHC 32GB MLC</t>
  </si>
  <si>
    <t>Panasonic Electronic Components</t>
  </si>
  <si>
    <t>RP-SMTT32DA1</t>
  </si>
  <si>
    <t>667-RP-SMTT32DA1</t>
  </si>
  <si>
    <t>RF Cable</t>
  </si>
  <si>
    <t>RP-SMA BULKHEAD</t>
  </si>
  <si>
    <t>Laird - Wireless &amp; Thermal Systems</t>
  </si>
  <si>
    <t>080-0001</t>
  </si>
  <si>
    <t>741-080-0001</t>
  </si>
  <si>
    <t>LoRa Antenna</t>
  </si>
  <si>
    <t>RF ANT 900MHZ WHIP TILT RP-SMA</t>
  </si>
  <si>
    <t>001-0002</t>
  </si>
  <si>
    <t>741-001-0002</t>
  </si>
  <si>
    <t>RF ANT 832MHZ/2.2GHZ CONN MT</t>
  </si>
  <si>
    <t>Adam Tech</t>
  </si>
  <si>
    <t>ANT-DK-LTE1DIP-2AP(P)</t>
  </si>
  <si>
    <t>2057-ANT-DK-LTE1DIP-2AP(P)-ND</t>
  </si>
  <si>
    <t>M2x0.4 Screw</t>
  </si>
  <si>
    <t>CHEESE HEAD SLOTTED SCREW, NATUR</t>
  </si>
  <si>
    <t>Essentra Components</t>
  </si>
  <si>
    <t>50M020040D006</t>
  </si>
  <si>
    <t>RPC7029-ND</t>
  </si>
  <si>
    <t>LoRa Concentrator</t>
  </si>
  <si>
    <t>LoRa Concentrator Card, NA</t>
  </si>
  <si>
    <t>RG191-M2</t>
  </si>
  <si>
    <t>Avnet</t>
  </si>
  <si>
    <t>GPS Antenna</t>
  </si>
  <si>
    <t>RF ANT 1.585GHZ FLAT PATCH ADH</t>
  </si>
  <si>
    <t>PulseLarsen Antennas</t>
  </si>
  <si>
    <t>W3908B0100</t>
  </si>
  <si>
    <t>1837-1004-ND</t>
  </si>
  <si>
    <t>Cell Modem</t>
  </si>
  <si>
    <t>PCIe Cellular Modem w/GNSS</t>
  </si>
  <si>
    <t>SIMCom</t>
  </si>
  <si>
    <t>SIM7600A-H</t>
  </si>
  <si>
    <t>Techship</t>
  </si>
  <si>
    <t>10781</t>
  </si>
  <si>
    <t>EXN-23357-SVP</t>
  </si>
  <si>
    <t>563-EXN-23357-SVP</t>
  </si>
  <si>
    <t>Cellular Antenna - Primary</t>
  </si>
  <si>
    <t>Cellular Antenna - Secondary</t>
  </si>
  <si>
    <t>3G PENTABAND 824-2170MHZ STRAIGH</t>
  </si>
  <si>
    <t>W1910-M</t>
  </si>
  <si>
    <t>673-W1910-M</t>
  </si>
  <si>
    <t>M3x0.5 Screw</t>
  </si>
  <si>
    <t>50M030050P006</t>
  </si>
  <si>
    <t>PAN PHILLIPS SCREW, NATURAL, NYL</t>
  </si>
  <si>
    <t>RPC7002-ND</t>
  </si>
  <si>
    <t>2032 Coin Cell</t>
  </si>
  <si>
    <t>598-DGH504Q5R5</t>
  </si>
  <si>
    <t>863-ESD9L5.0ST5G</t>
  </si>
  <si>
    <t>863-RB751S40T1G</t>
  </si>
  <si>
    <t>710-150060RS75000</t>
  </si>
  <si>
    <t>710-9774060360R</t>
  </si>
  <si>
    <t>649-61083-102402LF</t>
  </si>
  <si>
    <t>RMCF0402FT1K00</t>
  </si>
  <si>
    <t>RMCF0402FT1K00CT-ND</t>
  </si>
  <si>
    <t>RMCF0402FT1K50</t>
  </si>
  <si>
    <t>RMCF0402FT1K50CT-ND</t>
  </si>
  <si>
    <t>CR0603-FX-1500ELF</t>
  </si>
  <si>
    <t>CR0603-FX-1500ELFCT-ND</t>
  </si>
  <si>
    <t>998-MIC69502WRTR</t>
  </si>
  <si>
    <t>TS-4900-S-CORE-I</t>
  </si>
  <si>
    <t>Technologic Systems</t>
  </si>
  <si>
    <t>TS</t>
  </si>
  <si>
    <t>Per Unit Cost</t>
  </si>
  <si>
    <t>Qty</t>
  </si>
  <si>
    <t>9774030243R</t>
  </si>
  <si>
    <t>ROUND STANDOFF M2X0.4 STEEL 3MM</t>
  </si>
  <si>
    <t>710-9774030243R</t>
  </si>
  <si>
    <t>Address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</si>
  <si>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</si>
  <si>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</si>
  <si>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</si>
  <si>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</si>
  <si>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</si>
  <si>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</si>
  <si>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</si>
  <si>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</si>
  <si>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</si>
  <si>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</si>
  <si>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</si>
  <si>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</si>
  <si>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</si>
  <si>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</si>
  <si>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</si>
  <si>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</si>
  <si>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0x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</si>
  <si>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</si>
  <si>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</si>
  <si>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</si>
  <si>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</si>
  <si>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</si>
  <si>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</si>
  <si>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</si>
  <si>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</si>
  <si>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</si>
  <si>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Ax</t>
  </si>
  <si>
    <t>Bx</t>
  </si>
  <si>
    <t>Cx</t>
  </si>
  <si>
    <t>Dx</t>
  </si>
  <si>
    <t>Ex</t>
  </si>
  <si>
    <t>Fx</t>
  </si>
  <si>
    <t>B9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</si>
  <si>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</si>
  <si>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</si>
  <si>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</si>
  <si>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</si>
  <si>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</si>
  <si>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</si>
  <si>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</si>
  <si>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</si>
  <si>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</si>
  <si>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BA</t>
  </si>
  <si>
    <t>BB</t>
  </si>
  <si>
    <t>BC</t>
  </si>
  <si>
    <t>BD</t>
  </si>
  <si>
    <t>BE</t>
  </si>
  <si>
    <t>BF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</si>
  <si>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</si>
  <si>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</si>
  <si>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</si>
  <si>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</si>
  <si>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</si>
  <si>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</si>
  <si>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</si>
  <si>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</si>
  <si>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</si>
  <si>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</si>
  <si>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</si>
  <si>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</si>
  <si>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</si>
  <si>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</si>
  <si>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</si>
  <si>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</si>
  <si>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</si>
  <si>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</si>
  <si>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</si>
  <si>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</si>
  <si>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</si>
  <si>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</si>
  <si>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</si>
  <si>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</si>
  <si>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</si>
  <si>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</si>
  <si>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</si>
  <si>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</si>
  <si>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</si>
  <si>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</si>
  <si>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</si>
  <si>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</si>
  <si>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</si>
  <si>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</si>
  <si>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D3</t>
  </si>
  <si>
    <t>D4</t>
  </si>
  <si>
    <t>D8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</si>
  <si>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</si>
  <si>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</si>
  <si>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</si>
  <si>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</si>
  <si>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</si>
  <si>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</si>
  <si>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</si>
  <si>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</si>
  <si>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</si>
  <si>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</si>
  <si>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</si>
  <si>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</si>
  <si>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</si>
  <si>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</si>
  <si>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</si>
  <si>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</si>
  <si>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</si>
  <si>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</si>
  <si>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</si>
  <si>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</si>
  <si>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</si>
  <si>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</si>
  <si>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</si>
  <si>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</si>
  <si>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</si>
  <si>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</si>
  <si>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</si>
  <si>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</si>
  <si>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</si>
  <si>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</si>
  <si>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</si>
  <si>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</si>
  <si>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</si>
  <si>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</si>
  <si>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</si>
  <si>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</si>
  <si>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</si>
  <si>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</si>
  <si>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</si>
  <si>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</si>
  <si>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</si>
  <si>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</si>
  <si>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</si>
  <si>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</si>
  <si>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</si>
  <si>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</si>
  <si>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</si>
  <si>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</si>
  <si>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</si>
  <si>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</si>
  <si>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</si>
  <si>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</si>
  <si>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</si>
  <si>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</si>
  <si>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</si>
  <si>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</si>
  <si>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</si>
  <si>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</si>
  <si>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</si>
  <si>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</si>
  <si>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</si>
  <si>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</si>
  <si>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</si>
  <si>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</si>
  <si>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</si>
  <si>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</si>
  <si>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</si>
  <si>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</si>
  <si>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</si>
  <si>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</si>
  <si>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</si>
  <si>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</si>
  <si>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44</t>
  </si>
  <si>
    <t>55</t>
  </si>
  <si>
    <t>88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</si>
  <si>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</si>
  <si>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</si>
  <si>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</si>
  <si>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</si>
  <si>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</si>
  <si>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</si>
  <si>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</si>
  <si>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</si>
  <si>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</si>
  <si>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</si>
  <si>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</si>
  <si>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</si>
  <si>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</si>
  <si>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</si>
  <si>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</si>
  <si>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</si>
  <si>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</si>
  <si>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</si>
  <si>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</si>
  <si>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</si>
  <si>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</si>
  <si>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</si>
  <si>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</si>
  <si>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</si>
  <si>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</si>
  <si>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</si>
  <si>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</si>
  <si>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</si>
  <si>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</si>
  <si>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</si>
  <si>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</si>
  <si>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</si>
  <si>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</si>
  <si>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</si>
  <si>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</si>
  <si>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</si>
  <si>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</si>
  <si>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</si>
  <si>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</si>
  <si>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</si>
  <si>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</si>
  <si>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</si>
  <si>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</si>
  <si>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</si>
  <si>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</si>
  <si>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</si>
  <si>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</si>
  <si>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</si>
  <si>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</si>
  <si>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</si>
  <si>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</si>
  <si>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</si>
  <si>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</si>
  <si>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</si>
  <si>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</si>
  <si>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</si>
  <si>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</si>
  <si>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8D</t>
  </si>
  <si>
    <t>60</t>
  </si>
  <si>
    <t>61</t>
  </si>
  <si>
    <t>62</t>
  </si>
  <si>
    <t>63</t>
  </si>
  <si>
    <t>64</t>
  </si>
  <si>
    <t>65</t>
  </si>
  <si>
    <t>66</t>
  </si>
  <si>
    <t>67</t>
  </si>
  <si>
    <t>7A</t>
  </si>
  <si>
    <t>68</t>
  </si>
  <si>
    <t>69</t>
  </si>
  <si>
    <t>70</t>
  </si>
  <si>
    <t>71</t>
  </si>
  <si>
    <t>72</t>
  </si>
  <si>
    <t>6A</t>
  </si>
  <si>
    <t>6B</t>
  </si>
  <si>
    <t>6C</t>
  </si>
  <si>
    <t>6D</t>
  </si>
  <si>
    <t>6E</t>
  </si>
  <si>
    <t>6F</t>
  </si>
  <si>
    <t>73</t>
  </si>
  <si>
    <t>74</t>
  </si>
  <si>
    <t>75</t>
  </si>
  <si>
    <t>76</t>
  </si>
  <si>
    <t>77</t>
  </si>
  <si>
    <t>78</t>
  </si>
  <si>
    <t>79</t>
  </si>
  <si>
    <t>7B</t>
  </si>
  <si>
    <t>7C</t>
  </si>
  <si>
    <t>7D</t>
  </si>
  <si>
    <t>7E</t>
  </si>
  <si>
    <t>7F</t>
  </si>
  <si>
    <t>80</t>
  </si>
  <si>
    <t>81</t>
  </si>
  <si>
    <t>82</t>
  </si>
  <si>
    <t>83</t>
  </si>
  <si>
    <t>84</t>
  </si>
  <si>
    <t>85</t>
  </si>
  <si>
    <t>86</t>
  </si>
  <si>
    <t>87</t>
  </si>
  <si>
    <t>89</t>
  </si>
  <si>
    <t>8A</t>
  </si>
  <si>
    <t>8B</t>
  </si>
  <si>
    <t>8C</t>
  </si>
  <si>
    <t>8E</t>
  </si>
  <si>
    <t>8F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</si>
  <si>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</si>
  <si>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</si>
  <si>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</si>
  <si>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</si>
  <si>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</si>
  <si>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</si>
  <si>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</si>
  <si>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</si>
  <si>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</si>
  <si>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</si>
  <si>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9A</t>
  </si>
  <si>
    <t>9B</t>
  </si>
  <si>
    <t>9C</t>
  </si>
  <si>
    <t>9D</t>
  </si>
  <si>
    <t>9E</t>
  </si>
  <si>
    <t>9F</t>
  </si>
  <si>
    <t>Original encoding LUT (server side conversion of keys to download to parents)</t>
  </si>
  <si>
    <t>Decoding LUT (parent side conversion of encoded keys to get unencoded key values)</t>
  </si>
  <si>
    <t>35</t>
  </si>
  <si>
    <t>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</si>
</sst>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00;\-&quot;$&quot;#,##0.0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1" xfId="0" quotePrefix="1" applyFont="1" applyBorder="1"/>
    <xf numFmtId="0" fontId="4" fillId="2" borderId="1" xfId="0" quotePrefix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quotePrefix="1" applyFont="1" applyBorder="1"/>
    <xf numFmtId="164" fontId="3" fillId="0" borderId="0" xfId="0" applyNumberFormat="1" applyFont="1"/>
    <xf numFmtId="164" fontId="4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0" fillId="0" borderId="1" xfId="0" applyNumberFormat="1" applyBorder="1"/>
    <xf numFmtId="49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CE05-6D51-47ED-B27C-D3002ECA31B4}">
  <sheetPr>
    <pageSetUpPr fitToPage="1"/>
  </sheetPr>
  <dimension ref="A1:N71"/>
  <sheetViews>
    <sheetView tabSelected="1" workbookViewId="0">
      <selection activeCell="G12" sqref="G12"/>
    </sheetView>
  </sheetViews>
  <sheetFormatPr defaultRowHeight="12.75" x14ac:dyDescent="0.2"/>
  <cols>
    <col min="1" max="1" width="12" style="3" customWidth="1"/>
    <col min="2" max="2" width="69.5703125" style="3" customWidth="1"/>
    <col min="3" max="3" width="25" style="3" customWidth="1"/>
    <col min="4" max="4" width="32.85546875" style="3" customWidth="1"/>
    <col min="5" max="5" width="21.42578125" style="3" customWidth="1"/>
    <col min="6" max="6" width="31" style="3" customWidth="1"/>
    <col min="7" max="7" width="23" style="3" customWidth="1"/>
    <col min="8" max="8" width="12" style="3" customWidth="1"/>
    <col min="9" max="9" width="28.7109375" style="3" customWidth="1"/>
    <col min="10" max="10" width="11.85546875" style="9" customWidth="1"/>
    <col min="11" max="11" width="13.140625" style="9" customWidth="1"/>
    <col min="12" max="12" width="11.5703125" style="9" customWidth="1"/>
    <col min="13" max="13" width="14.140625" style="9" customWidth="1"/>
    <col min="14" max="14" width="9.140625" style="3"/>
    <col min="15" max="16384" width="9.140625" style="2"/>
  </cols>
  <sheetData>
    <row r="1" spans="1:14" x14ac:dyDescent="0.2">
      <c r="A1" s="3" t="s">
        <v>227</v>
      </c>
    </row>
    <row r="2" spans="1:14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10" t="s">
        <v>228</v>
      </c>
      <c r="K2" s="10" t="s">
        <v>229</v>
      </c>
      <c r="L2" s="10" t="s">
        <v>230</v>
      </c>
      <c r="M2" s="10" t="s">
        <v>231</v>
      </c>
      <c r="N2" s="10" t="s">
        <v>358</v>
      </c>
    </row>
    <row r="3" spans="1:14" x14ac:dyDescent="0.2">
      <c r="A3" s="7">
        <v>1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13</v>
      </c>
      <c r="G3" s="8" t="s">
        <v>14</v>
      </c>
      <c r="H3" s="8" t="s">
        <v>15</v>
      </c>
      <c r="I3" s="8" t="s">
        <v>16</v>
      </c>
      <c r="J3" s="11">
        <v>1.06</v>
      </c>
      <c r="K3" s="11">
        <v>0.74219999999999997</v>
      </c>
      <c r="L3" s="11">
        <f>J3*A3</f>
        <v>1.06</v>
      </c>
      <c r="M3" s="11">
        <f>K3*A3*100</f>
        <v>74.22</v>
      </c>
      <c r="N3" s="3">
        <f>A3</f>
        <v>1</v>
      </c>
    </row>
    <row r="4" spans="1:14" x14ac:dyDescent="0.2">
      <c r="A4" s="7">
        <v>6</v>
      </c>
      <c r="B4" s="8" t="s">
        <v>17</v>
      </c>
      <c r="C4" s="8" t="s">
        <v>18</v>
      </c>
      <c r="D4" s="8" t="s">
        <v>19</v>
      </c>
      <c r="E4" s="8" t="s">
        <v>20</v>
      </c>
      <c r="F4" s="8" t="s">
        <v>232</v>
      </c>
      <c r="G4" s="8" t="s">
        <v>233</v>
      </c>
      <c r="H4" s="8" t="s">
        <v>15</v>
      </c>
      <c r="I4" s="8" t="s">
        <v>234</v>
      </c>
      <c r="J4" s="11">
        <v>1.55</v>
      </c>
      <c r="K4" s="11">
        <v>0.69420000000000004</v>
      </c>
      <c r="L4" s="11">
        <f>J4*A4</f>
        <v>9.3000000000000007</v>
      </c>
      <c r="M4" s="11">
        <f>K4*A4*100</f>
        <v>416.52000000000004</v>
      </c>
      <c r="N4" s="3">
        <f t="shared" ref="N4:N67" si="0">A4</f>
        <v>6</v>
      </c>
    </row>
    <row r="5" spans="1:14" x14ac:dyDescent="0.2">
      <c r="A5" s="7">
        <v>19</v>
      </c>
      <c r="B5" s="8" t="s">
        <v>21</v>
      </c>
      <c r="C5" s="8" t="s">
        <v>22</v>
      </c>
      <c r="D5" s="8" t="s">
        <v>19</v>
      </c>
      <c r="E5" s="8" t="s">
        <v>23</v>
      </c>
      <c r="F5" s="8" t="s">
        <v>136</v>
      </c>
      <c r="G5" s="8" t="s">
        <v>235</v>
      </c>
      <c r="H5" s="8" t="s">
        <v>15</v>
      </c>
      <c r="I5" s="8" t="s">
        <v>236</v>
      </c>
      <c r="J5" s="11">
        <v>0.06</v>
      </c>
      <c r="K5" s="11">
        <v>1.499E-2</v>
      </c>
      <c r="L5" s="11">
        <f>J5*A5</f>
        <v>1.1399999999999999</v>
      </c>
      <c r="M5" s="11">
        <f>K5*A5*100</f>
        <v>28.481000000000002</v>
      </c>
      <c r="N5" s="3">
        <f t="shared" si="0"/>
        <v>19</v>
      </c>
    </row>
    <row r="6" spans="1:14" x14ac:dyDescent="0.2">
      <c r="A6" s="7">
        <v>10</v>
      </c>
      <c r="B6" s="8" t="s">
        <v>24</v>
      </c>
      <c r="C6" s="8" t="s">
        <v>25</v>
      </c>
      <c r="D6" s="8" t="s">
        <v>19</v>
      </c>
      <c r="E6" s="8" t="s">
        <v>23</v>
      </c>
      <c r="F6" s="8" t="s">
        <v>237</v>
      </c>
      <c r="G6" s="8" t="s">
        <v>238</v>
      </c>
      <c r="H6" s="8" t="s">
        <v>15</v>
      </c>
      <c r="I6" s="8" t="s">
        <v>239</v>
      </c>
      <c r="J6" s="11">
        <v>0.03</v>
      </c>
      <c r="K6" s="11">
        <v>7.6600000000000001E-3</v>
      </c>
      <c r="L6" s="11">
        <f t="shared" ref="L6:L12" si="1">J6*A6</f>
        <v>0.3</v>
      </c>
      <c r="M6" s="11">
        <f t="shared" ref="M6:M12" si="2">K6*A6*100</f>
        <v>7.66</v>
      </c>
      <c r="N6" s="3">
        <f t="shared" si="0"/>
        <v>10</v>
      </c>
    </row>
    <row r="7" spans="1:14" x14ac:dyDescent="0.2">
      <c r="A7" s="7">
        <v>2</v>
      </c>
      <c r="B7" s="8" t="s">
        <v>26</v>
      </c>
      <c r="C7" s="8" t="s">
        <v>27</v>
      </c>
      <c r="D7" s="8" t="s">
        <v>19</v>
      </c>
      <c r="E7" s="8" t="s">
        <v>20</v>
      </c>
      <c r="F7" s="8" t="s">
        <v>232</v>
      </c>
      <c r="G7" s="8" t="s">
        <v>240</v>
      </c>
      <c r="H7" s="8" t="s">
        <v>15</v>
      </c>
      <c r="I7" s="8" t="s">
        <v>241</v>
      </c>
      <c r="J7" s="11">
        <v>1.1599999999999999</v>
      </c>
      <c r="K7" s="11">
        <v>0.63270000000000004</v>
      </c>
      <c r="L7" s="11">
        <f t="shared" si="1"/>
        <v>2.3199999999999998</v>
      </c>
      <c r="M7" s="11">
        <f t="shared" si="2"/>
        <v>126.54</v>
      </c>
      <c r="N7" s="3">
        <f t="shared" si="0"/>
        <v>2</v>
      </c>
    </row>
    <row r="8" spans="1:14" x14ac:dyDescent="0.2">
      <c r="A8" s="7">
        <v>1</v>
      </c>
      <c r="B8" s="8" t="s">
        <v>28</v>
      </c>
      <c r="C8" s="8" t="s">
        <v>29</v>
      </c>
      <c r="D8" s="8" t="s">
        <v>19</v>
      </c>
      <c r="E8" s="8" t="s">
        <v>30</v>
      </c>
      <c r="F8" s="8" t="s">
        <v>232</v>
      </c>
      <c r="G8" s="8" t="s">
        <v>242</v>
      </c>
      <c r="H8" s="8" t="s">
        <v>15</v>
      </c>
      <c r="I8" s="8" t="s">
        <v>243</v>
      </c>
      <c r="J8" s="11">
        <v>0.15</v>
      </c>
      <c r="K8" s="11">
        <v>4.6699999999999998E-2</v>
      </c>
      <c r="L8" s="11">
        <f t="shared" si="1"/>
        <v>0.15</v>
      </c>
      <c r="M8" s="11">
        <f t="shared" si="2"/>
        <v>4.67</v>
      </c>
      <c r="N8" s="3">
        <f t="shared" si="0"/>
        <v>1</v>
      </c>
    </row>
    <row r="9" spans="1:14" x14ac:dyDescent="0.2">
      <c r="A9" s="7">
        <v>1</v>
      </c>
      <c r="B9" s="8" t="s">
        <v>31</v>
      </c>
      <c r="C9" s="8" t="s">
        <v>32</v>
      </c>
      <c r="D9" s="8" t="s">
        <v>19</v>
      </c>
      <c r="E9" s="8" t="s">
        <v>33</v>
      </c>
      <c r="F9" s="8" t="s">
        <v>244</v>
      </c>
      <c r="G9" s="8" t="s">
        <v>245</v>
      </c>
      <c r="H9" s="8" t="s">
        <v>15</v>
      </c>
      <c r="I9" s="8" t="s">
        <v>246</v>
      </c>
      <c r="J9" s="11">
        <v>0.14000000000000001</v>
      </c>
      <c r="K9" s="11">
        <v>1.7399999999999999E-2</v>
      </c>
      <c r="L9" s="11">
        <f t="shared" si="1"/>
        <v>0.14000000000000001</v>
      </c>
      <c r="M9" s="11">
        <f t="shared" si="2"/>
        <v>1.7399999999999998</v>
      </c>
      <c r="N9" s="3">
        <f t="shared" si="0"/>
        <v>1</v>
      </c>
    </row>
    <row r="10" spans="1:14" x14ac:dyDescent="0.2">
      <c r="A10" s="7">
        <v>1</v>
      </c>
      <c r="B10" s="8" t="s">
        <v>34</v>
      </c>
      <c r="C10" s="8" t="s">
        <v>35</v>
      </c>
      <c r="D10" s="8" t="s">
        <v>19</v>
      </c>
      <c r="E10" s="8" t="s">
        <v>33</v>
      </c>
      <c r="F10" s="8" t="s">
        <v>247</v>
      </c>
      <c r="G10" s="8" t="s">
        <v>248</v>
      </c>
      <c r="H10" s="8" t="s">
        <v>15</v>
      </c>
      <c r="I10" s="8" t="s">
        <v>249</v>
      </c>
      <c r="J10" s="11">
        <v>0.44</v>
      </c>
      <c r="K10" s="11">
        <v>0.17269999999999999</v>
      </c>
      <c r="L10" s="11">
        <f t="shared" si="1"/>
        <v>0.44</v>
      </c>
      <c r="M10" s="11">
        <f t="shared" si="2"/>
        <v>17.27</v>
      </c>
      <c r="N10" s="3">
        <f t="shared" si="0"/>
        <v>1</v>
      </c>
    </row>
    <row r="11" spans="1:14" x14ac:dyDescent="0.2">
      <c r="A11" s="7">
        <v>2</v>
      </c>
      <c r="B11" s="8" t="s">
        <v>36</v>
      </c>
      <c r="C11" s="8" t="s">
        <v>37</v>
      </c>
      <c r="D11" s="8" t="s">
        <v>19</v>
      </c>
      <c r="E11" s="8" t="s">
        <v>30</v>
      </c>
      <c r="F11" s="8" t="s">
        <v>232</v>
      </c>
      <c r="G11" s="8" t="s">
        <v>250</v>
      </c>
      <c r="H11" s="8" t="s">
        <v>15</v>
      </c>
      <c r="I11" s="8" t="s">
        <v>251</v>
      </c>
      <c r="J11" s="11">
        <v>0.22</v>
      </c>
      <c r="K11" s="11">
        <v>5.1279999999999999E-2</v>
      </c>
      <c r="L11" s="11">
        <f t="shared" si="1"/>
        <v>0.44</v>
      </c>
      <c r="M11" s="11">
        <f t="shared" si="2"/>
        <v>10.256</v>
      </c>
      <c r="N11" s="3">
        <f t="shared" si="0"/>
        <v>2</v>
      </c>
    </row>
    <row r="12" spans="1:14" x14ac:dyDescent="0.2">
      <c r="A12" s="7">
        <v>1</v>
      </c>
      <c r="B12" s="8" t="s">
        <v>38</v>
      </c>
      <c r="C12" s="8" t="s">
        <v>39</v>
      </c>
      <c r="D12" s="8" t="s">
        <v>40</v>
      </c>
      <c r="E12" s="8" t="s">
        <v>41</v>
      </c>
      <c r="F12" s="8" t="s">
        <v>42</v>
      </c>
      <c r="G12" s="8" t="s">
        <v>43</v>
      </c>
      <c r="H12" s="8" t="s">
        <v>252</v>
      </c>
      <c r="I12" s="8" t="s">
        <v>341</v>
      </c>
      <c r="J12" s="11">
        <v>3.44</v>
      </c>
      <c r="K12" s="11">
        <v>2.13</v>
      </c>
      <c r="L12" s="11">
        <f t="shared" si="1"/>
        <v>3.44</v>
      </c>
      <c r="M12" s="11">
        <f t="shared" si="2"/>
        <v>213</v>
      </c>
      <c r="N12" s="3">
        <f t="shared" si="0"/>
        <v>1</v>
      </c>
    </row>
    <row r="13" spans="1:14" x14ac:dyDescent="0.2">
      <c r="A13" s="7">
        <v>3</v>
      </c>
      <c r="B13" s="8" t="s">
        <v>44</v>
      </c>
      <c r="C13" s="8" t="s">
        <v>45</v>
      </c>
      <c r="D13" s="8" t="s">
        <v>46</v>
      </c>
      <c r="E13" s="8" t="s">
        <v>47</v>
      </c>
      <c r="F13" s="8" t="s">
        <v>48</v>
      </c>
      <c r="G13" s="8" t="s">
        <v>49</v>
      </c>
      <c r="H13" s="8" t="s">
        <v>252</v>
      </c>
      <c r="I13" s="8" t="s">
        <v>253</v>
      </c>
      <c r="J13" s="11">
        <v>0.19900000000000001</v>
      </c>
      <c r="K13" s="11">
        <v>0.156</v>
      </c>
      <c r="L13" s="11">
        <f t="shared" ref="L13:L29" si="3">J13*A13</f>
        <v>0.59699999999999998</v>
      </c>
      <c r="M13" s="11">
        <f t="shared" ref="M13:M29" si="4">K13*A13*100</f>
        <v>46.8</v>
      </c>
      <c r="N13" s="3">
        <f t="shared" si="0"/>
        <v>3</v>
      </c>
    </row>
    <row r="14" spans="1:14" x14ac:dyDescent="0.2">
      <c r="A14" s="7">
        <v>1</v>
      </c>
      <c r="B14" s="8" t="s">
        <v>50</v>
      </c>
      <c r="C14" s="8" t="s">
        <v>51</v>
      </c>
      <c r="D14" s="8" t="s">
        <v>52</v>
      </c>
      <c r="E14" s="8" t="s">
        <v>53</v>
      </c>
      <c r="F14" s="8" t="s">
        <v>54</v>
      </c>
      <c r="G14" s="8" t="s">
        <v>51</v>
      </c>
      <c r="H14" s="8" t="s">
        <v>252</v>
      </c>
      <c r="I14" s="8" t="s">
        <v>254</v>
      </c>
      <c r="J14" s="11">
        <v>0.48299999999999998</v>
      </c>
      <c r="K14" s="11">
        <v>0.13200000000000001</v>
      </c>
      <c r="L14" s="11">
        <f t="shared" si="3"/>
        <v>0.48299999999999998</v>
      </c>
      <c r="M14" s="11">
        <f t="shared" si="4"/>
        <v>13.200000000000001</v>
      </c>
      <c r="N14" s="3">
        <f t="shared" si="0"/>
        <v>1</v>
      </c>
    </row>
    <row r="15" spans="1:14" x14ac:dyDescent="0.2">
      <c r="A15" s="7">
        <v>2</v>
      </c>
      <c r="B15" s="8" t="s">
        <v>55</v>
      </c>
      <c r="C15" s="8" t="s">
        <v>56</v>
      </c>
      <c r="D15" s="8" t="s">
        <v>57</v>
      </c>
      <c r="E15" s="8" t="s">
        <v>58</v>
      </c>
      <c r="F15" s="8" t="s">
        <v>59</v>
      </c>
      <c r="G15" s="8" t="s">
        <v>56</v>
      </c>
      <c r="H15" s="8" t="s">
        <v>252</v>
      </c>
      <c r="I15" s="8" t="s">
        <v>342</v>
      </c>
      <c r="J15" s="11">
        <v>0.497</v>
      </c>
      <c r="K15" s="11">
        <v>0.14199999999999999</v>
      </c>
      <c r="L15" s="11">
        <f t="shared" si="3"/>
        <v>0.99399999999999999</v>
      </c>
      <c r="M15" s="11">
        <f t="shared" si="4"/>
        <v>28.4</v>
      </c>
      <c r="N15" s="3">
        <f t="shared" si="0"/>
        <v>2</v>
      </c>
    </row>
    <row r="16" spans="1:14" x14ac:dyDescent="0.2">
      <c r="A16" s="7">
        <v>1</v>
      </c>
      <c r="B16" s="8" t="s">
        <v>60</v>
      </c>
      <c r="C16" s="8" t="s">
        <v>61</v>
      </c>
      <c r="D16" s="8" t="s">
        <v>62</v>
      </c>
      <c r="E16" s="8" t="s">
        <v>63</v>
      </c>
      <c r="F16" s="8" t="s">
        <v>64</v>
      </c>
      <c r="G16" s="8" t="s">
        <v>61</v>
      </c>
      <c r="H16" s="8" t="s">
        <v>252</v>
      </c>
      <c r="I16" s="8" t="s">
        <v>255</v>
      </c>
      <c r="J16" s="11">
        <v>3.82</v>
      </c>
      <c r="K16" s="11">
        <v>2.6</v>
      </c>
      <c r="L16" s="11">
        <f t="shared" si="3"/>
        <v>3.82</v>
      </c>
      <c r="M16" s="11">
        <f t="shared" si="4"/>
        <v>260</v>
      </c>
      <c r="N16" s="3">
        <f t="shared" si="0"/>
        <v>1</v>
      </c>
    </row>
    <row r="17" spans="1:14" x14ac:dyDescent="0.2">
      <c r="A17" s="7">
        <v>1</v>
      </c>
      <c r="B17" s="8" t="s">
        <v>65</v>
      </c>
      <c r="C17" s="8" t="s">
        <v>66</v>
      </c>
      <c r="D17" s="8" t="s">
        <v>67</v>
      </c>
      <c r="E17" s="8" t="s">
        <v>68</v>
      </c>
      <c r="F17" s="8" t="s">
        <v>69</v>
      </c>
      <c r="G17" s="8" t="s">
        <v>66</v>
      </c>
      <c r="H17" s="8" t="s">
        <v>252</v>
      </c>
      <c r="I17" s="8" t="s">
        <v>256</v>
      </c>
      <c r="J17" s="11">
        <v>0.17</v>
      </c>
      <c r="K17" s="11">
        <v>5.7000000000000002E-2</v>
      </c>
      <c r="L17" s="11">
        <f t="shared" si="3"/>
        <v>0.17</v>
      </c>
      <c r="M17" s="11">
        <f t="shared" si="4"/>
        <v>5.7</v>
      </c>
      <c r="N17" s="3">
        <f t="shared" si="0"/>
        <v>1</v>
      </c>
    </row>
    <row r="18" spans="1:14" x14ac:dyDescent="0.2">
      <c r="A18" s="7">
        <v>1</v>
      </c>
      <c r="B18" s="8" t="s">
        <v>70</v>
      </c>
      <c r="C18" s="8" t="s">
        <v>71</v>
      </c>
      <c r="D18" s="8" t="s">
        <v>72</v>
      </c>
      <c r="E18" s="8" t="s">
        <v>73</v>
      </c>
      <c r="F18" s="8" t="s">
        <v>74</v>
      </c>
      <c r="G18" s="8" t="s">
        <v>75</v>
      </c>
      <c r="H18" s="8" t="s">
        <v>252</v>
      </c>
      <c r="I18" s="8" t="s">
        <v>257</v>
      </c>
      <c r="J18" s="11">
        <v>0.59599999999999997</v>
      </c>
      <c r="K18" s="11">
        <v>0.14099999999999999</v>
      </c>
      <c r="L18" s="11">
        <f t="shared" si="3"/>
        <v>0.59599999999999997</v>
      </c>
      <c r="M18" s="11">
        <f t="shared" si="4"/>
        <v>14.099999999999998</v>
      </c>
      <c r="N18" s="3">
        <f t="shared" si="0"/>
        <v>1</v>
      </c>
    </row>
    <row r="19" spans="1:14" x14ac:dyDescent="0.2">
      <c r="A19" s="7">
        <v>1</v>
      </c>
      <c r="B19" s="8" t="s">
        <v>76</v>
      </c>
      <c r="C19" s="8" t="s">
        <v>77</v>
      </c>
      <c r="D19" s="8" t="s">
        <v>78</v>
      </c>
      <c r="E19" s="8" t="s">
        <v>79</v>
      </c>
      <c r="F19" s="8" t="s">
        <v>59</v>
      </c>
      <c r="G19" s="8" t="s">
        <v>80</v>
      </c>
      <c r="H19" s="8" t="s">
        <v>252</v>
      </c>
      <c r="I19" s="8" t="s">
        <v>343</v>
      </c>
      <c r="J19" s="11">
        <v>0.21299999999999999</v>
      </c>
      <c r="K19" s="11">
        <v>7.0000000000000007E-2</v>
      </c>
      <c r="L19" s="11">
        <f t="shared" si="3"/>
        <v>0.21299999999999999</v>
      </c>
      <c r="M19" s="11">
        <f t="shared" si="4"/>
        <v>7.0000000000000009</v>
      </c>
      <c r="N19" s="3">
        <f t="shared" si="0"/>
        <v>1</v>
      </c>
    </row>
    <row r="20" spans="1:14" x14ac:dyDescent="0.2">
      <c r="A20" s="7">
        <v>1</v>
      </c>
      <c r="B20" s="8" t="s">
        <v>81</v>
      </c>
      <c r="C20" s="8" t="s">
        <v>82</v>
      </c>
      <c r="D20" s="8" t="s">
        <v>83</v>
      </c>
      <c r="E20" s="8" t="s">
        <v>47</v>
      </c>
      <c r="F20" s="8" t="s">
        <v>48</v>
      </c>
      <c r="G20" s="8" t="s">
        <v>84</v>
      </c>
      <c r="H20" s="8" t="s">
        <v>252</v>
      </c>
      <c r="I20" s="8" t="s">
        <v>344</v>
      </c>
      <c r="J20" s="11">
        <v>0.19900000000000001</v>
      </c>
      <c r="K20" s="11">
        <v>0.156</v>
      </c>
      <c r="L20" s="11">
        <f t="shared" si="3"/>
        <v>0.19900000000000001</v>
      </c>
      <c r="M20" s="11">
        <f t="shared" si="4"/>
        <v>15.6</v>
      </c>
      <c r="N20" s="3">
        <f t="shared" si="0"/>
        <v>1</v>
      </c>
    </row>
    <row r="21" spans="1:14" x14ac:dyDescent="0.2">
      <c r="A21" s="7">
        <v>1</v>
      </c>
      <c r="B21" s="8" t="s">
        <v>85</v>
      </c>
      <c r="C21" s="8" t="s">
        <v>86</v>
      </c>
      <c r="D21" s="8" t="s">
        <v>87</v>
      </c>
      <c r="E21" s="8" t="s">
        <v>88</v>
      </c>
      <c r="F21" s="8" t="s">
        <v>89</v>
      </c>
      <c r="G21" s="8" t="s">
        <v>90</v>
      </c>
      <c r="H21" s="8" t="s">
        <v>252</v>
      </c>
      <c r="I21" s="8" t="s">
        <v>258</v>
      </c>
      <c r="J21" s="11">
        <v>1.05</v>
      </c>
      <c r="K21" s="11">
        <v>0.68899999999999995</v>
      </c>
      <c r="L21" s="11">
        <f t="shared" si="3"/>
        <v>1.05</v>
      </c>
      <c r="M21" s="11">
        <f t="shared" si="4"/>
        <v>68.899999999999991</v>
      </c>
      <c r="N21" s="3">
        <f t="shared" si="0"/>
        <v>1</v>
      </c>
    </row>
    <row r="22" spans="1:14" x14ac:dyDescent="0.2">
      <c r="A22" s="7">
        <v>2</v>
      </c>
      <c r="B22" s="8" t="s">
        <v>91</v>
      </c>
      <c r="C22" s="8" t="s">
        <v>92</v>
      </c>
      <c r="D22" s="8" t="s">
        <v>93</v>
      </c>
      <c r="E22" s="8" t="s">
        <v>94</v>
      </c>
      <c r="F22" s="8" t="s">
        <v>48</v>
      </c>
      <c r="G22" s="8" t="s">
        <v>92</v>
      </c>
      <c r="H22" s="8" t="s">
        <v>252</v>
      </c>
      <c r="I22" s="8" t="s">
        <v>259</v>
      </c>
      <c r="J22" s="11">
        <v>1.55</v>
      </c>
      <c r="K22" s="11">
        <v>1.19</v>
      </c>
      <c r="L22" s="11">
        <f t="shared" si="3"/>
        <v>3.1</v>
      </c>
      <c r="M22" s="11">
        <f t="shared" si="4"/>
        <v>238</v>
      </c>
      <c r="N22" s="3">
        <f t="shared" si="0"/>
        <v>2</v>
      </c>
    </row>
    <row r="23" spans="1:14" x14ac:dyDescent="0.2">
      <c r="A23" s="7">
        <v>5</v>
      </c>
      <c r="B23" s="8" t="s">
        <v>95</v>
      </c>
      <c r="C23" s="8" t="s">
        <v>96</v>
      </c>
      <c r="D23" s="8" t="s">
        <v>97</v>
      </c>
      <c r="E23" s="8" t="s">
        <v>98</v>
      </c>
      <c r="F23" s="8" t="s">
        <v>99</v>
      </c>
      <c r="G23" s="8" t="s">
        <v>96</v>
      </c>
      <c r="H23" s="8" t="s">
        <v>252</v>
      </c>
      <c r="I23" s="8" t="s">
        <v>260</v>
      </c>
      <c r="J23" s="11">
        <v>0.38300000000000001</v>
      </c>
      <c r="K23" s="11">
        <v>0.217</v>
      </c>
      <c r="L23" s="11">
        <f t="shared" si="3"/>
        <v>1.915</v>
      </c>
      <c r="M23" s="11">
        <f t="shared" si="4"/>
        <v>108.5</v>
      </c>
      <c r="N23" s="3">
        <f t="shared" si="0"/>
        <v>5</v>
      </c>
    </row>
    <row r="24" spans="1:14" x14ac:dyDescent="0.2">
      <c r="A24" s="7">
        <v>2</v>
      </c>
      <c r="B24" s="8" t="s">
        <v>100</v>
      </c>
      <c r="C24" s="8" t="s">
        <v>359</v>
      </c>
      <c r="D24" s="8" t="s">
        <v>360</v>
      </c>
      <c r="E24" s="8" t="s">
        <v>102</v>
      </c>
      <c r="F24" s="8" t="s">
        <v>48</v>
      </c>
      <c r="G24" s="8" t="s">
        <v>359</v>
      </c>
      <c r="H24" s="8" t="s">
        <v>252</v>
      </c>
      <c r="I24" s="8" t="s">
        <v>361</v>
      </c>
      <c r="J24" s="11">
        <v>2.34</v>
      </c>
      <c r="K24" s="11">
        <v>1.72</v>
      </c>
      <c r="L24" s="11">
        <f t="shared" si="3"/>
        <v>4.68</v>
      </c>
      <c r="M24" s="11">
        <f t="shared" si="4"/>
        <v>344</v>
      </c>
      <c r="N24" s="3">
        <f t="shared" si="0"/>
        <v>2</v>
      </c>
    </row>
    <row r="25" spans="1:14" x14ac:dyDescent="0.2">
      <c r="A25" s="7">
        <v>2</v>
      </c>
      <c r="B25" s="8" t="s">
        <v>103</v>
      </c>
      <c r="C25" s="8" t="s">
        <v>101</v>
      </c>
      <c r="D25" s="8" t="s">
        <v>104</v>
      </c>
      <c r="E25" s="8" t="s">
        <v>105</v>
      </c>
      <c r="F25" s="8" t="s">
        <v>48</v>
      </c>
      <c r="G25" s="8" t="s">
        <v>106</v>
      </c>
      <c r="H25" s="8" t="s">
        <v>252</v>
      </c>
      <c r="I25" s="8" t="s">
        <v>345</v>
      </c>
      <c r="J25" s="11">
        <v>2.34</v>
      </c>
      <c r="K25" s="11">
        <v>1.72</v>
      </c>
      <c r="L25" s="11">
        <f t="shared" si="3"/>
        <v>4.68</v>
      </c>
      <c r="M25" s="11">
        <f t="shared" si="4"/>
        <v>344</v>
      </c>
      <c r="N25" s="3">
        <f t="shared" si="0"/>
        <v>2</v>
      </c>
    </row>
    <row r="26" spans="1:14" x14ac:dyDescent="0.2">
      <c r="A26" s="7">
        <v>1</v>
      </c>
      <c r="B26" s="8" t="s">
        <v>107</v>
      </c>
      <c r="C26" s="8" t="s">
        <v>108</v>
      </c>
      <c r="D26" s="8" t="s">
        <v>109</v>
      </c>
      <c r="E26" s="8" t="s">
        <v>110</v>
      </c>
      <c r="F26" s="8" t="s">
        <v>111</v>
      </c>
      <c r="G26" s="8" t="s">
        <v>108</v>
      </c>
      <c r="H26" s="8" t="s">
        <v>252</v>
      </c>
      <c r="I26" s="8" t="s">
        <v>261</v>
      </c>
      <c r="J26" s="11">
        <v>1.79</v>
      </c>
      <c r="K26" s="11">
        <v>1.36</v>
      </c>
      <c r="L26" s="11">
        <f t="shared" si="3"/>
        <v>1.79</v>
      </c>
      <c r="M26" s="11">
        <f t="shared" si="4"/>
        <v>136</v>
      </c>
      <c r="N26" s="3">
        <f t="shared" si="0"/>
        <v>1</v>
      </c>
    </row>
    <row r="27" spans="1:14" x14ac:dyDescent="0.2">
      <c r="A27" s="7">
        <v>1</v>
      </c>
      <c r="B27" s="8" t="s">
        <v>112</v>
      </c>
      <c r="C27" s="8" t="s">
        <v>113</v>
      </c>
      <c r="D27" s="8" t="s">
        <v>114</v>
      </c>
      <c r="E27" s="8" t="s">
        <v>115</v>
      </c>
      <c r="F27" s="8" t="s">
        <v>111</v>
      </c>
      <c r="G27" s="8" t="s">
        <v>113</v>
      </c>
      <c r="H27" s="8" t="s">
        <v>15</v>
      </c>
      <c r="I27" s="8" t="s">
        <v>116</v>
      </c>
      <c r="J27" s="11">
        <v>1.0900000000000001</v>
      </c>
      <c r="K27" s="11">
        <v>0.82820000000000005</v>
      </c>
      <c r="L27" s="11">
        <f t="shared" si="3"/>
        <v>1.0900000000000001</v>
      </c>
      <c r="M27" s="11">
        <f t="shared" si="4"/>
        <v>82.820000000000007</v>
      </c>
      <c r="N27" s="3">
        <f t="shared" si="0"/>
        <v>1</v>
      </c>
    </row>
    <row r="28" spans="1:14" x14ac:dyDescent="0.2">
      <c r="A28" s="7">
        <v>1</v>
      </c>
      <c r="B28" s="8" t="s">
        <v>117</v>
      </c>
      <c r="C28" s="8" t="s">
        <v>118</v>
      </c>
      <c r="D28" s="8" t="s">
        <v>119</v>
      </c>
      <c r="E28" s="8" t="s">
        <v>120</v>
      </c>
      <c r="F28" s="8" t="s">
        <v>121</v>
      </c>
      <c r="G28" s="8" t="s">
        <v>262</v>
      </c>
      <c r="H28" s="8" t="s">
        <v>15</v>
      </c>
      <c r="I28" s="8" t="s">
        <v>263</v>
      </c>
      <c r="J28" s="11">
        <v>1.71</v>
      </c>
      <c r="K28" s="11">
        <v>1.2945</v>
      </c>
      <c r="L28" s="11">
        <f t="shared" si="3"/>
        <v>1.71</v>
      </c>
      <c r="M28" s="11">
        <f t="shared" si="4"/>
        <v>129.44999999999999</v>
      </c>
      <c r="N28" s="3">
        <f t="shared" si="0"/>
        <v>1</v>
      </c>
    </row>
    <row r="29" spans="1:14" x14ac:dyDescent="0.2">
      <c r="A29" s="7">
        <v>2</v>
      </c>
      <c r="B29" s="8" t="s">
        <v>122</v>
      </c>
      <c r="C29" s="8" t="s">
        <v>123</v>
      </c>
      <c r="D29" s="8" t="s">
        <v>124</v>
      </c>
      <c r="E29" s="8" t="s">
        <v>125</v>
      </c>
      <c r="F29" s="8" t="s">
        <v>126</v>
      </c>
      <c r="G29" s="8" t="s">
        <v>123</v>
      </c>
      <c r="H29" s="8" t="s">
        <v>252</v>
      </c>
      <c r="I29" s="8" t="s">
        <v>346</v>
      </c>
      <c r="J29" s="11">
        <v>9.93</v>
      </c>
      <c r="K29" s="11">
        <v>7.85</v>
      </c>
      <c r="L29" s="11">
        <f t="shared" si="3"/>
        <v>19.86</v>
      </c>
      <c r="M29" s="11">
        <f t="shared" si="4"/>
        <v>1570</v>
      </c>
      <c r="N29" s="3">
        <f t="shared" si="0"/>
        <v>2</v>
      </c>
    </row>
    <row r="30" spans="1:14" x14ac:dyDescent="0.2">
      <c r="A30" s="7">
        <v>1</v>
      </c>
      <c r="B30" s="8" t="s">
        <v>127</v>
      </c>
      <c r="C30" s="8" t="s">
        <v>128</v>
      </c>
      <c r="D30" s="8" t="s">
        <v>129</v>
      </c>
      <c r="E30" s="8" t="s">
        <v>128</v>
      </c>
      <c r="F30" s="8" t="s">
        <v>130</v>
      </c>
      <c r="G30" s="8" t="s">
        <v>128</v>
      </c>
      <c r="H30" s="8" t="s">
        <v>15</v>
      </c>
      <c r="I30" s="8" t="s">
        <v>131</v>
      </c>
      <c r="J30" s="11">
        <v>1.63</v>
      </c>
      <c r="K30" s="11">
        <v>0.96440000000000003</v>
      </c>
      <c r="L30" s="11">
        <f t="shared" ref="L30:L48" si="5">J30*A30</f>
        <v>1.63</v>
      </c>
      <c r="M30" s="11">
        <f t="shared" ref="M30:M48" si="6">K30*A30*100</f>
        <v>96.44</v>
      </c>
      <c r="N30" s="3">
        <f t="shared" si="0"/>
        <v>1</v>
      </c>
    </row>
    <row r="31" spans="1:14" x14ac:dyDescent="0.2">
      <c r="A31" s="7">
        <v>2</v>
      </c>
      <c r="B31" s="8" t="s">
        <v>132</v>
      </c>
      <c r="C31" s="8" t="s">
        <v>133</v>
      </c>
      <c r="D31" s="8" t="s">
        <v>134</v>
      </c>
      <c r="E31" s="8" t="s">
        <v>135</v>
      </c>
      <c r="F31" s="8" t="s">
        <v>136</v>
      </c>
      <c r="G31" s="8" t="s">
        <v>137</v>
      </c>
      <c r="H31" s="8" t="s">
        <v>252</v>
      </c>
      <c r="I31" s="8" t="s">
        <v>264</v>
      </c>
      <c r="J31" s="11">
        <v>0.61099999999999999</v>
      </c>
      <c r="K31" s="11">
        <v>0.38300000000000001</v>
      </c>
      <c r="L31" s="11">
        <f t="shared" si="5"/>
        <v>1.222</v>
      </c>
      <c r="M31" s="11">
        <f t="shared" si="6"/>
        <v>76.599999999999994</v>
      </c>
      <c r="N31" s="3">
        <f t="shared" si="0"/>
        <v>2</v>
      </c>
    </row>
    <row r="32" spans="1:14" x14ac:dyDescent="0.2">
      <c r="A32" s="7">
        <v>1</v>
      </c>
      <c r="B32" s="8" t="s">
        <v>138</v>
      </c>
      <c r="C32" s="8" t="s">
        <v>139</v>
      </c>
      <c r="D32" s="8" t="s">
        <v>140</v>
      </c>
      <c r="E32" s="8" t="s">
        <v>141</v>
      </c>
      <c r="F32" s="8" t="s">
        <v>136</v>
      </c>
      <c r="G32" s="8" t="s">
        <v>142</v>
      </c>
      <c r="H32" s="8" t="s">
        <v>252</v>
      </c>
      <c r="I32" s="8" t="s">
        <v>265</v>
      </c>
      <c r="J32" s="11">
        <v>0.90900000000000003</v>
      </c>
      <c r="K32" s="11">
        <v>0.56799999999999995</v>
      </c>
      <c r="L32" s="11">
        <f t="shared" si="5"/>
        <v>0.90900000000000003</v>
      </c>
      <c r="M32" s="11">
        <f t="shared" si="6"/>
        <v>56.8</v>
      </c>
      <c r="N32" s="3">
        <f t="shared" si="0"/>
        <v>1</v>
      </c>
    </row>
    <row r="33" spans="1:14" x14ac:dyDescent="0.2">
      <c r="A33" s="7">
        <v>1</v>
      </c>
      <c r="B33" s="8" t="s">
        <v>143</v>
      </c>
      <c r="C33" s="8" t="s">
        <v>144</v>
      </c>
      <c r="D33" s="8" t="s">
        <v>145</v>
      </c>
      <c r="E33" s="8" t="s">
        <v>146</v>
      </c>
      <c r="F33" s="8" t="s">
        <v>147</v>
      </c>
      <c r="G33" s="8" t="s">
        <v>148</v>
      </c>
      <c r="H33" s="8" t="s">
        <v>252</v>
      </c>
      <c r="I33" s="8" t="s">
        <v>266</v>
      </c>
      <c r="J33" s="11">
        <v>0.98</v>
      </c>
      <c r="K33" s="11">
        <v>0.66700000000000004</v>
      </c>
      <c r="L33" s="11">
        <f t="shared" si="5"/>
        <v>0.98</v>
      </c>
      <c r="M33" s="11">
        <f t="shared" si="6"/>
        <v>66.7</v>
      </c>
      <c r="N33" s="3">
        <f t="shared" si="0"/>
        <v>1</v>
      </c>
    </row>
    <row r="34" spans="1:14" x14ac:dyDescent="0.2">
      <c r="A34" s="7">
        <v>3</v>
      </c>
      <c r="B34" s="8" t="s">
        <v>149</v>
      </c>
      <c r="C34" s="8" t="s">
        <v>150</v>
      </c>
      <c r="D34" s="8" t="s">
        <v>151</v>
      </c>
      <c r="E34" s="8" t="s">
        <v>152</v>
      </c>
      <c r="F34" s="8" t="s">
        <v>59</v>
      </c>
      <c r="G34" s="8" t="s">
        <v>150</v>
      </c>
      <c r="H34" s="8" t="s">
        <v>15</v>
      </c>
      <c r="I34" s="8" t="s">
        <v>153</v>
      </c>
      <c r="J34" s="11">
        <v>0.47</v>
      </c>
      <c r="K34" s="11">
        <v>0.13574</v>
      </c>
      <c r="L34" s="11">
        <f t="shared" si="5"/>
        <v>1.41</v>
      </c>
      <c r="M34" s="11">
        <f t="shared" si="6"/>
        <v>40.722000000000001</v>
      </c>
      <c r="N34" s="3">
        <f t="shared" si="0"/>
        <v>3</v>
      </c>
    </row>
    <row r="35" spans="1:14" x14ac:dyDescent="0.2">
      <c r="A35" s="7">
        <v>1</v>
      </c>
      <c r="B35" s="8" t="s">
        <v>154</v>
      </c>
      <c r="C35" s="8" t="s">
        <v>155</v>
      </c>
      <c r="D35" s="8" t="s">
        <v>156</v>
      </c>
      <c r="E35" s="8" t="s">
        <v>157</v>
      </c>
      <c r="F35" s="8" t="s">
        <v>158</v>
      </c>
      <c r="G35" s="8" t="s">
        <v>155</v>
      </c>
      <c r="H35" s="8" t="s">
        <v>15</v>
      </c>
      <c r="I35" s="8" t="s">
        <v>159</v>
      </c>
      <c r="J35" s="11">
        <v>0.85</v>
      </c>
      <c r="K35" s="11">
        <v>0.53759999999999997</v>
      </c>
      <c r="L35" s="11">
        <f t="shared" si="5"/>
        <v>0.85</v>
      </c>
      <c r="M35" s="11">
        <f t="shared" si="6"/>
        <v>53.76</v>
      </c>
      <c r="N35" s="3">
        <f t="shared" si="0"/>
        <v>1</v>
      </c>
    </row>
    <row r="36" spans="1:14" x14ac:dyDescent="0.2">
      <c r="A36" s="7">
        <v>10</v>
      </c>
      <c r="B36" s="8" t="s">
        <v>160</v>
      </c>
      <c r="C36" s="8" t="s">
        <v>161</v>
      </c>
      <c r="D36" s="8" t="s">
        <v>162</v>
      </c>
      <c r="E36" s="8" t="s">
        <v>163</v>
      </c>
      <c r="F36" s="8" t="s">
        <v>267</v>
      </c>
      <c r="G36" s="8" t="s">
        <v>268</v>
      </c>
      <c r="H36" s="8" t="s">
        <v>15</v>
      </c>
      <c r="I36" s="8" t="s">
        <v>269</v>
      </c>
      <c r="J36" s="11">
        <v>2.3E-2</v>
      </c>
      <c r="K36" s="11">
        <v>4.1999999999999997E-3</v>
      </c>
      <c r="L36" s="11">
        <f t="shared" si="5"/>
        <v>0.22999999999999998</v>
      </c>
      <c r="M36" s="11">
        <f t="shared" si="6"/>
        <v>4.1999999999999993</v>
      </c>
      <c r="N36" s="3">
        <f t="shared" si="0"/>
        <v>10</v>
      </c>
    </row>
    <row r="37" spans="1:14" x14ac:dyDescent="0.2">
      <c r="A37" s="7">
        <v>5</v>
      </c>
      <c r="B37" s="8" t="s">
        <v>164</v>
      </c>
      <c r="C37" s="8" t="s">
        <v>165</v>
      </c>
      <c r="D37" s="8" t="s">
        <v>162</v>
      </c>
      <c r="E37" s="8" t="s">
        <v>163</v>
      </c>
      <c r="F37" s="8" t="s">
        <v>267</v>
      </c>
      <c r="G37" s="8" t="s">
        <v>270</v>
      </c>
      <c r="H37" s="8" t="s">
        <v>15</v>
      </c>
      <c r="I37" s="8" t="s">
        <v>271</v>
      </c>
      <c r="J37" s="11">
        <v>2.3E-2</v>
      </c>
      <c r="K37" s="11">
        <v>4.1999999999999997E-3</v>
      </c>
      <c r="L37" s="11">
        <f t="shared" si="5"/>
        <v>0.11499999999999999</v>
      </c>
      <c r="M37" s="11">
        <f t="shared" si="6"/>
        <v>2.0999999999999996</v>
      </c>
      <c r="N37" s="3">
        <f t="shared" si="0"/>
        <v>5</v>
      </c>
    </row>
    <row r="38" spans="1:14" x14ac:dyDescent="0.2">
      <c r="A38" s="7">
        <v>1</v>
      </c>
      <c r="B38" s="8" t="s">
        <v>166</v>
      </c>
      <c r="C38" s="8" t="s">
        <v>167</v>
      </c>
      <c r="D38" s="8" t="s">
        <v>162</v>
      </c>
      <c r="E38" s="8" t="s">
        <v>168</v>
      </c>
      <c r="F38" s="8" t="s">
        <v>267</v>
      </c>
      <c r="G38" s="8" t="s">
        <v>272</v>
      </c>
      <c r="H38" s="8" t="s">
        <v>15</v>
      </c>
      <c r="I38" s="8" t="s">
        <v>273</v>
      </c>
      <c r="J38" s="11">
        <v>0.15</v>
      </c>
      <c r="K38" s="11">
        <v>1.04E-2</v>
      </c>
      <c r="L38" s="11">
        <f t="shared" si="5"/>
        <v>0.15</v>
      </c>
      <c r="M38" s="11">
        <f t="shared" si="6"/>
        <v>1.04</v>
      </c>
      <c r="N38" s="3">
        <f t="shared" si="0"/>
        <v>1</v>
      </c>
    </row>
    <row r="39" spans="1:14" x14ac:dyDescent="0.2">
      <c r="A39" s="7">
        <v>3</v>
      </c>
      <c r="B39" s="8" t="s">
        <v>169</v>
      </c>
      <c r="C39" s="8" t="s">
        <v>170</v>
      </c>
      <c r="D39" s="8" t="s">
        <v>162</v>
      </c>
      <c r="E39" s="8" t="s">
        <v>163</v>
      </c>
      <c r="F39" s="8" t="s">
        <v>237</v>
      </c>
      <c r="G39" s="8" t="s">
        <v>274</v>
      </c>
      <c r="H39" s="8" t="s">
        <v>15</v>
      </c>
      <c r="I39" s="8" t="s">
        <v>275</v>
      </c>
      <c r="J39" s="11">
        <v>0.15</v>
      </c>
      <c r="K39" s="11">
        <v>1.0200000000000001E-2</v>
      </c>
      <c r="L39" s="11">
        <f t="shared" si="5"/>
        <v>0.44999999999999996</v>
      </c>
      <c r="M39" s="11">
        <f t="shared" si="6"/>
        <v>3.06</v>
      </c>
      <c r="N39" s="3">
        <f t="shared" si="0"/>
        <v>3</v>
      </c>
    </row>
    <row r="40" spans="1:14" x14ac:dyDescent="0.2">
      <c r="A40" s="7">
        <v>1</v>
      </c>
      <c r="B40" s="8" t="s">
        <v>171</v>
      </c>
      <c r="C40" s="8" t="s">
        <v>172</v>
      </c>
      <c r="D40" s="8" t="s">
        <v>173</v>
      </c>
      <c r="E40" s="8" t="s">
        <v>174</v>
      </c>
      <c r="F40" s="8" t="s">
        <v>89</v>
      </c>
      <c r="G40" s="8" t="s">
        <v>175</v>
      </c>
      <c r="H40" s="8" t="s">
        <v>15</v>
      </c>
      <c r="I40" s="8" t="s">
        <v>176</v>
      </c>
      <c r="J40" s="11">
        <v>0.78</v>
      </c>
      <c r="K40" s="11">
        <v>0.48880000000000001</v>
      </c>
      <c r="L40" s="11">
        <f t="shared" si="5"/>
        <v>0.78</v>
      </c>
      <c r="M40" s="11">
        <f t="shared" si="6"/>
        <v>48.88</v>
      </c>
      <c r="N40" s="3">
        <f t="shared" si="0"/>
        <v>1</v>
      </c>
    </row>
    <row r="41" spans="1:14" x14ac:dyDescent="0.2">
      <c r="A41" s="7">
        <v>7</v>
      </c>
      <c r="B41" s="8" t="s">
        <v>177</v>
      </c>
      <c r="C41" s="8" t="s">
        <v>178</v>
      </c>
      <c r="D41" s="8" t="s">
        <v>162</v>
      </c>
      <c r="E41" s="8" t="s">
        <v>163</v>
      </c>
      <c r="F41" s="8" t="s">
        <v>267</v>
      </c>
      <c r="G41" s="8" t="s">
        <v>276</v>
      </c>
      <c r="H41" s="8" t="s">
        <v>15</v>
      </c>
      <c r="I41" s="8" t="s">
        <v>277</v>
      </c>
      <c r="J41" s="11">
        <v>0.15</v>
      </c>
      <c r="K41" s="11">
        <v>9.2999999999999992E-3</v>
      </c>
      <c r="L41" s="11">
        <f t="shared" si="5"/>
        <v>1.05</v>
      </c>
      <c r="M41" s="11">
        <f t="shared" si="6"/>
        <v>6.5099999999999989</v>
      </c>
      <c r="N41" s="3">
        <f t="shared" si="0"/>
        <v>7</v>
      </c>
    </row>
    <row r="42" spans="1:14" x14ac:dyDescent="0.2">
      <c r="A42" s="7">
        <v>1</v>
      </c>
      <c r="B42" s="8" t="s">
        <v>179</v>
      </c>
      <c r="C42" s="8" t="s">
        <v>180</v>
      </c>
      <c r="D42" s="8" t="s">
        <v>162</v>
      </c>
      <c r="E42" s="8" t="s">
        <v>174</v>
      </c>
      <c r="F42" s="8" t="s">
        <v>237</v>
      </c>
      <c r="G42" s="8" t="s">
        <v>278</v>
      </c>
      <c r="H42" s="8" t="s">
        <v>15</v>
      </c>
      <c r="I42" s="8" t="s">
        <v>279</v>
      </c>
      <c r="J42" s="11">
        <v>0.15</v>
      </c>
      <c r="K42" s="11">
        <v>2.5999999999999999E-2</v>
      </c>
      <c r="L42" s="11">
        <f t="shared" si="5"/>
        <v>0.15</v>
      </c>
      <c r="M42" s="11">
        <f t="shared" si="6"/>
        <v>2.6</v>
      </c>
      <c r="N42" s="3">
        <f t="shared" si="0"/>
        <v>1</v>
      </c>
    </row>
    <row r="43" spans="1:14" x14ac:dyDescent="0.2">
      <c r="A43" s="7">
        <v>1</v>
      </c>
      <c r="B43" s="8" t="s">
        <v>181</v>
      </c>
      <c r="C43" s="8" t="s">
        <v>182</v>
      </c>
      <c r="D43" s="8" t="s">
        <v>162</v>
      </c>
      <c r="E43" s="8" t="s">
        <v>183</v>
      </c>
      <c r="F43" s="8" t="s">
        <v>267</v>
      </c>
      <c r="G43" s="8" t="s">
        <v>280</v>
      </c>
      <c r="H43" s="8" t="s">
        <v>15</v>
      </c>
      <c r="I43" s="8" t="s">
        <v>281</v>
      </c>
      <c r="J43" s="11">
        <v>0.15</v>
      </c>
      <c r="K43" s="11">
        <v>1.04E-2</v>
      </c>
      <c r="L43" s="11">
        <f t="shared" si="5"/>
        <v>0.15</v>
      </c>
      <c r="M43" s="11">
        <f t="shared" si="6"/>
        <v>1.04</v>
      </c>
      <c r="N43" s="3">
        <f t="shared" si="0"/>
        <v>1</v>
      </c>
    </row>
    <row r="44" spans="1:14" x14ac:dyDescent="0.2">
      <c r="A44" s="7">
        <v>1</v>
      </c>
      <c r="B44" s="8" t="s">
        <v>184</v>
      </c>
      <c r="C44" s="8" t="s">
        <v>185</v>
      </c>
      <c r="D44" s="8" t="s">
        <v>162</v>
      </c>
      <c r="E44" s="8" t="s">
        <v>183</v>
      </c>
      <c r="F44" s="8" t="s">
        <v>267</v>
      </c>
      <c r="G44" s="8" t="s">
        <v>282</v>
      </c>
      <c r="H44" s="8" t="s">
        <v>15</v>
      </c>
      <c r="I44" s="8" t="s">
        <v>283</v>
      </c>
      <c r="J44" s="11">
        <v>0.15</v>
      </c>
      <c r="K44" s="11">
        <v>1.04E-2</v>
      </c>
      <c r="L44" s="11">
        <f t="shared" si="5"/>
        <v>0.15</v>
      </c>
      <c r="M44" s="11">
        <f t="shared" si="6"/>
        <v>1.04</v>
      </c>
      <c r="N44" s="3">
        <f t="shared" si="0"/>
        <v>1</v>
      </c>
    </row>
    <row r="45" spans="1:14" x14ac:dyDescent="0.2">
      <c r="A45" s="7">
        <v>1</v>
      </c>
      <c r="B45" s="8" t="s">
        <v>186</v>
      </c>
      <c r="C45" s="8" t="s">
        <v>187</v>
      </c>
      <c r="D45" s="8" t="s">
        <v>188</v>
      </c>
      <c r="E45" s="8" t="s">
        <v>174</v>
      </c>
      <c r="F45" s="8" t="s">
        <v>89</v>
      </c>
      <c r="G45" s="8" t="s">
        <v>189</v>
      </c>
      <c r="H45" s="8" t="s">
        <v>15</v>
      </c>
      <c r="I45" s="8" t="s">
        <v>190</v>
      </c>
      <c r="J45" s="11">
        <v>0.78</v>
      </c>
      <c r="K45" s="11">
        <v>0.48880000000000001</v>
      </c>
      <c r="L45" s="11">
        <f t="shared" si="5"/>
        <v>0.78</v>
      </c>
      <c r="M45" s="11">
        <f t="shared" si="6"/>
        <v>48.88</v>
      </c>
      <c r="N45" s="3">
        <f t="shared" si="0"/>
        <v>1</v>
      </c>
    </row>
    <row r="46" spans="1:14" x14ac:dyDescent="0.2">
      <c r="A46" s="7">
        <v>1</v>
      </c>
      <c r="B46" s="8" t="s">
        <v>191</v>
      </c>
      <c r="C46" s="8" t="s">
        <v>192</v>
      </c>
      <c r="D46" s="8" t="s">
        <v>193</v>
      </c>
      <c r="E46" s="8" t="s">
        <v>174</v>
      </c>
      <c r="F46" s="8" t="s">
        <v>89</v>
      </c>
      <c r="G46" s="8" t="s">
        <v>194</v>
      </c>
      <c r="H46" s="8" t="s">
        <v>15</v>
      </c>
      <c r="I46" s="8" t="s">
        <v>195</v>
      </c>
      <c r="J46" s="11">
        <v>0.78</v>
      </c>
      <c r="K46" s="11">
        <v>0.48880000000000001</v>
      </c>
      <c r="L46" s="11">
        <f t="shared" si="5"/>
        <v>0.78</v>
      </c>
      <c r="M46" s="11">
        <f t="shared" si="6"/>
        <v>48.88</v>
      </c>
      <c r="N46" s="3">
        <f t="shared" si="0"/>
        <v>1</v>
      </c>
    </row>
    <row r="47" spans="1:14" x14ac:dyDescent="0.2">
      <c r="A47" s="7">
        <v>1</v>
      </c>
      <c r="B47" s="8" t="s">
        <v>196</v>
      </c>
      <c r="C47" s="8" t="s">
        <v>197</v>
      </c>
      <c r="D47" s="8" t="s">
        <v>162</v>
      </c>
      <c r="E47" s="8" t="s">
        <v>174</v>
      </c>
      <c r="F47" s="8" t="s">
        <v>267</v>
      </c>
      <c r="G47" s="8" t="s">
        <v>284</v>
      </c>
      <c r="H47" s="8" t="s">
        <v>15</v>
      </c>
      <c r="I47" s="8" t="s">
        <v>285</v>
      </c>
      <c r="J47" s="11">
        <v>0.15</v>
      </c>
      <c r="K47" s="11">
        <v>1.66E-2</v>
      </c>
      <c r="L47" s="11">
        <f t="shared" si="5"/>
        <v>0.15</v>
      </c>
      <c r="M47" s="11">
        <f t="shared" si="6"/>
        <v>1.66</v>
      </c>
      <c r="N47" s="3">
        <f t="shared" si="0"/>
        <v>1</v>
      </c>
    </row>
    <row r="48" spans="1:14" x14ac:dyDescent="0.2">
      <c r="A48" s="7">
        <v>2</v>
      </c>
      <c r="B48" s="8" t="s">
        <v>198</v>
      </c>
      <c r="C48" s="8" t="s">
        <v>199</v>
      </c>
      <c r="D48" s="8" t="s">
        <v>162</v>
      </c>
      <c r="E48" s="8" t="s">
        <v>163</v>
      </c>
      <c r="F48" s="8" t="s">
        <v>267</v>
      </c>
      <c r="G48" s="8" t="s">
        <v>349</v>
      </c>
      <c r="H48" s="8" t="s">
        <v>15</v>
      </c>
      <c r="I48" s="8" t="s">
        <v>350</v>
      </c>
      <c r="J48" s="11">
        <v>0.15</v>
      </c>
      <c r="K48" s="11">
        <v>9.2999999999999992E-3</v>
      </c>
      <c r="L48" s="11">
        <f t="shared" si="5"/>
        <v>0.3</v>
      </c>
      <c r="M48" s="11">
        <f t="shared" si="6"/>
        <v>1.8599999999999999</v>
      </c>
      <c r="N48" s="3">
        <f t="shared" si="0"/>
        <v>2</v>
      </c>
    </row>
    <row r="49" spans="1:14" x14ac:dyDescent="0.2">
      <c r="A49" s="7">
        <v>1</v>
      </c>
      <c r="B49" s="8" t="s">
        <v>200</v>
      </c>
      <c r="C49" s="8" t="s">
        <v>201</v>
      </c>
      <c r="D49" s="8" t="s">
        <v>202</v>
      </c>
      <c r="E49" s="8" t="s">
        <v>203</v>
      </c>
      <c r="F49" s="8" t="s">
        <v>204</v>
      </c>
      <c r="G49" s="8" t="s">
        <v>205</v>
      </c>
      <c r="H49" s="8" t="s">
        <v>15</v>
      </c>
      <c r="I49" s="8" t="s">
        <v>206</v>
      </c>
      <c r="J49" s="11">
        <v>0.99</v>
      </c>
      <c r="K49" s="11">
        <v>0.55489999999999995</v>
      </c>
      <c r="L49" s="11">
        <f t="shared" ref="L49:L55" si="7">J49*A49</f>
        <v>0.99</v>
      </c>
      <c r="M49" s="11">
        <f t="shared" ref="M49:M55" si="8">K49*A49*100</f>
        <v>55.489999999999995</v>
      </c>
      <c r="N49" s="3">
        <f t="shared" si="0"/>
        <v>1</v>
      </c>
    </row>
    <row r="50" spans="1:14" x14ac:dyDescent="0.2">
      <c r="A50" s="7">
        <v>3</v>
      </c>
      <c r="B50" s="8" t="s">
        <v>207</v>
      </c>
      <c r="C50" s="8" t="s">
        <v>208</v>
      </c>
      <c r="D50" s="8" t="s">
        <v>162</v>
      </c>
      <c r="E50" s="8" t="s">
        <v>168</v>
      </c>
      <c r="F50" s="8" t="s">
        <v>147</v>
      </c>
      <c r="G50" s="8" t="s">
        <v>351</v>
      </c>
      <c r="H50" s="8" t="s">
        <v>15</v>
      </c>
      <c r="I50" s="8" t="s">
        <v>352</v>
      </c>
      <c r="J50" s="11">
        <v>0.15</v>
      </c>
      <c r="K50" s="11">
        <v>1.2500000000000001E-2</v>
      </c>
      <c r="L50" s="11">
        <f t="shared" si="7"/>
        <v>0.44999999999999996</v>
      </c>
      <c r="M50" s="11">
        <f t="shared" si="8"/>
        <v>3.7500000000000004</v>
      </c>
      <c r="N50" s="3">
        <f t="shared" si="0"/>
        <v>3</v>
      </c>
    </row>
    <row r="51" spans="1:14" x14ac:dyDescent="0.2">
      <c r="A51" s="7">
        <v>12</v>
      </c>
      <c r="B51" s="8" t="s">
        <v>209</v>
      </c>
      <c r="C51" s="8" t="s">
        <v>210</v>
      </c>
      <c r="D51" s="8" t="s">
        <v>162</v>
      </c>
      <c r="E51" s="8" t="s">
        <v>163</v>
      </c>
      <c r="F51" s="8" t="s">
        <v>267</v>
      </c>
      <c r="G51" s="8" t="s">
        <v>347</v>
      </c>
      <c r="H51" s="8" t="s">
        <v>15</v>
      </c>
      <c r="I51" s="8" t="s">
        <v>348</v>
      </c>
      <c r="J51" s="11">
        <v>2.3E-2</v>
      </c>
      <c r="K51" s="11">
        <v>4.1900000000000001E-3</v>
      </c>
      <c r="L51" s="11">
        <f t="shared" si="7"/>
        <v>0.27600000000000002</v>
      </c>
      <c r="M51" s="11">
        <f t="shared" si="8"/>
        <v>5.0280000000000005</v>
      </c>
      <c r="N51" s="3">
        <f t="shared" si="0"/>
        <v>12</v>
      </c>
    </row>
    <row r="52" spans="1:14" x14ac:dyDescent="0.2">
      <c r="A52" s="7">
        <v>1</v>
      </c>
      <c r="B52" s="8" t="s">
        <v>211</v>
      </c>
      <c r="C52" s="8" t="s">
        <v>212</v>
      </c>
      <c r="D52" s="8" t="s">
        <v>213</v>
      </c>
      <c r="E52" s="8" t="s">
        <v>214</v>
      </c>
      <c r="F52" s="8" t="s">
        <v>215</v>
      </c>
      <c r="G52" s="8" t="s">
        <v>212</v>
      </c>
      <c r="H52" s="8" t="s">
        <v>252</v>
      </c>
      <c r="I52" s="8" t="s">
        <v>286</v>
      </c>
      <c r="J52" s="11">
        <v>2.14</v>
      </c>
      <c r="K52" s="11">
        <v>1.45</v>
      </c>
      <c r="L52" s="11">
        <f t="shared" si="7"/>
        <v>2.14</v>
      </c>
      <c r="M52" s="11">
        <f t="shared" si="8"/>
        <v>145</v>
      </c>
      <c r="N52" s="3">
        <f t="shared" si="0"/>
        <v>1</v>
      </c>
    </row>
    <row r="53" spans="1:14" x14ac:dyDescent="0.2">
      <c r="A53" s="7">
        <v>1</v>
      </c>
      <c r="B53" s="8" t="s">
        <v>216</v>
      </c>
      <c r="C53" s="8" t="s">
        <v>217</v>
      </c>
      <c r="D53" s="8" t="s">
        <v>218</v>
      </c>
      <c r="E53" s="8" t="s">
        <v>219</v>
      </c>
      <c r="F53" s="8" t="s">
        <v>215</v>
      </c>
      <c r="G53" s="8" t="s">
        <v>217</v>
      </c>
      <c r="H53" s="8" t="s">
        <v>252</v>
      </c>
      <c r="I53" s="8" t="s">
        <v>287</v>
      </c>
      <c r="J53" s="11">
        <v>5.79</v>
      </c>
      <c r="K53" s="11">
        <v>4.2699999999999996</v>
      </c>
      <c r="L53" s="11">
        <f t="shared" si="7"/>
        <v>5.79</v>
      </c>
      <c r="M53" s="11">
        <f t="shared" si="8"/>
        <v>426.99999999999994</v>
      </c>
      <c r="N53" s="3">
        <f t="shared" si="0"/>
        <v>1</v>
      </c>
    </row>
    <row r="54" spans="1:14" x14ac:dyDescent="0.2">
      <c r="A54" s="7">
        <v>1</v>
      </c>
      <c r="B54" s="8" t="s">
        <v>220</v>
      </c>
      <c r="C54" s="8" t="s">
        <v>221</v>
      </c>
      <c r="D54" s="8" t="s">
        <v>222</v>
      </c>
      <c r="E54" s="8" t="s">
        <v>223</v>
      </c>
      <c r="F54" s="8" t="s">
        <v>224</v>
      </c>
      <c r="G54" s="8" t="s">
        <v>221</v>
      </c>
      <c r="H54" s="8" t="s">
        <v>252</v>
      </c>
      <c r="I54" s="8" t="s">
        <v>353</v>
      </c>
      <c r="J54" s="11">
        <v>4.1500000000000004</v>
      </c>
      <c r="K54" s="11">
        <v>3.14</v>
      </c>
      <c r="L54" s="11">
        <f t="shared" si="7"/>
        <v>4.1500000000000004</v>
      </c>
      <c r="M54" s="11">
        <f t="shared" si="8"/>
        <v>314</v>
      </c>
      <c r="N54" s="3">
        <f t="shared" si="0"/>
        <v>1</v>
      </c>
    </row>
    <row r="55" spans="1:14" x14ac:dyDescent="0.2">
      <c r="A55" s="7">
        <v>1</v>
      </c>
      <c r="B55" s="8" t="s">
        <v>225</v>
      </c>
      <c r="C55" s="8" t="s">
        <v>226</v>
      </c>
      <c r="D55" s="8" t="s">
        <v>226</v>
      </c>
      <c r="E55" s="8" t="s">
        <v>354</v>
      </c>
      <c r="F55" s="8" t="s">
        <v>355</v>
      </c>
      <c r="G55" s="8" t="s">
        <v>354</v>
      </c>
      <c r="H55" s="8" t="s">
        <v>356</v>
      </c>
      <c r="I55" s="8" t="s">
        <v>354</v>
      </c>
      <c r="J55" s="11">
        <v>273</v>
      </c>
      <c r="K55" s="11">
        <v>215.8</v>
      </c>
      <c r="L55" s="11">
        <f t="shared" si="7"/>
        <v>273</v>
      </c>
      <c r="M55" s="11">
        <f t="shared" si="8"/>
        <v>21580</v>
      </c>
      <c r="N55" s="3">
        <f t="shared" si="0"/>
        <v>1</v>
      </c>
    </row>
    <row r="57" spans="1:14" s="1" customFormat="1" x14ac:dyDescent="0.2">
      <c r="A57" s="3" t="s">
        <v>288</v>
      </c>
      <c r="B57" s="3"/>
      <c r="C57" s="3"/>
      <c r="D57" s="3"/>
      <c r="E57" s="3"/>
      <c r="F57" s="3"/>
      <c r="G57" s="3"/>
      <c r="H57" s="3"/>
      <c r="I57" s="3"/>
      <c r="J57" s="9"/>
      <c r="K57" s="9"/>
      <c r="L57" s="9"/>
      <c r="M57" s="9"/>
      <c r="N57" s="3"/>
    </row>
    <row r="58" spans="1:14" s="1" customFormat="1" x14ac:dyDescent="0.2">
      <c r="A58" s="7">
        <v>1</v>
      </c>
      <c r="B58" s="4"/>
      <c r="C58" s="7" t="s">
        <v>289</v>
      </c>
      <c r="D58" s="7" t="s">
        <v>289</v>
      </c>
      <c r="E58" s="4"/>
      <c r="F58" s="7" t="s">
        <v>290</v>
      </c>
      <c r="G58" s="7" t="s">
        <v>329</v>
      </c>
      <c r="H58" s="7" t="s">
        <v>252</v>
      </c>
      <c r="I58" s="7" t="s">
        <v>330</v>
      </c>
      <c r="J58" s="11">
        <v>34.93</v>
      </c>
      <c r="K58" s="11">
        <v>23.23</v>
      </c>
      <c r="L58" s="11">
        <f t="shared" ref="L58:L69" si="9">J58*A58</f>
        <v>34.93</v>
      </c>
      <c r="M58" s="11">
        <f t="shared" ref="M58:M69" si="10">K58*A58*100</f>
        <v>2323</v>
      </c>
      <c r="N58" s="3">
        <f t="shared" si="0"/>
        <v>1</v>
      </c>
    </row>
    <row r="59" spans="1:14" s="1" customFormat="1" x14ac:dyDescent="0.2">
      <c r="A59" s="4">
        <v>1</v>
      </c>
      <c r="B59" s="4"/>
      <c r="C59" s="4" t="s">
        <v>291</v>
      </c>
      <c r="D59" s="4" t="s">
        <v>292</v>
      </c>
      <c r="E59" s="4"/>
      <c r="F59" s="4" t="s">
        <v>293</v>
      </c>
      <c r="G59" s="4" t="s">
        <v>294</v>
      </c>
      <c r="H59" s="4" t="s">
        <v>252</v>
      </c>
      <c r="I59" s="4" t="s">
        <v>295</v>
      </c>
      <c r="J59" s="11">
        <v>90.92</v>
      </c>
      <c r="K59" s="11">
        <v>68.599999999999994</v>
      </c>
      <c r="L59" s="11">
        <f t="shared" si="9"/>
        <v>90.92</v>
      </c>
      <c r="M59" s="11">
        <f t="shared" si="10"/>
        <v>6859.9999999999991</v>
      </c>
      <c r="N59" s="3">
        <f t="shared" si="0"/>
        <v>1</v>
      </c>
    </row>
    <row r="60" spans="1:14" s="1" customFormat="1" x14ac:dyDescent="0.2">
      <c r="A60" s="4">
        <v>2</v>
      </c>
      <c r="B60" s="4"/>
      <c r="C60" s="4" t="s">
        <v>296</v>
      </c>
      <c r="D60" s="4" t="s">
        <v>297</v>
      </c>
      <c r="E60" s="4"/>
      <c r="F60" s="4" t="s">
        <v>298</v>
      </c>
      <c r="G60" s="4" t="s">
        <v>299</v>
      </c>
      <c r="H60" s="4" t="s">
        <v>252</v>
      </c>
      <c r="I60" s="4" t="s">
        <v>300</v>
      </c>
      <c r="J60" s="11">
        <v>6.25</v>
      </c>
      <c r="K60" s="11">
        <v>5.82</v>
      </c>
      <c r="L60" s="11">
        <f t="shared" si="9"/>
        <v>12.5</v>
      </c>
      <c r="M60" s="11">
        <f t="shared" si="10"/>
        <v>1164</v>
      </c>
      <c r="N60" s="3">
        <f t="shared" si="0"/>
        <v>2</v>
      </c>
    </row>
    <row r="61" spans="1:14" s="1" customFormat="1" x14ac:dyDescent="0.2">
      <c r="A61" s="4">
        <v>1</v>
      </c>
      <c r="B61" s="4"/>
      <c r="C61" s="4" t="s">
        <v>301</v>
      </c>
      <c r="D61" s="4" t="s">
        <v>302</v>
      </c>
      <c r="E61" s="4"/>
      <c r="F61" s="4" t="s">
        <v>298</v>
      </c>
      <c r="G61" s="4" t="s">
        <v>303</v>
      </c>
      <c r="H61" s="4" t="s">
        <v>252</v>
      </c>
      <c r="I61" s="4" t="s">
        <v>304</v>
      </c>
      <c r="J61" s="11">
        <v>21.09</v>
      </c>
      <c r="K61" s="11">
        <v>20.059999999999999</v>
      </c>
      <c r="L61" s="11">
        <f t="shared" si="9"/>
        <v>21.09</v>
      </c>
      <c r="M61" s="11">
        <f t="shared" si="10"/>
        <v>2005.9999999999998</v>
      </c>
      <c r="N61" s="3">
        <f t="shared" si="0"/>
        <v>1</v>
      </c>
    </row>
    <row r="62" spans="1:14" s="1" customFormat="1" x14ac:dyDescent="0.2">
      <c r="A62" s="4">
        <v>1</v>
      </c>
      <c r="B62" s="4"/>
      <c r="C62" s="4" t="s">
        <v>331</v>
      </c>
      <c r="D62" s="4" t="s">
        <v>305</v>
      </c>
      <c r="E62" s="4"/>
      <c r="F62" s="4" t="s">
        <v>306</v>
      </c>
      <c r="G62" s="4" t="s">
        <v>307</v>
      </c>
      <c r="H62" s="4" t="s">
        <v>15</v>
      </c>
      <c r="I62" s="4" t="s">
        <v>308</v>
      </c>
      <c r="J62" s="11">
        <v>8.02</v>
      </c>
      <c r="K62" s="11">
        <v>6.4135</v>
      </c>
      <c r="L62" s="11">
        <f t="shared" si="9"/>
        <v>8.02</v>
      </c>
      <c r="M62" s="11">
        <f t="shared" si="10"/>
        <v>641.35</v>
      </c>
      <c r="N62" s="3">
        <f t="shared" si="0"/>
        <v>1</v>
      </c>
    </row>
    <row r="63" spans="1:14" s="1" customFormat="1" x14ac:dyDescent="0.2">
      <c r="A63" s="4">
        <v>1</v>
      </c>
      <c r="B63" s="4"/>
      <c r="C63" s="4" t="s">
        <v>332</v>
      </c>
      <c r="D63" s="4" t="s">
        <v>333</v>
      </c>
      <c r="E63" s="4"/>
      <c r="F63" s="4" t="s">
        <v>320</v>
      </c>
      <c r="G63" s="4" t="s">
        <v>334</v>
      </c>
      <c r="H63" s="4" t="s">
        <v>252</v>
      </c>
      <c r="I63" s="4" t="s">
        <v>335</v>
      </c>
      <c r="J63" s="11">
        <v>8.15</v>
      </c>
      <c r="K63" s="11">
        <v>5.96</v>
      </c>
      <c r="L63" s="11">
        <f t="shared" si="9"/>
        <v>8.15</v>
      </c>
      <c r="M63" s="11">
        <f t="shared" si="10"/>
        <v>596</v>
      </c>
      <c r="N63" s="3">
        <f t="shared" si="0"/>
        <v>1</v>
      </c>
    </row>
    <row r="64" spans="1:14" s="1" customFormat="1" x14ac:dyDescent="0.2">
      <c r="A64" s="4">
        <v>2</v>
      </c>
      <c r="B64" s="4"/>
      <c r="C64" s="4" t="s">
        <v>309</v>
      </c>
      <c r="D64" s="4" t="s">
        <v>310</v>
      </c>
      <c r="E64" s="4"/>
      <c r="F64" s="4" t="s">
        <v>311</v>
      </c>
      <c r="G64" s="4" t="s">
        <v>312</v>
      </c>
      <c r="H64" s="4" t="s">
        <v>15</v>
      </c>
      <c r="I64" s="4" t="s">
        <v>313</v>
      </c>
      <c r="J64" s="11">
        <v>0.21</v>
      </c>
      <c r="K64" s="11">
        <v>0.1217</v>
      </c>
      <c r="L64" s="11">
        <f t="shared" si="9"/>
        <v>0.42</v>
      </c>
      <c r="M64" s="11">
        <f t="shared" si="10"/>
        <v>24.34</v>
      </c>
      <c r="N64" s="3">
        <f t="shared" si="0"/>
        <v>2</v>
      </c>
    </row>
    <row r="65" spans="1:14" s="1" customFormat="1" x14ac:dyDescent="0.2">
      <c r="A65" s="4">
        <v>4</v>
      </c>
      <c r="B65" s="4"/>
      <c r="C65" s="4" t="s">
        <v>336</v>
      </c>
      <c r="D65" s="4" t="s">
        <v>338</v>
      </c>
      <c r="E65" s="4"/>
      <c r="F65" s="4" t="s">
        <v>311</v>
      </c>
      <c r="G65" s="4" t="s">
        <v>337</v>
      </c>
      <c r="H65" s="4" t="s">
        <v>15</v>
      </c>
      <c r="I65" s="4" t="s">
        <v>339</v>
      </c>
      <c r="J65" s="11">
        <v>0.21</v>
      </c>
      <c r="K65" s="11">
        <v>0.12139999999999999</v>
      </c>
      <c r="L65" s="11">
        <f t="shared" si="9"/>
        <v>0.84</v>
      </c>
      <c r="M65" s="11">
        <f t="shared" si="10"/>
        <v>48.559999999999995</v>
      </c>
      <c r="N65" s="3">
        <f t="shared" si="0"/>
        <v>4</v>
      </c>
    </row>
    <row r="66" spans="1:14" s="1" customFormat="1" x14ac:dyDescent="0.2">
      <c r="A66" s="4">
        <v>1</v>
      </c>
      <c r="B66" s="4"/>
      <c r="C66" s="4" t="s">
        <v>314</v>
      </c>
      <c r="D66" s="4" t="s">
        <v>315</v>
      </c>
      <c r="E66" s="4"/>
      <c r="F66" s="4" t="s">
        <v>298</v>
      </c>
      <c r="G66" s="4" t="s">
        <v>316</v>
      </c>
      <c r="H66" s="4" t="s">
        <v>317</v>
      </c>
      <c r="I66" s="4" t="s">
        <v>316</v>
      </c>
      <c r="J66" s="11">
        <f>105.46*1.3</f>
        <v>137.09799999999998</v>
      </c>
      <c r="K66" s="11">
        <f>53.43*1.3</f>
        <v>69.459000000000003</v>
      </c>
      <c r="L66" s="11">
        <f t="shared" si="9"/>
        <v>137.09799999999998</v>
      </c>
      <c r="M66" s="11">
        <f t="shared" si="10"/>
        <v>6945.9000000000005</v>
      </c>
      <c r="N66" s="3">
        <f t="shared" si="0"/>
        <v>1</v>
      </c>
    </row>
    <row r="67" spans="1:14" x14ac:dyDescent="0.2">
      <c r="A67" s="4">
        <v>1</v>
      </c>
      <c r="B67" s="4"/>
      <c r="C67" s="4" t="s">
        <v>318</v>
      </c>
      <c r="D67" s="4" t="s">
        <v>319</v>
      </c>
      <c r="E67" s="4"/>
      <c r="F67" s="4" t="s">
        <v>320</v>
      </c>
      <c r="G67" s="4" t="s">
        <v>321</v>
      </c>
      <c r="H67" s="4" t="s">
        <v>15</v>
      </c>
      <c r="I67" s="4" t="s">
        <v>322</v>
      </c>
      <c r="J67" s="11">
        <v>4.6500000000000004</v>
      </c>
      <c r="K67" s="11">
        <v>3.4171</v>
      </c>
      <c r="L67" s="11">
        <f t="shared" si="9"/>
        <v>4.6500000000000004</v>
      </c>
      <c r="M67" s="11">
        <f t="shared" si="10"/>
        <v>341.71</v>
      </c>
      <c r="N67" s="3">
        <f t="shared" si="0"/>
        <v>1</v>
      </c>
    </row>
    <row r="68" spans="1:14" x14ac:dyDescent="0.2">
      <c r="A68" s="4">
        <v>1</v>
      </c>
      <c r="B68" s="4"/>
      <c r="C68" s="4" t="s">
        <v>323</v>
      </c>
      <c r="D68" s="4" t="s">
        <v>324</v>
      </c>
      <c r="E68" s="4"/>
      <c r="F68" s="4" t="s">
        <v>325</v>
      </c>
      <c r="G68" s="4" t="s">
        <v>326</v>
      </c>
      <c r="H68" s="4" t="s">
        <v>327</v>
      </c>
      <c r="I68" s="5" t="s">
        <v>328</v>
      </c>
      <c r="J68" s="11">
        <v>63.83</v>
      </c>
      <c r="K68" s="11">
        <v>58.76</v>
      </c>
      <c r="L68" s="11">
        <f t="shared" si="9"/>
        <v>63.83</v>
      </c>
      <c r="M68" s="11">
        <f t="shared" si="10"/>
        <v>5876</v>
      </c>
      <c r="N68" s="3">
        <f>A68</f>
        <v>1</v>
      </c>
    </row>
    <row r="69" spans="1:14" x14ac:dyDescent="0.2">
      <c r="A69" s="4">
        <v>1</v>
      </c>
      <c r="B69" s="4"/>
      <c r="C69" s="4" t="s">
        <v>340</v>
      </c>
      <c r="D69" s="4"/>
      <c r="E69" s="4"/>
      <c r="F69" s="4"/>
      <c r="G69" s="4"/>
      <c r="H69" s="4"/>
      <c r="I69" s="4"/>
      <c r="J69" s="11">
        <v>0.8</v>
      </c>
      <c r="K69" s="11">
        <v>0.8</v>
      </c>
      <c r="L69" s="11">
        <f t="shared" si="9"/>
        <v>0.8</v>
      </c>
      <c r="M69" s="11">
        <f t="shared" si="10"/>
        <v>80</v>
      </c>
      <c r="N69" s="3">
        <f>A69</f>
        <v>1</v>
      </c>
    </row>
    <row r="71" spans="1:14" x14ac:dyDescent="0.2">
      <c r="I71" s="4" t="s">
        <v>357</v>
      </c>
      <c r="J71" s="11">
        <f>SUM(L3:L69)</f>
        <v>747.95699999999999</v>
      </c>
      <c r="K71" s="11">
        <f>SUM(M3:M69)/100</f>
        <v>543.12726999999995</v>
      </c>
    </row>
  </sheetData>
  <pageMargins left="0.70866141732283472" right="0.70866141732283472" top="0.74803149606299213" bottom="0.74803149606299213" header="0.31496062992125984" footer="0.31496062992125984"/>
  <pageSetup scale="3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4B9E-A2A6-48CD-AC5E-41BC40064C42}">
  <dimension ref="A1:Q37"/>
  <sheetViews>
    <sheetView workbookViewId="0">
      <selection activeCell="V17" sqref="V17"/>
    </sheetView>
  </sheetViews>
  <sheetFormatPr defaultRowHeight="15" x14ac:dyDescent="0.25"/>
  <sheetData>
    <row r="1" spans="1:17" ht="15.75" thickBot="1" x14ac:dyDescent="0.3">
      <c r="A1" t="s">
        <v>643</v>
      </c>
    </row>
    <row r="2" spans="1:17" ht="15.75" thickBot="1" x14ac:dyDescent="0.3">
      <c r="A2" s="12" t="s">
        <v>362</v>
      </c>
      <c r="B2" s="15" t="s">
        <v>363</v>
      </c>
      <c r="C2" s="15" t="s">
        <v>364</v>
      </c>
      <c r="D2" s="15" t="s">
        <v>365</v>
      </c>
      <c r="E2" s="15" t="s">
        <v>366</v>
      </c>
      <c r="F2" s="15" t="s">
        <v>367</v>
      </c>
      <c r="G2" s="15" t="s">
        <v>368</v>
      </c>
      <c r="H2" s="15" t="s">
        <v>369</v>
      </c>
      <c r="I2" s="15" t="s">
        <v>370</v>
      </c>
      <c r="J2" s="15" t="s">
        <v>371</v>
      </c>
      <c r="K2" s="15" t="s">
        <v>372</v>
      </c>
      <c r="L2" s="15" t="s">
        <v>373</v>
      </c>
      <c r="M2" s="15" t="s">
        <v>374</v>
      </c>
      <c r="N2" s="15" t="s">
        <v>375</v>
      </c>
      <c r="O2" s="15" t="s">
        <v>376</v>
      </c>
      <c r="P2" s="15" t="s">
        <v>377</v>
      </c>
      <c r="Q2" s="16" t="s">
        <v>378</v>
      </c>
    </row>
    <row r="3" spans="1:17" x14ac:dyDescent="0.25">
      <c r="A3" s="13" t="s">
        <v>379</v>
      </c>
      <c r="B3" s="17" t="s">
        <v>584</v>
      </c>
      <c r="C3" s="17" t="s">
        <v>496</v>
      </c>
      <c r="D3" s="17" t="s">
        <v>408</v>
      </c>
      <c r="E3" s="17" t="s">
        <v>594</v>
      </c>
      <c r="F3" s="17" t="s">
        <v>564</v>
      </c>
      <c r="G3" s="17" t="s">
        <v>532</v>
      </c>
      <c r="H3" s="17" t="s">
        <v>423</v>
      </c>
      <c r="I3" s="17" t="s">
        <v>565</v>
      </c>
      <c r="J3" s="17" t="s">
        <v>515</v>
      </c>
      <c r="K3" s="17" t="s">
        <v>635</v>
      </c>
      <c r="L3" s="17" t="s">
        <v>454</v>
      </c>
      <c r="M3" s="17" t="s">
        <v>525</v>
      </c>
      <c r="N3" s="17" t="s">
        <v>522</v>
      </c>
      <c r="O3" s="17" t="s">
        <v>438</v>
      </c>
      <c r="P3" s="17" t="s">
        <v>573</v>
      </c>
      <c r="Q3" s="17" t="s">
        <v>548</v>
      </c>
    </row>
    <row r="4" spans="1:17" x14ac:dyDescent="0.25">
      <c r="A4" s="13" t="s">
        <v>380</v>
      </c>
      <c r="B4" s="17" t="s">
        <v>517</v>
      </c>
      <c r="C4" s="17" t="s">
        <v>577</v>
      </c>
      <c r="D4" s="17" t="s">
        <v>606</v>
      </c>
      <c r="E4" s="17" t="s">
        <v>488</v>
      </c>
      <c r="F4" s="17" t="s">
        <v>400</v>
      </c>
      <c r="G4" s="17" t="s">
        <v>433</v>
      </c>
      <c r="H4" s="17" t="s">
        <v>563</v>
      </c>
      <c r="I4" s="17" t="s">
        <v>447</v>
      </c>
      <c r="J4" s="17" t="s">
        <v>616</v>
      </c>
      <c r="K4" s="17" t="s">
        <v>599</v>
      </c>
      <c r="L4" s="17" t="s">
        <v>612</v>
      </c>
      <c r="M4" s="17" t="s">
        <v>439</v>
      </c>
      <c r="N4" s="17" t="s">
        <v>425</v>
      </c>
      <c r="O4" s="17" t="s">
        <v>503</v>
      </c>
      <c r="P4" s="17" t="s">
        <v>427</v>
      </c>
      <c r="Q4" s="17" t="s">
        <v>523</v>
      </c>
    </row>
    <row r="5" spans="1:17" x14ac:dyDescent="0.25">
      <c r="A5" s="13" t="s">
        <v>381</v>
      </c>
      <c r="B5" s="17" t="s">
        <v>628</v>
      </c>
      <c r="C5" s="17" t="s">
        <v>542</v>
      </c>
      <c r="D5" s="17" t="s">
        <v>50</v>
      </c>
      <c r="E5" s="17" t="s">
        <v>562</v>
      </c>
      <c r="F5" s="17" t="s">
        <v>603</v>
      </c>
      <c r="G5" s="17" t="s">
        <v>625</v>
      </c>
      <c r="H5" s="17" t="s">
        <v>495</v>
      </c>
      <c r="I5" s="17" t="s">
        <v>570</v>
      </c>
      <c r="J5" s="17" t="s">
        <v>395</v>
      </c>
      <c r="K5" s="17" t="s">
        <v>537</v>
      </c>
      <c r="L5" s="17" t="s">
        <v>631</v>
      </c>
      <c r="M5" s="17" t="s">
        <v>554</v>
      </c>
      <c r="N5" s="17" t="s">
        <v>572</v>
      </c>
      <c r="O5" s="17" t="s">
        <v>528</v>
      </c>
      <c r="P5" s="17" t="s">
        <v>457</v>
      </c>
      <c r="Q5" s="17" t="s">
        <v>415</v>
      </c>
    </row>
    <row r="6" spans="1:17" x14ac:dyDescent="0.25">
      <c r="A6" s="13" t="s">
        <v>382</v>
      </c>
      <c r="B6" s="17" t="s">
        <v>569</v>
      </c>
      <c r="C6" s="17" t="s">
        <v>404</v>
      </c>
      <c r="D6" s="17" t="s">
        <v>513</v>
      </c>
      <c r="E6" s="17" t="s">
        <v>639</v>
      </c>
      <c r="F6" s="17" t="s">
        <v>615</v>
      </c>
      <c r="G6" s="17" t="s">
        <v>553</v>
      </c>
      <c r="H6" s="17" t="s">
        <v>611</v>
      </c>
      <c r="I6" s="17" t="s">
        <v>436</v>
      </c>
      <c r="J6" s="17" t="s">
        <v>531</v>
      </c>
      <c r="K6" s="17" t="s">
        <v>462</v>
      </c>
      <c r="L6" s="17" t="s">
        <v>486</v>
      </c>
      <c r="M6" s="17" t="s">
        <v>444</v>
      </c>
      <c r="N6" s="17" t="s">
        <v>421</v>
      </c>
      <c r="O6" s="17" t="s">
        <v>432</v>
      </c>
      <c r="P6" s="17" t="s">
        <v>601</v>
      </c>
      <c r="Q6" s="17" t="s">
        <v>557</v>
      </c>
    </row>
    <row r="7" spans="1:17" x14ac:dyDescent="0.25">
      <c r="A7" s="13" t="s">
        <v>383</v>
      </c>
      <c r="B7" s="17" t="s">
        <v>442</v>
      </c>
      <c r="C7" s="17" t="s">
        <v>505</v>
      </c>
      <c r="D7" s="17" t="s">
        <v>638</v>
      </c>
      <c r="E7" s="17" t="s">
        <v>582</v>
      </c>
      <c r="F7" s="17" t="s">
        <v>514</v>
      </c>
      <c r="G7" s="17" t="s">
        <v>428</v>
      </c>
      <c r="H7" s="17" t="s">
        <v>460</v>
      </c>
      <c r="I7" s="17" t="s">
        <v>580</v>
      </c>
      <c r="J7" s="17" t="s">
        <v>576</v>
      </c>
      <c r="K7" s="17" t="s">
        <v>399</v>
      </c>
      <c r="L7" s="18" t="s">
        <v>620</v>
      </c>
      <c r="M7" s="17" t="s">
        <v>472</v>
      </c>
      <c r="N7" s="17" t="s">
        <v>540</v>
      </c>
      <c r="O7" s="17" t="s">
        <v>578</v>
      </c>
      <c r="P7" s="17" t="s">
        <v>500</v>
      </c>
      <c r="Q7" s="17" t="s">
        <v>608</v>
      </c>
    </row>
    <row r="8" spans="1:17" x14ac:dyDescent="0.25">
      <c r="A8" s="13" t="s">
        <v>384</v>
      </c>
      <c r="B8" s="17" t="s">
        <v>610</v>
      </c>
      <c r="C8" s="17" t="s">
        <v>453</v>
      </c>
      <c r="D8" s="17" t="s">
        <v>646</v>
      </c>
      <c r="E8" s="17" t="s">
        <v>598</v>
      </c>
      <c r="F8" s="17" t="s">
        <v>417</v>
      </c>
      <c r="G8" s="17" t="s">
        <v>630</v>
      </c>
      <c r="H8" s="17" t="s">
        <v>556</v>
      </c>
      <c r="I8" s="17" t="s">
        <v>497</v>
      </c>
      <c r="J8" s="17" t="s">
        <v>407</v>
      </c>
      <c r="K8" s="17" t="s">
        <v>587</v>
      </c>
      <c r="L8" s="17" t="s">
        <v>449</v>
      </c>
      <c r="M8" s="17" t="s">
        <v>519</v>
      </c>
      <c r="N8" s="17" t="s">
        <v>623</v>
      </c>
      <c r="O8" s="17" t="s">
        <v>478</v>
      </c>
      <c r="P8" s="17" t="s">
        <v>533</v>
      </c>
      <c r="Q8" s="17" t="s">
        <v>544</v>
      </c>
    </row>
    <row r="9" spans="1:17" x14ac:dyDescent="0.25">
      <c r="A9" s="13" t="s">
        <v>385</v>
      </c>
      <c r="B9" s="17" t="s">
        <v>508</v>
      </c>
      <c r="C9" s="17" t="s">
        <v>403</v>
      </c>
      <c r="D9" s="17" t="s">
        <v>430</v>
      </c>
      <c r="E9" s="17" t="s">
        <v>642</v>
      </c>
      <c r="F9" s="17" t="s">
        <v>561</v>
      </c>
      <c r="G9" s="17" t="s">
        <v>485</v>
      </c>
      <c r="H9" s="17" t="s">
        <v>85</v>
      </c>
      <c r="I9" s="17" t="s">
        <v>607</v>
      </c>
      <c r="J9" s="17" t="s">
        <v>459</v>
      </c>
      <c r="K9" s="17" t="s">
        <v>512</v>
      </c>
      <c r="L9" s="17" t="s">
        <v>476</v>
      </c>
      <c r="M9" s="17" t="s">
        <v>413</v>
      </c>
      <c r="N9" s="17" t="s">
        <v>455</v>
      </c>
      <c r="O9" s="17" t="s">
        <v>551</v>
      </c>
      <c r="P9" s="17" t="s">
        <v>446</v>
      </c>
      <c r="Q9" s="17" t="s">
        <v>401</v>
      </c>
    </row>
    <row r="10" spans="1:17" x14ac:dyDescent="0.25">
      <c r="A10" s="13" t="s">
        <v>386</v>
      </c>
      <c r="B10" s="17" t="s">
        <v>398</v>
      </c>
      <c r="C10" s="17" t="s">
        <v>527</v>
      </c>
      <c r="D10" s="17" t="s">
        <v>627</v>
      </c>
      <c r="E10" s="17" t="s">
        <v>541</v>
      </c>
      <c r="F10" s="17" t="s">
        <v>595</v>
      </c>
      <c r="G10" s="17" t="s">
        <v>443</v>
      </c>
      <c r="H10" s="17" t="s">
        <v>426</v>
      </c>
      <c r="I10" s="17" t="s">
        <v>618</v>
      </c>
      <c r="J10" s="17" t="s">
        <v>559</v>
      </c>
      <c r="K10" s="17" t="s">
        <v>416</v>
      </c>
      <c r="L10" s="17" t="s">
        <v>552</v>
      </c>
      <c r="M10" s="17" t="s">
        <v>597</v>
      </c>
      <c r="N10" s="17" t="s">
        <v>494</v>
      </c>
      <c r="O10" s="17" t="s">
        <v>76</v>
      </c>
      <c r="P10" s="17" t="s">
        <v>593</v>
      </c>
      <c r="Q10" s="17" t="s">
        <v>586</v>
      </c>
    </row>
    <row r="11" spans="1:17" x14ac:dyDescent="0.25">
      <c r="A11" s="13" t="s">
        <v>387</v>
      </c>
      <c r="B11" s="17" t="s">
        <v>412</v>
      </c>
      <c r="C11" s="17" t="s">
        <v>633</v>
      </c>
      <c r="D11" s="17" t="s">
        <v>530</v>
      </c>
      <c r="E11" s="17" t="s">
        <v>65</v>
      </c>
      <c r="F11" s="17" t="s">
        <v>437</v>
      </c>
      <c r="G11" s="17" t="s">
        <v>568</v>
      </c>
      <c r="H11" s="17" t="s">
        <v>463</v>
      </c>
      <c r="I11" s="17" t="s">
        <v>506</v>
      </c>
      <c r="J11" s="17" t="s">
        <v>420</v>
      </c>
      <c r="K11" s="17" t="s">
        <v>546</v>
      </c>
      <c r="L11" s="17" t="s">
        <v>591</v>
      </c>
      <c r="M11" s="17" t="s">
        <v>483</v>
      </c>
      <c r="N11" s="17" t="s">
        <v>613</v>
      </c>
      <c r="O11" s="17" t="s">
        <v>571</v>
      </c>
      <c r="P11" s="17" t="s">
        <v>640</v>
      </c>
      <c r="Q11" s="17" t="s">
        <v>489</v>
      </c>
    </row>
    <row r="12" spans="1:17" x14ac:dyDescent="0.25">
      <c r="A12" s="13" t="s">
        <v>388</v>
      </c>
      <c r="B12" s="17" t="s">
        <v>549</v>
      </c>
      <c r="C12" s="17" t="s">
        <v>419</v>
      </c>
      <c r="D12" s="17" t="s">
        <v>501</v>
      </c>
      <c r="E12" s="17" t="s">
        <v>451</v>
      </c>
      <c r="F12" s="17" t="s">
        <v>547</v>
      </c>
      <c r="G12" s="17" t="s">
        <v>479</v>
      </c>
      <c r="H12" s="17" t="s">
        <v>518</v>
      </c>
      <c r="I12" s="17" t="s">
        <v>410</v>
      </c>
      <c r="J12" s="17" t="s">
        <v>429</v>
      </c>
      <c r="K12" s="17" t="s">
        <v>575</v>
      </c>
      <c r="L12" s="17" t="s">
        <v>471</v>
      </c>
      <c r="M12" s="17" t="s">
        <v>602</v>
      </c>
      <c r="N12" s="17" t="s">
        <v>406</v>
      </c>
      <c r="O12" s="17" t="s">
        <v>536</v>
      </c>
      <c r="P12" s="17" t="s">
        <v>397</v>
      </c>
      <c r="Q12" s="17" t="s">
        <v>467</v>
      </c>
    </row>
    <row r="13" spans="1:17" x14ac:dyDescent="0.25">
      <c r="A13" s="13" t="s">
        <v>389</v>
      </c>
      <c r="B13" s="17" t="s">
        <v>464</v>
      </c>
      <c r="C13" s="17" t="s">
        <v>634</v>
      </c>
      <c r="D13" s="17" t="s">
        <v>60</v>
      </c>
      <c r="E13" s="17" t="s">
        <v>645</v>
      </c>
      <c r="F13" s="17" t="s">
        <v>474</v>
      </c>
      <c r="G13" s="17" t="s">
        <v>583</v>
      </c>
      <c r="H13" s="17" t="s">
        <v>626</v>
      </c>
      <c r="I13" s="17" t="s">
        <v>441</v>
      </c>
      <c r="J13" s="17" t="s">
        <v>507</v>
      </c>
      <c r="K13" s="17" t="s">
        <v>629</v>
      </c>
      <c r="L13" s="17" t="s">
        <v>481</v>
      </c>
      <c r="M13" s="17" t="s">
        <v>491</v>
      </c>
      <c r="N13" s="17" t="s">
        <v>480</v>
      </c>
      <c r="O13" s="17" t="s">
        <v>435</v>
      </c>
      <c r="P13" s="17" t="s">
        <v>539</v>
      </c>
      <c r="Q13" s="17" t="s">
        <v>624</v>
      </c>
    </row>
    <row r="14" spans="1:17" x14ac:dyDescent="0.25">
      <c r="A14" s="13" t="s">
        <v>390</v>
      </c>
      <c r="B14" s="17" t="s">
        <v>619</v>
      </c>
      <c r="C14" s="17" t="s">
        <v>524</v>
      </c>
      <c r="D14" s="17" t="s">
        <v>422</v>
      </c>
      <c r="E14" s="17" t="s">
        <v>622</v>
      </c>
      <c r="F14" s="17" t="s">
        <v>493</v>
      </c>
      <c r="G14" s="17" t="s">
        <v>440</v>
      </c>
      <c r="H14" s="17" t="s">
        <v>574</v>
      </c>
      <c r="I14" s="17" t="s">
        <v>596</v>
      </c>
      <c r="J14" s="17" t="s">
        <v>535</v>
      </c>
      <c r="K14" s="17" t="s">
        <v>450</v>
      </c>
      <c r="L14" s="17" t="s">
        <v>604</v>
      </c>
      <c r="M14" s="17" t="s">
        <v>461</v>
      </c>
      <c r="N14" s="17" t="s">
        <v>560</v>
      </c>
      <c r="O14" s="17" t="s">
        <v>448</v>
      </c>
      <c r="P14" s="17" t="s">
        <v>466</v>
      </c>
      <c r="Q14" s="17" t="s">
        <v>516</v>
      </c>
    </row>
    <row r="15" spans="1:17" x14ac:dyDescent="0.25">
      <c r="A15" s="13" t="s">
        <v>391</v>
      </c>
      <c r="B15" s="17" t="s">
        <v>588</v>
      </c>
      <c r="C15" s="17" t="s">
        <v>469</v>
      </c>
      <c r="D15" s="17" t="s">
        <v>534</v>
      </c>
      <c r="E15" s="17" t="s">
        <v>411</v>
      </c>
      <c r="F15" s="17" t="s">
        <v>402</v>
      </c>
      <c r="G15" s="17" t="s">
        <v>636</v>
      </c>
      <c r="H15" s="17" t="s">
        <v>550</v>
      </c>
      <c r="I15" s="17" t="s">
        <v>641</v>
      </c>
      <c r="J15" s="17" t="s">
        <v>609</v>
      </c>
      <c r="K15" s="18" t="s">
        <v>424</v>
      </c>
      <c r="L15" s="17" t="s">
        <v>509</v>
      </c>
      <c r="M15" s="17" t="s">
        <v>600</v>
      </c>
      <c r="N15" s="17" t="s">
        <v>482</v>
      </c>
      <c r="O15" s="17" t="s">
        <v>499</v>
      </c>
      <c r="P15" s="17" t="s">
        <v>520</v>
      </c>
      <c r="Q15" s="17" t="s">
        <v>396</v>
      </c>
    </row>
    <row r="16" spans="1:17" x14ac:dyDescent="0.25">
      <c r="A16" s="13" t="s">
        <v>392</v>
      </c>
      <c r="B16" s="17" t="s">
        <v>487</v>
      </c>
      <c r="C16" s="17" t="s">
        <v>405</v>
      </c>
      <c r="D16" s="17" t="s">
        <v>452</v>
      </c>
      <c r="E16" s="17" t="s">
        <v>555</v>
      </c>
      <c r="F16" s="17" t="s">
        <v>468</v>
      </c>
      <c r="G16" s="17" t="s">
        <v>510</v>
      </c>
      <c r="H16" s="17" t="s">
        <v>617</v>
      </c>
      <c r="I16" s="17" t="s">
        <v>526</v>
      </c>
      <c r="J16" s="17" t="s">
        <v>592</v>
      </c>
      <c r="K16" s="17" t="s">
        <v>579</v>
      </c>
      <c r="L16" s="17" t="s">
        <v>477</v>
      </c>
      <c r="M16" s="17" t="s">
        <v>418</v>
      </c>
      <c r="N16" s="17" t="s">
        <v>545</v>
      </c>
      <c r="O16" s="17" t="s">
        <v>458</v>
      </c>
      <c r="P16" s="17" t="s">
        <v>470</v>
      </c>
      <c r="Q16" s="17" t="s">
        <v>502</v>
      </c>
    </row>
    <row r="17" spans="1:17" x14ac:dyDescent="0.25">
      <c r="A17" s="13" t="s">
        <v>393</v>
      </c>
      <c r="B17" s="17" t="s">
        <v>589</v>
      </c>
      <c r="C17" s="17" t="s">
        <v>492</v>
      </c>
      <c r="D17" s="17" t="s">
        <v>521</v>
      </c>
      <c r="E17" s="17" t="s">
        <v>70</v>
      </c>
      <c r="F17" s="17" t="s">
        <v>558</v>
      </c>
      <c r="G17" s="17" t="s">
        <v>538</v>
      </c>
      <c r="H17" s="17" t="s">
        <v>484</v>
      </c>
      <c r="I17" s="17" t="s">
        <v>590</v>
      </c>
      <c r="J17" s="17" t="s">
        <v>621</v>
      </c>
      <c r="K17" s="17" t="s">
        <v>490</v>
      </c>
      <c r="L17" s="17" t="s">
        <v>473</v>
      </c>
      <c r="M17" s="17" t="s">
        <v>543</v>
      </c>
      <c r="N17" s="17" t="s">
        <v>434</v>
      </c>
      <c r="O17" s="17" t="s">
        <v>585</v>
      </c>
      <c r="P17" s="17" t="s">
        <v>529</v>
      </c>
      <c r="Q17" s="17" t="s">
        <v>475</v>
      </c>
    </row>
    <row r="18" spans="1:17" ht="15.75" thickBot="1" x14ac:dyDescent="0.3">
      <c r="A18" s="14" t="s">
        <v>394</v>
      </c>
      <c r="B18" s="17" t="s">
        <v>632</v>
      </c>
      <c r="C18" s="17" t="s">
        <v>409</v>
      </c>
      <c r="D18" s="17" t="s">
        <v>431</v>
      </c>
      <c r="E18" s="17" t="s">
        <v>511</v>
      </c>
      <c r="F18" s="17" t="s">
        <v>414</v>
      </c>
      <c r="G18" s="17" t="s">
        <v>581</v>
      </c>
      <c r="H18" s="17" t="s">
        <v>637</v>
      </c>
      <c r="I18" s="17" t="s">
        <v>465</v>
      </c>
      <c r="J18" s="17" t="s">
        <v>498</v>
      </c>
      <c r="K18" s="17" t="s">
        <v>605</v>
      </c>
      <c r="L18" s="17" t="s">
        <v>566</v>
      </c>
      <c r="M18" s="17" t="s">
        <v>445</v>
      </c>
      <c r="N18" s="17" t="s">
        <v>504</v>
      </c>
      <c r="O18" s="17" t="s">
        <v>614</v>
      </c>
      <c r="P18" s="17" t="s">
        <v>456</v>
      </c>
      <c r="Q18" s="17" t="s">
        <v>567</v>
      </c>
    </row>
    <row r="20" spans="1:17" ht="15.75" thickBot="1" x14ac:dyDescent="0.3">
      <c r="A20" t="s">
        <v>644</v>
      </c>
    </row>
    <row r="21" spans="1:17" ht="15.75" thickBot="1" x14ac:dyDescent="0.3">
      <c r="A21" s="12" t="s">
        <v>362</v>
      </c>
      <c r="B21" s="15" t="s">
        <v>363</v>
      </c>
      <c r="C21" s="15" t="s">
        <v>364</v>
      </c>
      <c r="D21" s="15" t="s">
        <v>365</v>
      </c>
      <c r="E21" s="15" t="s">
        <v>366</v>
      </c>
      <c r="F21" s="15" t="s">
        <v>367</v>
      </c>
      <c r="G21" s="15" t="s">
        <v>368</v>
      </c>
      <c r="H21" s="15" t="s">
        <v>369</v>
      </c>
      <c r="I21" s="15" t="s">
        <v>370</v>
      </c>
      <c r="J21" s="15" t="s">
        <v>371</v>
      </c>
      <c r="K21" s="15" t="s">
        <v>372</v>
      </c>
      <c r="L21" s="15" t="s">
        <v>373</v>
      </c>
      <c r="M21" s="15" t="s">
        <v>374</v>
      </c>
      <c r="N21" s="15" t="s">
        <v>375</v>
      </c>
      <c r="O21" s="15" t="s">
        <v>376</v>
      </c>
      <c r="P21" s="15" t="s">
        <v>377</v>
      </c>
      <c r="Q21" s="16" t="s">
        <v>378</v>
      </c>
    </row>
    <row r="22" spans="1:17" x14ac:dyDescent="0.25">
      <c r="A22" s="13" t="s">
        <v>379</v>
      </c>
      <c r="B22" s="17" t="s">
        <v>586</v>
      </c>
      <c r="C22" s="17" t="s">
        <v>544</v>
      </c>
      <c r="D22" s="17" t="s">
        <v>443</v>
      </c>
      <c r="E22" s="17" t="s">
        <v>504</v>
      </c>
      <c r="F22" s="17" t="s">
        <v>626</v>
      </c>
      <c r="G22" s="17" t="s">
        <v>463</v>
      </c>
      <c r="H22" s="17" t="s">
        <v>422</v>
      </c>
      <c r="I22" s="17" t="s">
        <v>455</v>
      </c>
      <c r="J22" s="17" t="s">
        <v>400</v>
      </c>
      <c r="K22" s="17" t="s">
        <v>609</v>
      </c>
      <c r="L22" s="17" t="s">
        <v>526</v>
      </c>
      <c r="M22" s="17" t="s">
        <v>486</v>
      </c>
      <c r="N22" s="17" t="s">
        <v>571</v>
      </c>
      <c r="O22" s="17" t="s">
        <v>477</v>
      </c>
      <c r="P22" s="17" t="s">
        <v>440</v>
      </c>
      <c r="Q22" s="17" t="s">
        <v>563</v>
      </c>
    </row>
    <row r="23" spans="1:17" x14ac:dyDescent="0.25">
      <c r="A23" s="13" t="s">
        <v>380</v>
      </c>
      <c r="B23" s="17" t="s">
        <v>629</v>
      </c>
      <c r="C23" s="17" t="s">
        <v>453</v>
      </c>
      <c r="D23" s="17" t="s">
        <v>514</v>
      </c>
      <c r="E23" s="17" t="s">
        <v>481</v>
      </c>
      <c r="F23" s="17" t="s">
        <v>551</v>
      </c>
      <c r="G23" s="17" t="s">
        <v>620</v>
      </c>
      <c r="H23" s="17" t="s">
        <v>419</v>
      </c>
      <c r="I23" s="17" t="s">
        <v>581</v>
      </c>
      <c r="J23" s="17" t="s">
        <v>437</v>
      </c>
      <c r="K23" s="17" t="s">
        <v>60</v>
      </c>
      <c r="L23" s="17" t="s">
        <v>472</v>
      </c>
      <c r="M23" s="17" t="s">
        <v>591</v>
      </c>
      <c r="N23" s="17" t="s">
        <v>538</v>
      </c>
      <c r="O23" s="17" t="s">
        <v>520</v>
      </c>
      <c r="P23" s="17" t="s">
        <v>493</v>
      </c>
      <c r="Q23" s="17" t="s">
        <v>410</v>
      </c>
    </row>
    <row r="24" spans="1:17" x14ac:dyDescent="0.25">
      <c r="A24" s="13" t="s">
        <v>381</v>
      </c>
      <c r="B24" s="17" t="s">
        <v>501</v>
      </c>
      <c r="C24" s="17" t="s">
        <v>633</v>
      </c>
      <c r="D24" s="17" t="s">
        <v>575</v>
      </c>
      <c r="E24" s="17" t="s">
        <v>516</v>
      </c>
      <c r="F24" s="17" t="s">
        <v>397</v>
      </c>
      <c r="G24" s="17" t="s">
        <v>496</v>
      </c>
      <c r="H24" s="17" t="s">
        <v>70</v>
      </c>
      <c r="I24" s="17" t="s">
        <v>593</v>
      </c>
      <c r="J24" s="17" t="s">
        <v>533</v>
      </c>
      <c r="K24" s="17" t="s">
        <v>468</v>
      </c>
      <c r="L24" s="17" t="s">
        <v>615</v>
      </c>
      <c r="M24" s="17" t="s">
        <v>542</v>
      </c>
      <c r="N24" s="17" t="s">
        <v>490</v>
      </c>
      <c r="O24" s="17" t="s">
        <v>578</v>
      </c>
      <c r="P24" s="17" t="s">
        <v>429</v>
      </c>
      <c r="Q24" s="17" t="s">
        <v>404</v>
      </c>
    </row>
    <row r="25" spans="1:17" x14ac:dyDescent="0.25">
      <c r="A25" s="13" t="s">
        <v>382</v>
      </c>
      <c r="B25" s="17" t="s">
        <v>640</v>
      </c>
      <c r="C25" s="17" t="s">
        <v>529</v>
      </c>
      <c r="D25" s="17" t="s">
        <v>459</v>
      </c>
      <c r="E25" s="17" t="s">
        <v>425</v>
      </c>
      <c r="F25" s="17" t="s">
        <v>561</v>
      </c>
      <c r="G25" s="17" t="s">
        <v>414</v>
      </c>
      <c r="H25" s="17" t="s">
        <v>567</v>
      </c>
      <c r="I25" s="17" t="s">
        <v>601</v>
      </c>
      <c r="J25" s="17" t="s">
        <v>518</v>
      </c>
      <c r="K25" s="17" t="s">
        <v>465</v>
      </c>
      <c r="L25" s="17" t="s">
        <v>579</v>
      </c>
      <c r="M25" s="17" t="s">
        <v>450</v>
      </c>
      <c r="N25" s="17" t="s">
        <v>621</v>
      </c>
      <c r="O25" s="17" t="s">
        <v>631</v>
      </c>
      <c r="P25" s="17" t="s">
        <v>500</v>
      </c>
      <c r="Q25" s="17" t="s">
        <v>627</v>
      </c>
    </row>
    <row r="26" spans="1:17" x14ac:dyDescent="0.25">
      <c r="A26" s="13" t="s">
        <v>383</v>
      </c>
      <c r="B26" s="17" t="s">
        <v>433</v>
      </c>
      <c r="C26" s="17" t="s">
        <v>598</v>
      </c>
      <c r="D26" s="17" t="s">
        <v>589</v>
      </c>
      <c r="E26" s="17" t="s">
        <v>645</v>
      </c>
      <c r="F26" s="17" t="s">
        <v>441</v>
      </c>
      <c r="G26" s="17" t="s">
        <v>531</v>
      </c>
      <c r="H26" s="17" t="s">
        <v>445</v>
      </c>
      <c r="I26" s="17" t="s">
        <v>570</v>
      </c>
      <c r="J26" s="17" t="s">
        <v>549</v>
      </c>
      <c r="K26" s="17" t="s">
        <v>458</v>
      </c>
      <c r="L26" s="18" t="s">
        <v>606</v>
      </c>
      <c r="M26" s="17" t="s">
        <v>407</v>
      </c>
      <c r="N26" s="17" t="s">
        <v>585</v>
      </c>
      <c r="O26" s="17" t="s">
        <v>523</v>
      </c>
      <c r="P26" s="17" t="s">
        <v>507</v>
      </c>
      <c r="Q26" s="17" t="s">
        <v>489</v>
      </c>
    </row>
    <row r="27" spans="1:17" x14ac:dyDescent="0.25">
      <c r="A27" s="13" t="s">
        <v>384</v>
      </c>
      <c r="B27" s="17" t="s">
        <v>492</v>
      </c>
      <c r="C27" s="17" t="s">
        <v>479</v>
      </c>
      <c r="D27" s="17" t="s">
        <v>484</v>
      </c>
      <c r="E27" s="17" t="s">
        <v>618</v>
      </c>
      <c r="F27" s="17" t="s">
        <v>536</v>
      </c>
      <c r="G27" s="17" t="s">
        <v>456</v>
      </c>
      <c r="H27" s="17" t="s">
        <v>527</v>
      </c>
      <c r="I27" s="17" t="s">
        <v>580</v>
      </c>
      <c r="J27" s="17" t="s">
        <v>532</v>
      </c>
      <c r="K27" s="17" t="s">
        <v>499</v>
      </c>
      <c r="L27" s="17" t="s">
        <v>402</v>
      </c>
      <c r="M27" s="17" t="s">
        <v>636</v>
      </c>
      <c r="N27" s="17" t="s">
        <v>557</v>
      </c>
      <c r="O27" s="17" t="s">
        <v>502</v>
      </c>
      <c r="P27" s="17" t="s">
        <v>562</v>
      </c>
      <c r="Q27" s="17" t="s">
        <v>76</v>
      </c>
    </row>
    <row r="28" spans="1:17" x14ac:dyDescent="0.25">
      <c r="A28" s="13" t="s">
        <v>385</v>
      </c>
      <c r="B28" s="17" t="s">
        <v>474</v>
      </c>
      <c r="C28" s="17" t="s">
        <v>553</v>
      </c>
      <c r="D28" s="17" t="s">
        <v>416</v>
      </c>
      <c r="E28" s="17" t="s">
        <v>485</v>
      </c>
      <c r="F28" s="17" t="s">
        <v>467</v>
      </c>
      <c r="G28" s="17" t="s">
        <v>612</v>
      </c>
      <c r="H28" s="17" t="s">
        <v>573</v>
      </c>
      <c r="I28" s="17" t="s">
        <v>427</v>
      </c>
      <c r="J28" s="17" t="s">
        <v>461</v>
      </c>
      <c r="K28" s="17" t="s">
        <v>622</v>
      </c>
      <c r="L28" s="17" t="s">
        <v>602</v>
      </c>
      <c r="M28" s="17" t="s">
        <v>403</v>
      </c>
      <c r="N28" s="17" t="s">
        <v>608</v>
      </c>
      <c r="O28" s="17" t="s">
        <v>568</v>
      </c>
      <c r="P28" s="17" t="s">
        <v>510</v>
      </c>
      <c r="Q28" s="17" t="s">
        <v>438</v>
      </c>
    </row>
    <row r="29" spans="1:17" x14ac:dyDescent="0.25">
      <c r="A29" s="13" t="s">
        <v>386</v>
      </c>
      <c r="B29" s="17" t="s">
        <v>447</v>
      </c>
      <c r="C29" s="17" t="s">
        <v>611</v>
      </c>
      <c r="D29" s="17" t="s">
        <v>488</v>
      </c>
      <c r="E29" s="17" t="s">
        <v>548</v>
      </c>
      <c r="F29" s="17" t="s">
        <v>638</v>
      </c>
      <c r="G29" s="17" t="s">
        <v>524</v>
      </c>
      <c r="H29" s="17" t="s">
        <v>405</v>
      </c>
      <c r="I29" s="17" t="s">
        <v>478</v>
      </c>
      <c r="J29" s="17" t="s">
        <v>503</v>
      </c>
      <c r="K29" s="17" t="s">
        <v>588</v>
      </c>
      <c r="L29" s="17" t="s">
        <v>454</v>
      </c>
      <c r="M29" s="17" t="s">
        <v>564</v>
      </c>
      <c r="N29" s="17" t="s">
        <v>435</v>
      </c>
      <c r="O29" s="17" t="s">
        <v>565</v>
      </c>
      <c r="P29" s="17" t="s">
        <v>646</v>
      </c>
      <c r="Q29" s="17" t="s">
        <v>511</v>
      </c>
    </row>
    <row r="30" spans="1:17" x14ac:dyDescent="0.25">
      <c r="A30" s="13" t="s">
        <v>387</v>
      </c>
      <c r="B30" s="17" t="s">
        <v>624</v>
      </c>
      <c r="C30" s="17" t="s">
        <v>482</v>
      </c>
      <c r="D30" s="17" t="s">
        <v>540</v>
      </c>
      <c r="E30" s="17" t="s">
        <v>509</v>
      </c>
      <c r="F30" s="17" t="s">
        <v>65</v>
      </c>
      <c r="G30" s="17" t="s">
        <v>605</v>
      </c>
      <c r="H30" s="17" t="s">
        <v>396</v>
      </c>
      <c r="I30" s="17" t="s">
        <v>559</v>
      </c>
      <c r="J30" s="17" t="s">
        <v>497</v>
      </c>
      <c r="K30" s="17" t="s">
        <v>462</v>
      </c>
      <c r="L30" s="17" t="s">
        <v>399</v>
      </c>
      <c r="M30" s="17" t="s">
        <v>576</v>
      </c>
      <c r="N30" s="17" t="s">
        <v>426</v>
      </c>
      <c r="O30" s="17" t="s">
        <v>556</v>
      </c>
      <c r="P30" s="17" t="s">
        <v>525</v>
      </c>
      <c r="Q30" s="17" t="s">
        <v>417</v>
      </c>
    </row>
    <row r="31" spans="1:17" x14ac:dyDescent="0.25">
      <c r="A31" s="13" t="s">
        <v>388</v>
      </c>
      <c r="B31" s="17" t="s">
        <v>594</v>
      </c>
      <c r="C31" s="17" t="s">
        <v>517</v>
      </c>
      <c r="D31" s="17" t="s">
        <v>420</v>
      </c>
      <c r="E31" s="17" t="s">
        <v>521</v>
      </c>
      <c r="F31" s="17" t="s">
        <v>530</v>
      </c>
      <c r="G31" s="17" t="s">
        <v>470</v>
      </c>
      <c r="H31" s="17" t="s">
        <v>614</v>
      </c>
      <c r="I31" s="17" t="s">
        <v>412</v>
      </c>
      <c r="J31" s="17" t="s">
        <v>494</v>
      </c>
      <c r="K31" s="17" t="s">
        <v>432</v>
      </c>
      <c r="L31" s="17" t="s">
        <v>475</v>
      </c>
      <c r="M31" s="17" t="s">
        <v>552</v>
      </c>
      <c r="N31" s="17" t="s">
        <v>539</v>
      </c>
      <c r="O31" s="17" t="s">
        <v>625</v>
      </c>
      <c r="P31" s="17" t="s">
        <v>434</v>
      </c>
      <c r="Q31" s="17" t="s">
        <v>584</v>
      </c>
    </row>
    <row r="32" spans="1:17" x14ac:dyDescent="0.25">
      <c r="A32" s="13" t="s">
        <v>389</v>
      </c>
      <c r="B32" s="17" t="s">
        <v>430</v>
      </c>
      <c r="C32" s="17" t="s">
        <v>613</v>
      </c>
      <c r="D32" s="17" t="s">
        <v>596</v>
      </c>
      <c r="E32" s="17" t="s">
        <v>473</v>
      </c>
      <c r="F32" s="17" t="s">
        <v>535</v>
      </c>
      <c r="G32" s="17" t="s">
        <v>607</v>
      </c>
      <c r="H32" s="17" t="s">
        <v>569</v>
      </c>
      <c r="I32" s="17" t="s">
        <v>449</v>
      </c>
      <c r="J32" s="17" t="s">
        <v>628</v>
      </c>
      <c r="K32" s="17" t="s">
        <v>522</v>
      </c>
      <c r="L32" s="17" t="s">
        <v>546</v>
      </c>
      <c r="M32" s="17" t="s">
        <v>398</v>
      </c>
      <c r="N32" s="17" t="s">
        <v>491</v>
      </c>
      <c r="O32" s="17" t="s">
        <v>436</v>
      </c>
      <c r="P32" s="17" t="s">
        <v>513</v>
      </c>
      <c r="Q32" s="17" t="s">
        <v>604</v>
      </c>
    </row>
    <row r="33" spans="1:17" x14ac:dyDescent="0.25">
      <c r="A33" s="13" t="s">
        <v>390</v>
      </c>
      <c r="B33" s="17" t="s">
        <v>442</v>
      </c>
      <c r="C33" s="17" t="s">
        <v>641</v>
      </c>
      <c r="D33" s="17" t="s">
        <v>592</v>
      </c>
      <c r="E33" s="17" t="s">
        <v>558</v>
      </c>
      <c r="F33" s="17" t="s">
        <v>505</v>
      </c>
      <c r="G33" s="17" t="s">
        <v>600</v>
      </c>
      <c r="H33" s="17" t="s">
        <v>431</v>
      </c>
      <c r="I33" s="17" t="s">
        <v>582</v>
      </c>
      <c r="J33" s="17" t="s">
        <v>537</v>
      </c>
      <c r="K33" s="17" t="s">
        <v>528</v>
      </c>
      <c r="L33" s="17" t="s">
        <v>444</v>
      </c>
      <c r="M33" s="17" t="s">
        <v>639</v>
      </c>
      <c r="N33" s="17" t="s">
        <v>572</v>
      </c>
      <c r="O33" s="17" t="s">
        <v>487</v>
      </c>
      <c r="P33" s="17" t="s">
        <v>85</v>
      </c>
      <c r="Q33" s="17" t="s">
        <v>634</v>
      </c>
    </row>
    <row r="34" spans="1:17" x14ac:dyDescent="0.25">
      <c r="A34" s="13" t="s">
        <v>391</v>
      </c>
      <c r="B34" s="17" t="s">
        <v>515</v>
      </c>
      <c r="C34" s="17" t="s">
        <v>554</v>
      </c>
      <c r="D34" s="17" t="s">
        <v>635</v>
      </c>
      <c r="E34" s="17" t="s">
        <v>583</v>
      </c>
      <c r="F34" s="17" t="s">
        <v>471</v>
      </c>
      <c r="G34" s="17" t="s">
        <v>547</v>
      </c>
      <c r="H34" s="17" t="s">
        <v>506</v>
      </c>
      <c r="I34" s="17" t="s">
        <v>466</v>
      </c>
      <c r="J34" s="17" t="s">
        <v>424</v>
      </c>
      <c r="K34" s="18" t="s">
        <v>541</v>
      </c>
      <c r="L34" s="17" t="s">
        <v>617</v>
      </c>
      <c r="M34" s="17" t="s">
        <v>498</v>
      </c>
      <c r="N34" s="17" t="s">
        <v>512</v>
      </c>
      <c r="O34" s="17" t="s">
        <v>401</v>
      </c>
      <c r="P34" s="17" t="s">
        <v>418</v>
      </c>
      <c r="Q34" s="17" t="s">
        <v>550</v>
      </c>
    </row>
    <row r="35" spans="1:17" x14ac:dyDescent="0.25">
      <c r="A35" s="13" t="s">
        <v>392</v>
      </c>
      <c r="B35" s="17" t="s">
        <v>603</v>
      </c>
      <c r="C35" s="17" t="s">
        <v>545</v>
      </c>
      <c r="D35" s="17" t="s">
        <v>519</v>
      </c>
      <c r="E35" s="17" t="s">
        <v>480</v>
      </c>
      <c r="F35" s="17" t="s">
        <v>599</v>
      </c>
      <c r="G35" s="17" t="s">
        <v>413</v>
      </c>
      <c r="H35" s="17" t="s">
        <v>616</v>
      </c>
      <c r="I35" s="17" t="s">
        <v>457</v>
      </c>
      <c r="J35" s="17" t="s">
        <v>508</v>
      </c>
      <c r="K35" s="17" t="s">
        <v>610</v>
      </c>
      <c r="L35" s="17" t="s">
        <v>408</v>
      </c>
      <c r="M35" s="17" t="s">
        <v>574</v>
      </c>
      <c r="N35" s="17" t="s">
        <v>395</v>
      </c>
      <c r="O35" s="17" t="s">
        <v>630</v>
      </c>
      <c r="P35" s="17" t="s">
        <v>50</v>
      </c>
      <c r="Q35" s="17" t="s">
        <v>566</v>
      </c>
    </row>
    <row r="36" spans="1:17" x14ac:dyDescent="0.25">
      <c r="A36" s="13" t="s">
        <v>393</v>
      </c>
      <c r="B36" s="17" t="s">
        <v>495</v>
      </c>
      <c r="C36" s="17" t="s">
        <v>597</v>
      </c>
      <c r="D36" s="17" t="s">
        <v>483</v>
      </c>
      <c r="E36" s="17" t="s">
        <v>534</v>
      </c>
      <c r="F36" s="17" t="s">
        <v>451</v>
      </c>
      <c r="G36" s="17" t="s">
        <v>590</v>
      </c>
      <c r="H36" s="17" t="s">
        <v>555</v>
      </c>
      <c r="I36" s="17" t="s">
        <v>406</v>
      </c>
      <c r="J36" s="17" t="s">
        <v>543</v>
      </c>
      <c r="K36" s="17" t="s">
        <v>619</v>
      </c>
      <c r="L36" s="17" t="s">
        <v>411</v>
      </c>
      <c r="M36" s="17" t="s">
        <v>476</v>
      </c>
      <c r="N36" s="17" t="s">
        <v>409</v>
      </c>
      <c r="O36" s="17" t="s">
        <v>642</v>
      </c>
      <c r="P36" s="17" t="s">
        <v>446</v>
      </c>
      <c r="Q36" s="17" t="s">
        <v>428</v>
      </c>
    </row>
    <row r="37" spans="1:17" ht="15.75" thickBot="1" x14ac:dyDescent="0.3">
      <c r="A37" s="14" t="s">
        <v>394</v>
      </c>
      <c r="B37" s="17" t="s">
        <v>452</v>
      </c>
      <c r="C37" s="17" t="s">
        <v>587</v>
      </c>
      <c r="D37" s="17" t="s">
        <v>637</v>
      </c>
      <c r="E37" s="17" t="s">
        <v>560</v>
      </c>
      <c r="F37" s="17" t="s">
        <v>464</v>
      </c>
      <c r="G37" s="17" t="s">
        <v>415</v>
      </c>
      <c r="H37" s="17" t="s">
        <v>469</v>
      </c>
      <c r="I37" s="17" t="s">
        <v>595</v>
      </c>
      <c r="J37" s="17" t="s">
        <v>448</v>
      </c>
      <c r="K37" s="17" t="s">
        <v>577</v>
      </c>
      <c r="L37" s="17" t="s">
        <v>632</v>
      </c>
      <c r="M37" s="17" t="s">
        <v>423</v>
      </c>
      <c r="N37" s="17" t="s">
        <v>421</v>
      </c>
      <c r="O37" s="17" t="s">
        <v>439</v>
      </c>
      <c r="P37" s="17" t="s">
        <v>623</v>
      </c>
      <c r="Q37" s="17" t="s">
        <v>460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TS-4900 Yonder Parent</vt:lpstr>
      <vt:lpstr>Sheet1</vt:lpstr>
      <vt:lpstr>'TS-4900 Yonder Parent'!Print_Area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Nesdoly</dc:creator>
  <cp:lastModifiedBy>Mark Nesdoly</cp:lastModifiedBy>
  <cp:lastPrinted>2019-10-17T14:56:12Z</cp:lastPrinted>
  <dcterms:created xsi:type="dcterms:W3CDTF">2019-10-15T21:43:23Z</dcterms:created>
  <dcterms:modified xsi:type="dcterms:W3CDTF">2020-03-17T22:04:27Z</dcterms:modified>
</cp:coreProperties>
</file>