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332088a28098d84/桌面/job seek/Financial Data Cleansing Officer powerstaff conssulting/"/>
    </mc:Choice>
  </mc:AlternateContent>
  <xr:revisionPtr revIDLastSave="98" documentId="8_{8D04C551-27DC-4D9D-B613-2BAD0251FAA1}" xr6:coauthVersionLast="47" xr6:coauthVersionMax="47" xr10:uidLastSave="{4EADEF07-CE14-4160-937B-573A59E1F8E2}"/>
  <bookViews>
    <workbookView xWindow="-110" yWindow="-110" windowWidth="19420" windowHeight="11500" firstSheet="6" activeTab="6" xr2:uid="{FBEE0547-C1DD-4B7A-A3EB-2BA1446463BC}"/>
  </bookViews>
  <sheets>
    <sheet name="Data" sheetId="10" r:id="rId1"/>
    <sheet name="AutoFit" sheetId="25" r:id="rId2"/>
    <sheet name="Remove Duplicates" sheetId="12" r:id="rId3"/>
    <sheet name="Trim Extra Spaces" sheetId="13" r:id="rId4"/>
    <sheet name="Eliminate Blank Cells" sheetId="14" r:id="rId5"/>
    <sheet name="Spell Check" sheetId="15" r:id="rId6"/>
    <sheet name="Data Validation" sheetId="18" r:id="rId7"/>
    <sheet name="Table" sheetId="19" r:id="rId8"/>
    <sheet name="IFERROR" sheetId="21" r:id="rId9"/>
    <sheet name="Number Format" sheetId="22" r:id="rId10"/>
    <sheet name="Find &amp; Replace" sheetId="23" r:id="rId11"/>
  </sheets>
  <definedNames>
    <definedName name="_xlnm._FilterDatabase" localSheetId="3" hidden="1">'Trim Extra Spaces'!$D$1:$D$29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9" l="1"/>
  <c r="I9" i="13"/>
  <c r="I10" i="13"/>
  <c r="I11" i="13"/>
  <c r="I12" i="13"/>
  <c r="I13" i="13"/>
  <c r="I18" i="13"/>
  <c r="I2" i="13"/>
  <c r="I14" i="13"/>
  <c r="I15" i="13"/>
  <c r="I16" i="13"/>
  <c r="I17" i="13"/>
  <c r="H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H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I30" i="22" s="1"/>
  <c r="H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I3" i="13"/>
  <c r="I4" i="13"/>
  <c r="I5" i="13"/>
  <c r="I6" i="13"/>
  <c r="I7" i="13"/>
  <c r="I8" i="13"/>
  <c r="I19" i="13"/>
  <c r="I20" i="13"/>
  <c r="I21" i="13"/>
  <c r="I22" i="13"/>
  <c r="I23" i="13"/>
  <c r="I24" i="13"/>
  <c r="I25" i="13"/>
  <c r="I26" i="13"/>
  <c r="I27" i="13"/>
  <c r="I28" i="13"/>
  <c r="I29" i="13"/>
  <c r="I30" i="21" l="1"/>
  <c r="I30" i="23"/>
</calcChain>
</file>

<file path=xl/sharedStrings.xml><?xml version="1.0" encoding="utf-8"?>
<sst xmlns="http://schemas.openxmlformats.org/spreadsheetml/2006/main" count="1400" uniqueCount="85">
  <si>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</si>
  <si>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</si>
  <si>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</si>
  <si>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</si>
  <si>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</si>
  <si>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</si>
  <si>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</si>
  <si>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</si>
  <si>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</si>
  <si>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</si>
  <si>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</si>
  <si>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</si>
  <si>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</si>
  <si>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</si>
  <si>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</si>
  <si>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</si>
  <si>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</si>
  <si>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</si>
  <si>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</si>
  <si>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</si>
  <si>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</si>
  <si>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</si>
  <si>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</si>
  <si>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</si>
  <si>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</si>
  <si>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</si>
  <si>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</si>
  <si>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</si>
  <si>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</si>
  <si>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</si>
  <si>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</si>
  <si>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</si>
  <si>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</si>
  <si>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</si>
  <si>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</si>
  <si>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</si>
  <si>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</si>
  <si>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</si>
  <si>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</si>
  <si>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</si>
  <si>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</si>
  <si>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</si>
  <si>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</si>
  <si>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</si>
  <si>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</si>
  <si>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</si>
  <si>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</si>
  <si>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</si>
  <si>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</si>
  <si>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</si>
  <si>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</si>
  <si>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</si>
  <si>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</si>
  <si>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</si>
  <si>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</si>
  <si>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</si>
  <si>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</si>
  <si>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</si>
  <si>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</si>
  <si>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</si>
  <si>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</si>
  <si>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</si>
  <si>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</si>
  <si>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</si>
  <si>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</si>
  <si>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</si>
  <si>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</si>
  <si>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</si>
  <si>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</si>
  <si>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</si>
  <si>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</si>
  <si>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</si>
  <si>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</si>
  <si>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</si>
  <si>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</si>
  <si>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</si>
  <si>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Trimmed Name</t>
  </si>
  <si>
    <t>John Smith</t>
  </si>
  <si>
    <t>Mike Tyson</t>
  </si>
  <si>
    <t>Anna Belle</t>
  </si>
  <si>
    <t>Peter Parker</t>
  </si>
  <si>
    <t>TBA</t>
  </si>
  <si>
    <t>Excellent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</si>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</sst>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top"/>
    </xf>
    <xf numFmtId="22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4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horizontal="left" vertical="top"/>
    </xf>
    <xf numFmtId="4" fontId="2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4" fontId="0" fillId="0" borderId="0" xfId="0" applyNumberFormat="1"/>
    <xf numFmtId="14" fontId="3" fillId="0" borderId="0" xfId="0" applyNumberFormat="1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2" fillId="0" borderId="0" xfId="0" applyNumberFormat="1" applyFont="1"/>
    <xf numFmtId="14" fontId="0" fillId="0" borderId="0" xfId="0" applyNumberFormat="1"/>
    <xf numFmtId="1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m/d/yyyy\ h:mm"/>
      <alignment horizontal="general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823784</xdr:colOff>
      <xdr:row>0</xdr:row>
      <xdr:rowOff>171448</xdr:rowOff>
    </xdr:from>
    <xdr:to>
      <xdr:col>5</xdr:col>
      <xdr:colOff>1072320</xdr:colOff>
      <xdr:row>2</xdr:row>
      <xdr:rowOff>41274</xdr:rowOff>
    </xdr:to>
    <xdr:pic>
      <xdr:nvPicPr>
        <xdr:cNvPr id="13" name="Graphic 12" descr="Document">
          <a:extLst>
            <a:ext uri="{FF2B5EF4-FFF2-40B4-BE49-F238E27FC236}">
              <a16:creationId xmlns:a16="http://schemas.microsoft.com/office/drawing/2014/main" id="{4B6F0F25-CDC6-2AE4-3467-1856FFF69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36934" y="171448"/>
          <a:ext cx="248536" cy="238126"/>
        </a:xfrm>
        <a:prstGeom prst="rect">
          <a:avLst/>
        </a:prstGeom>
      </xdr:spPr>
    </xdr:pic>
    <xdr:clientData/>
  </xdr:twoCellAnchor>
  <xdr:twoCellAnchor editAs="absolute">
    <xdr:from>
      <xdr:col>7</xdr:col>
      <xdr:colOff>215762</xdr:colOff>
      <xdr:row>1</xdr:row>
      <xdr:rowOff>6349</xdr:rowOff>
    </xdr:from>
    <xdr:to>
      <xdr:col>7</xdr:col>
      <xdr:colOff>511877</xdr:colOff>
      <xdr:row>2</xdr:row>
      <xdr:rowOff>22224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5FD29AB-C839-CF01-C258-CC38EB7FDCA6}"/>
            </a:ext>
          </a:extLst>
        </xdr:cNvPr>
        <xdr:cNvGrpSpPr/>
      </xdr:nvGrpSpPr>
      <xdr:grpSpPr>
        <a:xfrm>
          <a:off x="5924412" y="190499"/>
          <a:ext cx="296115" cy="200025"/>
          <a:chOff x="5495924" y="2943225"/>
          <a:chExt cx="1362075" cy="971550"/>
        </a:xfrm>
      </xdr:grpSpPr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65D0D6BF-7D59-CC0F-107C-B400FD2B1A9F}"/>
              </a:ext>
            </a:extLst>
          </xdr:cNvPr>
          <xdr:cNvSpPr/>
        </xdr:nvSpPr>
        <xdr:spPr>
          <a:xfrm>
            <a:off x="5495924" y="2943225"/>
            <a:ext cx="1362075" cy="971550"/>
          </a:xfrm>
          <a:prstGeom prst="roundRect">
            <a:avLst>
              <a:gd name="adj" fmla="val 23738"/>
            </a:avLst>
          </a:prstGeom>
          <a:solidFill>
            <a:srgbClr val="FF0000">
              <a:alpha val="69804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8" name="Isosceles Triangle 17">
            <a:extLst>
              <a:ext uri="{FF2B5EF4-FFF2-40B4-BE49-F238E27FC236}">
                <a16:creationId xmlns:a16="http://schemas.microsoft.com/office/drawing/2014/main" id="{429F8150-91A8-7425-2661-48180CE83A3B}"/>
              </a:ext>
            </a:extLst>
          </xdr:cNvPr>
          <xdr:cNvSpPr/>
        </xdr:nvSpPr>
        <xdr:spPr>
          <a:xfrm rot="5400000">
            <a:off x="5960961" y="3267000"/>
            <a:ext cx="432000" cy="324000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738068</xdr:colOff>
      <xdr:row>1</xdr:row>
      <xdr:rowOff>6349</xdr:rowOff>
    </xdr:from>
    <xdr:to>
      <xdr:col>8</xdr:col>
      <xdr:colOff>105776</xdr:colOff>
      <xdr:row>2</xdr:row>
      <xdr:rowOff>22224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474A91F-0178-F3CC-281A-75F97480D235}"/>
            </a:ext>
          </a:extLst>
        </xdr:cNvPr>
        <xdr:cNvGrpSpPr/>
      </xdr:nvGrpSpPr>
      <xdr:grpSpPr>
        <a:xfrm>
          <a:off x="6567368" y="190499"/>
          <a:ext cx="294808" cy="200025"/>
          <a:chOff x="5495924" y="2943225"/>
          <a:chExt cx="1362075" cy="971550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1E98E45-2254-4FD1-7383-E60ABBC54902}"/>
              </a:ext>
            </a:extLst>
          </xdr:cNvPr>
          <xdr:cNvSpPr/>
        </xdr:nvSpPr>
        <xdr:spPr>
          <a:xfrm>
            <a:off x="5495924" y="2943225"/>
            <a:ext cx="1362075" cy="971550"/>
          </a:xfrm>
          <a:prstGeom prst="roundRect">
            <a:avLst>
              <a:gd name="adj" fmla="val 23738"/>
            </a:avLst>
          </a:prstGeom>
          <a:solidFill>
            <a:srgbClr val="FF0000">
              <a:alpha val="69804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" name="Isosceles Triangle 8">
            <a:extLst>
              <a:ext uri="{FF2B5EF4-FFF2-40B4-BE49-F238E27FC236}">
                <a16:creationId xmlns:a16="http://schemas.microsoft.com/office/drawing/2014/main" id="{6916E569-5F9B-81A2-0D9C-024E15800A46}"/>
              </a:ext>
            </a:extLst>
          </xdr:cNvPr>
          <xdr:cNvSpPr/>
        </xdr:nvSpPr>
        <xdr:spPr>
          <a:xfrm rot="5400000">
            <a:off x="5960961" y="3267000"/>
            <a:ext cx="432000" cy="324000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98209</xdr:colOff>
      <xdr:row>1</xdr:row>
      <xdr:rowOff>61891</xdr:rowOff>
    </xdr:from>
    <xdr:to>
      <xdr:col>7</xdr:col>
      <xdr:colOff>170046</xdr:colOff>
      <xdr:row>1</xdr:row>
      <xdr:rowOff>150832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CD9103A6-5A41-4CF4-0E98-311F633C59B3}"/>
            </a:ext>
          </a:extLst>
        </xdr:cNvPr>
        <xdr:cNvSpPr/>
      </xdr:nvSpPr>
      <xdr:spPr>
        <a:xfrm rot="5400000">
          <a:off x="6033257" y="254593"/>
          <a:ext cx="88941" cy="71837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49814</xdr:colOff>
      <xdr:row>0</xdr:row>
      <xdr:rowOff>161924</xdr:rowOff>
    </xdr:from>
    <xdr:to>
      <xdr:col>5</xdr:col>
      <xdr:colOff>303555</xdr:colOff>
      <xdr:row>2</xdr:row>
      <xdr:rowOff>31750</xdr:rowOff>
    </xdr:to>
    <xdr:pic>
      <xdr:nvPicPr>
        <xdr:cNvPr id="13" name="Graphic 12" descr="Document">
          <a:extLst>
            <a:ext uri="{FF2B5EF4-FFF2-40B4-BE49-F238E27FC236}">
              <a16:creationId xmlns:a16="http://schemas.microsoft.com/office/drawing/2014/main" id="{8A4FE6DC-60B3-83EF-2E9B-71D7BB98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31314" y="161924"/>
          <a:ext cx="253741" cy="2381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1:H30" totalsRowCount="1" headerRowDxfId="6" dataDxfId="5">
  <autoFilter ref="A1:H29" xr:uid="{683DA145-A723-457E-812B-65E723E9F8CD}"/>
  <tableColumns count="8">
    <tableColumn id="1" xr3:uid="{C49042CD-BF60-4C44-A0B4-176EFEE5C15D}" name="Date" totalsRowLabel="Total" dataDxfId="22" totalsRowDxfId="21"/>
    <tableColumn id="2" xr3:uid="{A66F44FB-46D3-4613-B3A6-513FEAB609A2}" name="ID" dataDxfId="20" totalsRowDxfId="19"/>
    <tableColumn id="3" xr3:uid="{9577779F-29EA-4942-B44D-8493D11525AB}" name="Name" dataDxfId="18" totalsRowDxfId="17"/>
    <tableColumn id="4" xr3:uid="{25150164-E3A0-4827-9A32-86C4C44B9A28}" name="Region" dataDxfId="16" totalsRowDxfId="15"/>
    <tableColumn id="5" xr3:uid="{90C53DBE-DE01-4CBD-89AB-8BEA69F9E214}" name="Rating" dataDxfId="14" totalsRowDxfId="13"/>
    <tableColumn id="6" xr3:uid="{630BC295-BE07-4A5D-84CD-3481157C7764}" name="Product" dataDxfId="12" totalsRowDxfId="11"/>
    <tableColumn id="7" xr3:uid="{F438AABA-03F8-4DBE-A2DF-FC280AE99F37}" name="Quantity" dataDxfId="10" totalsRowDxfId="9"/>
    <tableColumn id="8" xr3:uid="{BBBF0446-E1C0-4670-8A40-7D560DC49FB3}" name="Price Per Unit" totalsRowFunction="min" dataDxfId="8" totalsRow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1:I30" totalsRowCount="1" headerRowDxfId="88" dataDxfId="87">
  <autoFilter ref="A1:I29" xr:uid="{683DA145-A723-457E-812B-65E723E9F8CD}"/>
  <tableColumns count="9">
    <tableColumn id="1" xr3:uid="{E3557137-BC1F-4ABB-B2CA-7D0E20ACAA7D}" name="Date" totalsRowLabel="Total" dataDxfId="2" totalsRowDxfId="1"/>
    <tableColumn id="2" xr3:uid="{01B1FA8C-A9CE-4351-871F-866166D38A61}" name="ID" dataDxfId="0" totalsRowDxfId="86"/>
    <tableColumn id="3" xr3:uid="{FC0C5982-3031-417A-91B6-2499D37DAC99}" name="Name" dataDxfId="85" totalsRowDxfId="84"/>
    <tableColumn id="4" xr3:uid="{FB63233C-B3CD-4EE7-A61A-9C1F2FA41396}" name="Region" dataDxfId="83" totalsRowDxfId="82"/>
    <tableColumn id="5" xr3:uid="{6390FFA4-2CCC-4D74-87BC-781CFBC61821}" name="Rating" dataDxfId="81" totalsRowDxfId="80"/>
    <tableColumn id="6" xr3:uid="{1002335C-C6BC-4757-AD1C-D69CF37D0BF9}" name="Product" dataDxfId="79" totalsRowDxfId="78"/>
    <tableColumn id="7" xr3:uid="{DED88F5D-5927-442D-B92B-78B9617AEC8E}" name="Quantity" dataDxfId="77" totalsRowDxfId="76"/>
    <tableColumn id="8" xr3:uid="{48062C4E-095B-4246-8691-576922D43763}" name="Price Per Unit" totalsRowFunction="max" dataDxfId="75" totalsRowDxfId="74"/>
    <tableColumn id="9" xr3:uid="{A0B2C8F9-B62F-470D-95E7-445F62EFDE89}" name="Sales" totalsRowFunction="sum" dataDxfId="73" totalsRowDxfId="72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1:I30" totalsRowCount="1" headerRowDxfId="71" dataDxfId="70">
  <autoFilter ref="A1:I29" xr:uid="{683DA145-A723-457E-812B-65E723E9F8CD}"/>
  <tableColumns count="9">
    <tableColumn id="1" xr3:uid="{4EE4F555-68A0-412F-9208-F5F87F04B619}" name="Date" totalsRowLabel="Total" dataDxfId="69" totalsRowDxfId="68"/>
    <tableColumn id="2" xr3:uid="{DC93704D-60A7-4CE8-BBEF-A6837F28930E}" name="ID" dataDxfId="67" totalsRowDxfId="66"/>
    <tableColumn id="3" xr3:uid="{6473E714-0516-4F7F-95E0-9E5CE02ADC3B}" name="Name" dataDxfId="65" totalsRowDxfId="64"/>
    <tableColumn id="4" xr3:uid="{BE31A188-0E7C-4D3B-8371-072C3D86BF2D}" name="Region" dataDxfId="63" totalsRowDxfId="62"/>
    <tableColumn id="5" xr3:uid="{6C2FFAD1-E2D8-484E-94F2-760E17A9CD45}" name="Rating" dataDxfId="61" totalsRowDxfId="60"/>
    <tableColumn id="6" xr3:uid="{2B69B1E8-D8CE-44BD-917D-5EE33F11F873}" name="Product" dataDxfId="59" totalsRowDxfId="58"/>
    <tableColumn id="7" xr3:uid="{1EA5FAAB-313E-46FC-BF7B-AC74D3BCA5F0}" name="Quantity" dataDxfId="57" totalsRowDxfId="56"/>
    <tableColumn id="8" xr3:uid="{A38E3D75-87BD-4B62-A5B7-847826AC7465}" name="Price Per Unit" totalsRowFunction="max" dataDxfId="55" totalsRowDxfId="54"/>
    <tableColumn id="9" xr3:uid="{2B2ED7A8-8CC1-4A34-8B3B-30401267EB73}" name="Sales" totalsRowFunction="sum" dataDxfId="4" totalsRowDxfId="3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1:I30" totalsRowCount="1" headerRowDxfId="53" dataDxfId="52">
  <autoFilter ref="A1:I29" xr:uid="{683DA145-A723-457E-812B-65E723E9F8CD}"/>
  <tableColumns count="9">
    <tableColumn id="1" xr3:uid="{E91001D3-E6AE-449F-BF3C-A5A69FFFC92B}" name="Date" totalsRowLabel="Total" dataDxfId="51" totalsRowDxfId="50"/>
    <tableColumn id="2" xr3:uid="{866719AB-7435-4785-AEA7-84C494E2B56B}" name="ID" dataDxfId="49" totalsRowDxfId="48"/>
    <tableColumn id="3" xr3:uid="{575A0FAC-BB6B-4BC8-B037-DEFC18B16961}" name="Name" dataDxfId="47" totalsRowDxfId="46"/>
    <tableColumn id="4" xr3:uid="{BDD26564-6751-4862-B6AB-60CBB9DF3778}" name="Region" dataDxfId="45" totalsRowDxfId="44"/>
    <tableColumn id="5" xr3:uid="{0B2AAE18-425A-48DF-A485-D935C0A207CC}" name="Rating" dataDxfId="43" totalsRowDxfId="42"/>
    <tableColumn id="6" xr3:uid="{C0351C81-A9A9-4A9A-8782-631681CB104E}" name="Product" dataDxfId="41" totalsRowDxfId="40"/>
    <tableColumn id="7" xr3:uid="{F3E18428-543D-4DC6-AC67-C49C626E43EC}" name="Quantity" dataDxfId="39" totalsRowDxfId="38"/>
    <tableColumn id="8" xr3:uid="{7E04434A-F770-4052-9A89-08A6C409913D}" name="Price Per Unit" totalsRowFunction="max" dataDxfId="37" totalsRowDxfId="36"/>
    <tableColumn id="9" xr3:uid="{E09B3537-518E-4642-A78D-917EA0B588AD}" name="Sales" totalsRowFunction="sum" dataDxfId="35" totalsRowDxfId="34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workbookViewId="0">
      <selection sqref="A1:XFD1"/>
    </sheetView>
  </sheetViews>
  <sheetFormatPr defaultRowHeight="14.5" x14ac:dyDescent="0.35"/>
  <cols>
    <col min="1" max="1" width="18.08984375" bestFit="1" customWidth="1"/>
    <col min="2" max="2" width="2.81640625" bestFit="1" customWidth="1"/>
    <col min="3" max="3" width="16.453125" bestFit="1" customWidth="1"/>
    <col min="4" max="4" width="6.54296875" bestFit="1" customWidth="1"/>
    <col min="5" max="5" width="7.81640625" bestFit="1" customWidth="1"/>
    <col min="6" max="6" width="21.81640625" bestFit="1" customWidth="1"/>
    <col min="7" max="7" width="8.1796875" bestFit="1" customWidth="1"/>
    <col min="8" max="8" width="12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x14ac:dyDescent="0.3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x14ac:dyDescent="0.3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x14ac:dyDescent="0.3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x14ac:dyDescent="0.3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x14ac:dyDescent="0.3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x14ac:dyDescent="0.3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x14ac:dyDescent="0.3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x14ac:dyDescent="0.3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x14ac:dyDescent="0.3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x14ac:dyDescent="0.3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x14ac:dyDescent="0.3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x14ac:dyDescent="0.3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x14ac:dyDescent="0.3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x14ac:dyDescent="0.3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x14ac:dyDescent="0.3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x14ac:dyDescent="0.3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</sheetData>
  <conditionalFormatting sqref="B1:B1048576">
    <cfRule type="duplicateValues" dxfId="33" priority="1"/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I30"/>
  <sheetViews>
    <sheetView workbookViewId="0">
      <selection activeCell="J7" sqref="J7"/>
    </sheetView>
  </sheetViews>
  <sheetFormatPr defaultRowHeight="14.5" x14ac:dyDescent="0.35"/>
  <cols>
    <col min="1" max="1" width="12.81640625" style="2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7" bestFit="1" customWidth="1"/>
    <col min="8" max="8" width="17.81640625" style="21" bestFit="1" customWidth="1"/>
    <col min="9" max="9" width="10.81640625" style="21" bestFit="1" customWidth="1"/>
    <col min="10" max="11" width="50.81640625" customWidth="1"/>
  </cols>
  <sheetData>
    <row r="1" spans="1:9" s="7" customFormat="1" x14ac:dyDescent="0.35">
      <c r="A1" s="2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5" t="s">
        <v>6</v>
      </c>
      <c r="H1" s="17" t="s">
        <v>7</v>
      </c>
      <c r="I1" s="18" t="s">
        <v>84</v>
      </c>
    </row>
    <row r="2" spans="1:9" x14ac:dyDescent="0.35">
      <c r="A2" s="27">
        <v>44227</v>
      </c>
      <c r="B2" s="13">
        <v>1</v>
      </c>
      <c r="C2" s="10" t="s">
        <v>77</v>
      </c>
      <c r="D2" s="10" t="s">
        <v>9</v>
      </c>
      <c r="E2" s="10" t="s">
        <v>10</v>
      </c>
      <c r="F2" s="10" t="s">
        <v>11</v>
      </c>
      <c r="G2" s="16">
        <v>10</v>
      </c>
      <c r="H2" s="19">
        <v>20</v>
      </c>
      <c r="I2" s="20">
        <f>IFERROR( Table1345[[#This Row],[Quantity]]*Table1345[[#This Row],[Price Per Unit]], "")</f>
        <v>200</v>
      </c>
    </row>
    <row r="3" spans="1:9" x14ac:dyDescent="0.35">
      <c r="A3" s="27">
        <v>44255</v>
      </c>
      <c r="B3" s="13">
        <v>2</v>
      </c>
      <c r="C3" s="10" t="s">
        <v>12</v>
      </c>
      <c r="D3" s="10" t="s">
        <v>13</v>
      </c>
      <c r="E3" s="10" t="s">
        <v>82</v>
      </c>
      <c r="F3" s="10" t="s">
        <v>15</v>
      </c>
      <c r="G3" s="16">
        <v>15</v>
      </c>
      <c r="H3" s="19">
        <v>10</v>
      </c>
      <c r="I3" s="20">
        <f>IFERROR( Table1345[[#This Row],[Quantity]]*Table1345[[#This Row],[Price Per Unit]], "")</f>
        <v>150</v>
      </c>
    </row>
    <row r="4" spans="1:9" x14ac:dyDescent="0.35">
      <c r="A4" s="27">
        <v>44286</v>
      </c>
      <c r="B4" s="13">
        <v>3</v>
      </c>
      <c r="C4" s="10" t="s">
        <v>78</v>
      </c>
      <c r="D4" s="10" t="s">
        <v>17</v>
      </c>
      <c r="E4" s="10" t="s">
        <v>18</v>
      </c>
      <c r="F4" s="10" t="s">
        <v>19</v>
      </c>
      <c r="G4" s="16">
        <v>0</v>
      </c>
      <c r="H4" s="19" t="s">
        <v>20</v>
      </c>
      <c r="I4" s="20" t="str">
        <f>IFERROR( Table1345[[#This Row],[Quantity]]*Table1345[[#This Row],[Price Per Unit]], "")</f>
        <v/>
      </c>
    </row>
    <row r="5" spans="1:9" x14ac:dyDescent="0.35">
      <c r="A5" s="27">
        <v>44316</v>
      </c>
      <c r="B5" s="13">
        <v>4</v>
      </c>
      <c r="C5" s="10" t="s">
        <v>79</v>
      </c>
      <c r="D5" s="10" t="s">
        <v>22</v>
      </c>
      <c r="E5" s="10" t="s">
        <v>23</v>
      </c>
      <c r="F5" s="10" t="s">
        <v>24</v>
      </c>
      <c r="G5" s="16">
        <v>25</v>
      </c>
      <c r="H5" s="19">
        <v>10</v>
      </c>
      <c r="I5" s="20">
        <f>IFERROR( Table1345[[#This Row],[Quantity]]*Table1345[[#This Row],[Price Per Unit]], "")</f>
        <v>250</v>
      </c>
    </row>
    <row r="6" spans="1:9" x14ac:dyDescent="0.35">
      <c r="A6" s="27">
        <v>44347</v>
      </c>
      <c r="B6" s="13">
        <v>5</v>
      </c>
      <c r="C6" s="10" t="s">
        <v>25</v>
      </c>
      <c r="D6" s="10" t="s">
        <v>13</v>
      </c>
      <c r="E6" s="10" t="s">
        <v>10</v>
      </c>
      <c r="F6" s="10" t="s">
        <v>26</v>
      </c>
      <c r="G6" s="16">
        <v>30</v>
      </c>
      <c r="H6" s="19">
        <v>16.670000000000002</v>
      </c>
      <c r="I6" s="20">
        <f>IFERROR( Table1345[[#This Row],[Quantity]]*Table1345[[#This Row],[Price Per Unit]], "")</f>
        <v>500.1</v>
      </c>
    </row>
    <row r="7" spans="1:9" x14ac:dyDescent="0.35">
      <c r="A7" s="27">
        <v>44377</v>
      </c>
      <c r="B7" s="13">
        <v>6</v>
      </c>
      <c r="C7" s="10" t="s">
        <v>80</v>
      </c>
      <c r="D7" s="12" t="s">
        <v>81</v>
      </c>
      <c r="E7" s="10" t="s">
        <v>82</v>
      </c>
      <c r="F7" s="10" t="s">
        <v>28</v>
      </c>
      <c r="G7" s="16">
        <v>0</v>
      </c>
      <c r="H7" s="19" t="s">
        <v>20</v>
      </c>
      <c r="I7" s="20" t="str">
        <f>IFERROR( Table1345[[#This Row],[Quantity]]*Table1345[[#This Row],[Price Per Unit]], "")</f>
        <v/>
      </c>
    </row>
    <row r="8" spans="1:9" x14ac:dyDescent="0.35">
      <c r="A8" s="27">
        <v>44408</v>
      </c>
      <c r="B8" s="13">
        <v>7</v>
      </c>
      <c r="C8" s="10" t="s">
        <v>29</v>
      </c>
      <c r="D8" s="10" t="s">
        <v>17</v>
      </c>
      <c r="E8" s="10" t="s">
        <v>18</v>
      </c>
      <c r="F8" s="10" t="s">
        <v>30</v>
      </c>
      <c r="G8" s="16">
        <v>35</v>
      </c>
      <c r="H8" s="19">
        <v>10</v>
      </c>
      <c r="I8" s="20">
        <f>IFERROR( Table1345[[#This Row],[Quantity]]*Table1345[[#This Row],[Price Per Unit]], "")</f>
        <v>350</v>
      </c>
    </row>
    <row r="9" spans="1:9" x14ac:dyDescent="0.35">
      <c r="A9" s="27">
        <v>44439</v>
      </c>
      <c r="B9" s="13">
        <v>8</v>
      </c>
      <c r="C9" s="10" t="s">
        <v>31</v>
      </c>
      <c r="D9" s="10" t="s">
        <v>22</v>
      </c>
      <c r="E9" s="10" t="s">
        <v>23</v>
      </c>
      <c r="F9" s="10" t="s">
        <v>32</v>
      </c>
      <c r="G9" s="16">
        <v>40</v>
      </c>
      <c r="H9" s="19">
        <v>15</v>
      </c>
      <c r="I9" s="20">
        <f>IFERROR( Table1345[[#This Row],[Quantity]]*Table1345[[#This Row],[Price Per Unit]], "")</f>
        <v>600</v>
      </c>
    </row>
    <row r="10" spans="1:9" x14ac:dyDescent="0.35">
      <c r="A10" s="27">
        <v>44469</v>
      </c>
      <c r="B10" s="13">
        <v>9</v>
      </c>
      <c r="C10" s="10" t="s">
        <v>33</v>
      </c>
      <c r="D10" s="10" t="s">
        <v>13</v>
      </c>
      <c r="E10" s="10" t="s">
        <v>10</v>
      </c>
      <c r="F10" s="10" t="s">
        <v>34</v>
      </c>
      <c r="G10" s="16">
        <v>45</v>
      </c>
      <c r="H10" s="19">
        <v>12.22</v>
      </c>
      <c r="I10" s="20">
        <f>IFERROR( Table1345[[#This Row],[Quantity]]*Table1345[[#This Row],[Price Per Unit]], "")</f>
        <v>549.9</v>
      </c>
    </row>
    <row r="11" spans="1:9" x14ac:dyDescent="0.35">
      <c r="A11" s="27">
        <v>44500</v>
      </c>
      <c r="B11" s="13">
        <v>10</v>
      </c>
      <c r="C11" s="10" t="s">
        <v>35</v>
      </c>
      <c r="D11" s="10" t="s">
        <v>9</v>
      </c>
      <c r="E11" s="10" t="s">
        <v>82</v>
      </c>
      <c r="F11" s="10" t="s">
        <v>36</v>
      </c>
      <c r="G11" s="16">
        <v>50</v>
      </c>
      <c r="H11" s="19">
        <v>14</v>
      </c>
      <c r="I11" s="20">
        <f>IFERROR( Table1345[[#This Row],[Quantity]]*Table1345[[#This Row],[Price Per Unit]], "")</f>
        <v>700</v>
      </c>
    </row>
    <row r="12" spans="1:9" x14ac:dyDescent="0.35">
      <c r="A12" s="27">
        <v>44530</v>
      </c>
      <c r="B12" s="13">
        <v>11</v>
      </c>
      <c r="C12" s="10" t="s">
        <v>37</v>
      </c>
      <c r="D12" s="10" t="s">
        <v>17</v>
      </c>
      <c r="E12" s="10" t="s">
        <v>18</v>
      </c>
      <c r="F12" s="10" t="s">
        <v>38</v>
      </c>
      <c r="G12" s="16">
        <v>5</v>
      </c>
      <c r="H12" s="19">
        <v>160</v>
      </c>
      <c r="I12" s="20">
        <f>IFERROR( Table1345[[#This Row],[Quantity]]*Table1345[[#This Row],[Price Per Unit]], "")</f>
        <v>800</v>
      </c>
    </row>
    <row r="13" spans="1:9" x14ac:dyDescent="0.35">
      <c r="A13" s="27">
        <v>44561</v>
      </c>
      <c r="B13" s="13">
        <v>12</v>
      </c>
      <c r="C13" s="10" t="s">
        <v>39</v>
      </c>
      <c r="D13" s="10" t="s">
        <v>22</v>
      </c>
      <c r="E13" s="10" t="s">
        <v>23</v>
      </c>
      <c r="F13" s="10" t="s">
        <v>40</v>
      </c>
      <c r="G13" s="16">
        <v>20</v>
      </c>
      <c r="H13" s="19">
        <v>45</v>
      </c>
      <c r="I13" s="20">
        <f>IFERROR( Table1345[[#This Row],[Quantity]]*Table1345[[#This Row],[Price Per Unit]], "")</f>
        <v>900</v>
      </c>
    </row>
    <row r="14" spans="1:9" x14ac:dyDescent="0.35">
      <c r="A14" s="27">
        <v>44592</v>
      </c>
      <c r="B14" s="13">
        <v>13</v>
      </c>
      <c r="C14" s="10" t="s">
        <v>41</v>
      </c>
      <c r="D14" s="10" t="s">
        <v>13</v>
      </c>
      <c r="E14" s="10" t="s">
        <v>10</v>
      </c>
      <c r="F14" s="10" t="s">
        <v>42</v>
      </c>
      <c r="G14" s="16">
        <v>0</v>
      </c>
      <c r="H14" s="19" t="s">
        <v>20</v>
      </c>
      <c r="I14" s="20" t="str">
        <f>IFERROR( Table1345[[#This Row],[Quantity]]*Table1345[[#This Row],[Price Per Unit]], "")</f>
        <v/>
      </c>
    </row>
    <row r="15" spans="1:9" x14ac:dyDescent="0.35">
      <c r="A15" s="27">
        <v>44620</v>
      </c>
      <c r="B15" s="13">
        <v>14</v>
      </c>
      <c r="C15" s="10" t="s">
        <v>43</v>
      </c>
      <c r="D15" s="12" t="s">
        <v>81</v>
      </c>
      <c r="E15" s="10" t="s">
        <v>82</v>
      </c>
      <c r="F15" s="10" t="s">
        <v>44</v>
      </c>
      <c r="G15" s="16">
        <v>30</v>
      </c>
      <c r="H15" s="19">
        <v>36.67</v>
      </c>
      <c r="I15" s="20">
        <f>IFERROR( Table1345[[#This Row],[Quantity]]*Table1345[[#This Row],[Price Per Unit]], "")</f>
        <v>1100.1000000000001</v>
      </c>
    </row>
    <row r="16" spans="1:9" x14ac:dyDescent="0.35">
      <c r="A16" s="27">
        <v>44651</v>
      </c>
      <c r="B16" s="13">
        <v>15</v>
      </c>
      <c r="C16" s="10" t="s">
        <v>45</v>
      </c>
      <c r="D16" s="10" t="s">
        <v>17</v>
      </c>
      <c r="E16" s="10" t="s">
        <v>18</v>
      </c>
      <c r="F16" s="10" t="s">
        <v>46</v>
      </c>
      <c r="G16" s="16">
        <v>35</v>
      </c>
      <c r="H16" s="19">
        <v>34.29</v>
      </c>
      <c r="I16" s="20">
        <f>IFERROR( Table1345[[#This Row],[Quantity]]*Table1345[[#This Row],[Price Per Unit]], "")</f>
        <v>1200.1499999999999</v>
      </c>
    </row>
    <row r="17" spans="1:9" x14ac:dyDescent="0.35">
      <c r="A17" s="27">
        <v>44681</v>
      </c>
      <c r="B17" s="13">
        <v>16</v>
      </c>
      <c r="C17" s="10" t="s">
        <v>47</v>
      </c>
      <c r="D17" s="12" t="s">
        <v>81</v>
      </c>
      <c r="E17" s="10" t="s">
        <v>23</v>
      </c>
      <c r="F17" s="10" t="s">
        <v>48</v>
      </c>
      <c r="G17" s="16">
        <v>0</v>
      </c>
      <c r="H17" s="19" t="s">
        <v>20</v>
      </c>
      <c r="I17" s="20" t="str">
        <f>IFERROR( Table1345[[#This Row],[Quantity]]*Table1345[[#This Row],[Price Per Unit]], "")</f>
        <v/>
      </c>
    </row>
    <row r="18" spans="1:9" x14ac:dyDescent="0.35">
      <c r="A18" s="27">
        <v>44712</v>
      </c>
      <c r="B18" s="13">
        <v>17</v>
      </c>
      <c r="C18" s="10" t="s">
        <v>49</v>
      </c>
      <c r="D18" s="10" t="s">
        <v>13</v>
      </c>
      <c r="E18" s="10" t="s">
        <v>10</v>
      </c>
      <c r="F18" s="10" t="s">
        <v>50</v>
      </c>
      <c r="G18" s="16">
        <v>40</v>
      </c>
      <c r="H18" s="19">
        <v>35</v>
      </c>
      <c r="I18" s="20">
        <f>IFERROR( Table1345[[#This Row],[Quantity]]*Table1345[[#This Row],[Price Per Unit]], "")</f>
        <v>1400</v>
      </c>
    </row>
    <row r="19" spans="1:9" x14ac:dyDescent="0.35">
      <c r="A19" s="27">
        <v>44742</v>
      </c>
      <c r="B19" s="13">
        <v>18</v>
      </c>
      <c r="C19" s="10" t="s">
        <v>51</v>
      </c>
      <c r="D19" s="10" t="s">
        <v>9</v>
      </c>
      <c r="E19" s="10" t="s">
        <v>82</v>
      </c>
      <c r="F19" s="10" t="s">
        <v>52</v>
      </c>
      <c r="G19" s="16">
        <v>45</v>
      </c>
      <c r="H19" s="19">
        <v>33.33</v>
      </c>
      <c r="I19" s="20">
        <f>IFERROR( Table1345[[#This Row],[Quantity]]*Table1345[[#This Row],[Price Per Unit]], "")</f>
        <v>1499.85</v>
      </c>
    </row>
    <row r="20" spans="1:9" x14ac:dyDescent="0.35">
      <c r="A20" s="27">
        <v>44773</v>
      </c>
      <c r="B20" s="13">
        <v>19</v>
      </c>
      <c r="C20" s="10" t="s">
        <v>53</v>
      </c>
      <c r="D20" s="10" t="s">
        <v>17</v>
      </c>
      <c r="E20" s="10" t="s">
        <v>18</v>
      </c>
      <c r="F20" s="10" t="s">
        <v>54</v>
      </c>
      <c r="G20" s="16">
        <v>50</v>
      </c>
      <c r="H20" s="19">
        <v>32</v>
      </c>
      <c r="I20" s="20">
        <f>IFERROR( Table1345[[#This Row],[Quantity]]*Table1345[[#This Row],[Price Per Unit]], "")</f>
        <v>1600</v>
      </c>
    </row>
    <row r="21" spans="1:9" x14ac:dyDescent="0.35">
      <c r="A21" s="27">
        <v>44804</v>
      </c>
      <c r="B21" s="13">
        <v>20</v>
      </c>
      <c r="C21" s="10" t="s">
        <v>55</v>
      </c>
      <c r="D21" s="10" t="s">
        <v>22</v>
      </c>
      <c r="E21" s="10" t="s">
        <v>23</v>
      </c>
      <c r="F21" s="10" t="s">
        <v>56</v>
      </c>
      <c r="G21" s="16">
        <v>55</v>
      </c>
      <c r="H21" s="19">
        <v>30.91</v>
      </c>
      <c r="I21" s="20">
        <f>IFERROR( Table1345[[#This Row],[Quantity]]*Table1345[[#This Row],[Price Per Unit]], "")</f>
        <v>1700.05</v>
      </c>
    </row>
    <row r="22" spans="1:9" x14ac:dyDescent="0.35">
      <c r="A22" s="27">
        <v>44834</v>
      </c>
      <c r="B22" s="13">
        <v>21</v>
      </c>
      <c r="C22" s="10" t="s">
        <v>57</v>
      </c>
      <c r="D22" s="10" t="s">
        <v>13</v>
      </c>
      <c r="E22" s="10" t="s">
        <v>10</v>
      </c>
      <c r="F22" s="10" t="s">
        <v>58</v>
      </c>
      <c r="G22" s="16">
        <v>60</v>
      </c>
      <c r="H22" s="19">
        <v>30</v>
      </c>
      <c r="I22" s="20">
        <f>IFERROR( Table1345[[#This Row],[Quantity]]*Table1345[[#This Row],[Price Per Unit]], "")</f>
        <v>1800</v>
      </c>
    </row>
    <row r="23" spans="1:9" x14ac:dyDescent="0.35">
      <c r="A23" s="27">
        <v>44865</v>
      </c>
      <c r="B23" s="13">
        <v>22</v>
      </c>
      <c r="C23" s="10" t="s">
        <v>59</v>
      </c>
      <c r="D23" s="10" t="s">
        <v>9</v>
      </c>
      <c r="E23" s="10" t="s">
        <v>82</v>
      </c>
      <c r="F23" s="10" t="s">
        <v>60</v>
      </c>
      <c r="G23" s="16">
        <v>0</v>
      </c>
      <c r="H23" s="19" t="s">
        <v>20</v>
      </c>
      <c r="I23" s="20" t="str">
        <f>IFERROR( Table1345[[#This Row],[Quantity]]*Table1345[[#This Row],[Price Per Unit]], "")</f>
        <v/>
      </c>
    </row>
    <row r="24" spans="1:9" x14ac:dyDescent="0.35">
      <c r="A24" s="27">
        <v>44895</v>
      </c>
      <c r="B24" s="13">
        <v>23</v>
      </c>
      <c r="C24" s="10" t="s">
        <v>61</v>
      </c>
      <c r="D24" s="10" t="s">
        <v>17</v>
      </c>
      <c r="E24" s="10" t="s">
        <v>18</v>
      </c>
      <c r="F24" s="10" t="s">
        <v>62</v>
      </c>
      <c r="G24" s="16">
        <v>65</v>
      </c>
      <c r="H24" s="19">
        <v>30.77</v>
      </c>
      <c r="I24" s="20">
        <f>IFERROR( Table1345[[#This Row],[Quantity]]*Table1345[[#This Row],[Price Per Unit]], "")</f>
        <v>2000.05</v>
      </c>
    </row>
    <row r="25" spans="1:9" x14ac:dyDescent="0.35">
      <c r="A25" s="27">
        <v>44926</v>
      </c>
      <c r="B25" s="13">
        <v>24</v>
      </c>
      <c r="C25" s="10" t="s">
        <v>63</v>
      </c>
      <c r="D25" s="10" t="s">
        <v>22</v>
      </c>
      <c r="E25" s="10" t="s">
        <v>23</v>
      </c>
      <c r="F25" s="10" t="s">
        <v>64</v>
      </c>
      <c r="G25" s="16">
        <v>70</v>
      </c>
      <c r="H25" s="19">
        <v>30</v>
      </c>
      <c r="I25" s="20">
        <f>IFERROR( Table1345[[#This Row],[Quantity]]*Table1345[[#This Row],[Price Per Unit]], "")</f>
        <v>2100</v>
      </c>
    </row>
    <row r="26" spans="1:9" x14ac:dyDescent="0.35">
      <c r="A26" s="27">
        <v>44957</v>
      </c>
      <c r="B26" s="13">
        <v>25</v>
      </c>
      <c r="C26" s="10" t="s">
        <v>65</v>
      </c>
      <c r="D26" s="10" t="s">
        <v>66</v>
      </c>
      <c r="E26" s="10" t="s">
        <v>67</v>
      </c>
      <c r="F26" s="10" t="s">
        <v>68</v>
      </c>
      <c r="G26" s="16">
        <v>75</v>
      </c>
      <c r="H26" s="19">
        <v>29.33</v>
      </c>
      <c r="I26" s="20">
        <f>IFERROR( Table1345[[#This Row],[Quantity]]*Table1345[[#This Row],[Price Per Unit]], "")</f>
        <v>2199.75</v>
      </c>
    </row>
    <row r="27" spans="1:9" x14ac:dyDescent="0.35">
      <c r="A27" s="27">
        <v>44985</v>
      </c>
      <c r="B27" s="13">
        <v>26</v>
      </c>
      <c r="C27" s="10" t="s">
        <v>69</v>
      </c>
      <c r="D27" s="10" t="s">
        <v>66</v>
      </c>
      <c r="E27" s="10" t="s">
        <v>70</v>
      </c>
      <c r="F27" s="10" t="s">
        <v>71</v>
      </c>
      <c r="G27" s="16">
        <v>80</v>
      </c>
      <c r="H27" s="19">
        <v>28.75</v>
      </c>
      <c r="I27" s="20">
        <f>IFERROR( Table1345[[#This Row],[Quantity]]*Table1345[[#This Row],[Price Per Unit]], "")</f>
        <v>2300</v>
      </c>
    </row>
    <row r="28" spans="1:9" x14ac:dyDescent="0.35">
      <c r="A28" s="27">
        <v>45016</v>
      </c>
      <c r="B28" s="13">
        <v>27</v>
      </c>
      <c r="C28" s="10" t="s">
        <v>41</v>
      </c>
      <c r="D28" s="10" t="s">
        <v>13</v>
      </c>
      <c r="E28" s="10" t="s">
        <v>72</v>
      </c>
      <c r="F28" s="10" t="s">
        <v>73</v>
      </c>
      <c r="G28" s="16">
        <v>0</v>
      </c>
      <c r="H28" s="19" t="s">
        <v>20</v>
      </c>
      <c r="I28" s="20" t="str">
        <f>IFERROR( Table1345[[#This Row],[Quantity]]*Table1345[[#This Row],[Price Per Unit]], "")</f>
        <v/>
      </c>
    </row>
    <row r="29" spans="1:9" x14ac:dyDescent="0.35">
      <c r="A29" s="27">
        <v>45046</v>
      </c>
      <c r="B29" s="13">
        <v>28</v>
      </c>
      <c r="C29" s="10" t="s">
        <v>39</v>
      </c>
      <c r="D29" s="10" t="s">
        <v>22</v>
      </c>
      <c r="E29" s="10" t="s">
        <v>74</v>
      </c>
      <c r="F29" s="10" t="s">
        <v>75</v>
      </c>
      <c r="G29" s="16">
        <v>85</v>
      </c>
      <c r="H29" s="19">
        <v>29.41</v>
      </c>
      <c r="I29" s="20">
        <f>IFERROR( Table1345[[#This Row],[Quantity]]*Table1345[[#This Row],[Price Per Unit]], "")</f>
        <v>2499.85</v>
      </c>
    </row>
    <row r="30" spans="1:9" x14ac:dyDescent="0.35">
      <c r="A30" s="23" t="s">
        <v>83</v>
      </c>
      <c r="B30" s="13"/>
      <c r="C30" s="10"/>
      <c r="D30" s="10"/>
      <c r="E30" s="10"/>
      <c r="F30" s="10"/>
      <c r="G30" s="16"/>
      <c r="H30" s="19">
        <f>SUBTOTAL(104,Table1345[Price Per Unit])</f>
        <v>160</v>
      </c>
      <c r="I30" s="19">
        <f>SUBTOTAL(109,Table1345[Sales])</f>
        <v>26399.8</v>
      </c>
    </row>
  </sheetData>
  <conditionalFormatting sqref="B1:B29">
    <cfRule type="duplicateValues" dxfId="24" priority="1"/>
  </conditionalFormatting>
  <dataValidations count="1">
    <dataValidation type="list" allowBlank="1" showInputMessage="1" showErrorMessage="1" sqref="D2:D29" xr:uid="{128F3889-C648-467D-A45B-203AA7E5AE4D}">
      <formula1>"North, South, East, West, Asgard"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I30"/>
  <sheetViews>
    <sheetView workbookViewId="0">
      <selection sqref="A1:XFD1"/>
    </sheetView>
  </sheetViews>
  <sheetFormatPr defaultRowHeight="14.5" x14ac:dyDescent="0.35"/>
  <cols>
    <col min="1" max="1" width="11.453125" style="2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7" bestFit="1" customWidth="1"/>
    <col min="8" max="8" width="17.81640625" style="21" bestFit="1" customWidth="1"/>
    <col min="9" max="9" width="10.81640625" style="21" bestFit="1" customWidth="1"/>
    <col min="10" max="11" width="50.81640625" customWidth="1"/>
  </cols>
  <sheetData>
    <row r="1" spans="1:9" s="7" customFormat="1" x14ac:dyDescent="0.35">
      <c r="A1" s="2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5" t="s">
        <v>6</v>
      </c>
      <c r="H1" s="17" t="s">
        <v>7</v>
      </c>
      <c r="I1" s="18" t="s">
        <v>84</v>
      </c>
    </row>
    <row r="2" spans="1:9" x14ac:dyDescent="0.35">
      <c r="A2" s="23">
        <v>44227</v>
      </c>
      <c r="B2" s="13">
        <v>1</v>
      </c>
      <c r="C2" s="10" t="s">
        <v>77</v>
      </c>
      <c r="D2" s="10" t="s">
        <v>9</v>
      </c>
      <c r="E2" s="10" t="s">
        <v>10</v>
      </c>
      <c r="F2" s="10" t="s">
        <v>11</v>
      </c>
      <c r="G2" s="16">
        <v>10</v>
      </c>
      <c r="H2" s="19">
        <v>20</v>
      </c>
      <c r="I2" s="20">
        <f>IFERROR( Table13456[[#This Row],[Quantity]]*Table13456[[#This Row],[Price Per Unit]], "")</f>
        <v>200</v>
      </c>
    </row>
    <row r="3" spans="1:9" x14ac:dyDescent="0.35">
      <c r="A3" s="23">
        <v>44255</v>
      </c>
      <c r="B3" s="13">
        <v>2</v>
      </c>
      <c r="C3" s="10" t="s">
        <v>12</v>
      </c>
      <c r="D3" s="10" t="s">
        <v>13</v>
      </c>
      <c r="E3" s="10" t="s">
        <v>82</v>
      </c>
      <c r="F3" s="10" t="s">
        <v>15</v>
      </c>
      <c r="G3" s="16">
        <v>15</v>
      </c>
      <c r="H3" s="19">
        <v>10</v>
      </c>
      <c r="I3" s="20">
        <f>IFERROR( Table13456[[#This Row],[Quantity]]*Table13456[[#This Row],[Price Per Unit]], "")</f>
        <v>150</v>
      </c>
    </row>
    <row r="4" spans="1:9" x14ac:dyDescent="0.35">
      <c r="A4" s="23">
        <v>44286</v>
      </c>
      <c r="B4" s="13">
        <v>3</v>
      </c>
      <c r="C4" s="10" t="s">
        <v>78</v>
      </c>
      <c r="D4" s="10" t="s">
        <v>17</v>
      </c>
      <c r="E4" s="10" t="s">
        <v>18</v>
      </c>
      <c r="F4" s="10" t="s">
        <v>19</v>
      </c>
      <c r="G4" s="16">
        <v>0</v>
      </c>
      <c r="H4" s="19"/>
      <c r="I4" s="20">
        <f>IFERROR( Table13456[[#This Row],[Quantity]]*Table13456[[#This Row],[Price Per Unit]], "")</f>
        <v>0</v>
      </c>
    </row>
    <row r="5" spans="1:9" x14ac:dyDescent="0.35">
      <c r="A5" s="23">
        <v>44316</v>
      </c>
      <c r="B5" s="13">
        <v>4</v>
      </c>
      <c r="C5" s="10" t="s">
        <v>79</v>
      </c>
      <c r="D5" s="10" t="s">
        <v>22</v>
      </c>
      <c r="E5" s="10" t="s">
        <v>23</v>
      </c>
      <c r="F5" s="10" t="s">
        <v>24</v>
      </c>
      <c r="G5" s="16">
        <v>25</v>
      </c>
      <c r="H5" s="19">
        <v>10</v>
      </c>
      <c r="I5" s="20">
        <f>IFERROR( Table13456[[#This Row],[Quantity]]*Table13456[[#This Row],[Price Per Unit]], "")</f>
        <v>250</v>
      </c>
    </row>
    <row r="6" spans="1:9" x14ac:dyDescent="0.35">
      <c r="A6" s="23">
        <v>44347</v>
      </c>
      <c r="B6" s="13">
        <v>5</v>
      </c>
      <c r="C6" s="10" t="s">
        <v>25</v>
      </c>
      <c r="D6" s="10" t="s">
        <v>13</v>
      </c>
      <c r="E6" s="10" t="s">
        <v>10</v>
      </c>
      <c r="F6" s="10" t="s">
        <v>26</v>
      </c>
      <c r="G6" s="16">
        <v>30</v>
      </c>
      <c r="H6" s="19">
        <v>16.670000000000002</v>
      </c>
      <c r="I6" s="20">
        <f>IFERROR( Table13456[[#This Row],[Quantity]]*Table13456[[#This Row],[Price Per Unit]], "")</f>
        <v>500.1</v>
      </c>
    </row>
    <row r="7" spans="1:9" x14ac:dyDescent="0.35">
      <c r="A7" s="23">
        <v>44377</v>
      </c>
      <c r="B7" s="13">
        <v>6</v>
      </c>
      <c r="C7" s="10" t="s">
        <v>80</v>
      </c>
      <c r="D7" s="12" t="s">
        <v>81</v>
      </c>
      <c r="E7" s="10" t="s">
        <v>82</v>
      </c>
      <c r="F7" s="10" t="s">
        <v>28</v>
      </c>
      <c r="G7" s="16">
        <v>0</v>
      </c>
      <c r="H7" s="19"/>
      <c r="I7" s="20">
        <f>IFERROR( Table13456[[#This Row],[Quantity]]*Table13456[[#This Row],[Price Per Unit]], "")</f>
        <v>0</v>
      </c>
    </row>
    <row r="8" spans="1:9" x14ac:dyDescent="0.35">
      <c r="A8" s="23">
        <v>44408</v>
      </c>
      <c r="B8" s="13">
        <v>7</v>
      </c>
      <c r="C8" s="10" t="s">
        <v>29</v>
      </c>
      <c r="D8" s="10" t="s">
        <v>17</v>
      </c>
      <c r="E8" s="10" t="s">
        <v>18</v>
      </c>
      <c r="F8" s="10" t="s">
        <v>30</v>
      </c>
      <c r="G8" s="16">
        <v>35</v>
      </c>
      <c r="H8" s="19">
        <v>10</v>
      </c>
      <c r="I8" s="20">
        <f>IFERROR( Table13456[[#This Row],[Quantity]]*Table13456[[#This Row],[Price Per Unit]], "")</f>
        <v>350</v>
      </c>
    </row>
    <row r="9" spans="1:9" x14ac:dyDescent="0.35">
      <c r="A9" s="23">
        <v>44439</v>
      </c>
      <c r="B9" s="13">
        <v>8</v>
      </c>
      <c r="C9" s="10" t="s">
        <v>31</v>
      </c>
      <c r="D9" s="10" t="s">
        <v>22</v>
      </c>
      <c r="E9" s="10" t="s">
        <v>23</v>
      </c>
      <c r="F9" s="10" t="s">
        <v>32</v>
      </c>
      <c r="G9" s="16">
        <v>40</v>
      </c>
      <c r="H9" s="19">
        <v>15</v>
      </c>
      <c r="I9" s="20">
        <f>IFERROR( Table13456[[#This Row],[Quantity]]*Table13456[[#This Row],[Price Per Unit]], "")</f>
        <v>600</v>
      </c>
    </row>
    <row r="10" spans="1:9" x14ac:dyDescent="0.35">
      <c r="A10" s="23">
        <v>44469</v>
      </c>
      <c r="B10" s="13">
        <v>9</v>
      </c>
      <c r="C10" s="10" t="s">
        <v>33</v>
      </c>
      <c r="D10" s="10" t="s">
        <v>13</v>
      </c>
      <c r="E10" s="10" t="s">
        <v>10</v>
      </c>
      <c r="F10" s="10" t="s">
        <v>34</v>
      </c>
      <c r="G10" s="16">
        <v>45</v>
      </c>
      <c r="H10" s="19">
        <v>12.22</v>
      </c>
      <c r="I10" s="20">
        <f>IFERROR( Table13456[[#This Row],[Quantity]]*Table13456[[#This Row],[Price Per Unit]], "")</f>
        <v>549.9</v>
      </c>
    </row>
    <row r="11" spans="1:9" x14ac:dyDescent="0.35">
      <c r="A11" s="23">
        <v>44500</v>
      </c>
      <c r="B11" s="13">
        <v>10</v>
      </c>
      <c r="C11" s="10" t="s">
        <v>35</v>
      </c>
      <c r="D11" s="10" t="s">
        <v>9</v>
      </c>
      <c r="E11" s="10" t="s">
        <v>82</v>
      </c>
      <c r="F11" s="10" t="s">
        <v>36</v>
      </c>
      <c r="G11" s="16">
        <v>50</v>
      </c>
      <c r="H11" s="19">
        <v>14</v>
      </c>
      <c r="I11" s="20">
        <f>IFERROR( Table13456[[#This Row],[Quantity]]*Table13456[[#This Row],[Price Per Unit]], "")</f>
        <v>700</v>
      </c>
    </row>
    <row r="12" spans="1:9" x14ac:dyDescent="0.35">
      <c r="A12" s="23">
        <v>44530</v>
      </c>
      <c r="B12" s="13">
        <v>11</v>
      </c>
      <c r="C12" s="10" t="s">
        <v>37</v>
      </c>
      <c r="D12" s="10" t="s">
        <v>17</v>
      </c>
      <c r="E12" s="10" t="s">
        <v>18</v>
      </c>
      <c r="F12" s="10" t="s">
        <v>38</v>
      </c>
      <c r="G12" s="16">
        <v>5</v>
      </c>
      <c r="H12" s="19">
        <v>160</v>
      </c>
      <c r="I12" s="20">
        <f>IFERROR( Table13456[[#This Row],[Quantity]]*Table13456[[#This Row],[Price Per Unit]], "")</f>
        <v>800</v>
      </c>
    </row>
    <row r="13" spans="1:9" x14ac:dyDescent="0.35">
      <c r="A13" s="23">
        <v>44561</v>
      </c>
      <c r="B13" s="13">
        <v>12</v>
      </c>
      <c r="C13" s="10" t="s">
        <v>39</v>
      </c>
      <c r="D13" s="10" t="s">
        <v>22</v>
      </c>
      <c r="E13" s="10" t="s">
        <v>23</v>
      </c>
      <c r="F13" s="10" t="s">
        <v>40</v>
      </c>
      <c r="G13" s="16">
        <v>20</v>
      </c>
      <c r="H13" s="19">
        <v>45</v>
      </c>
      <c r="I13" s="20">
        <f>IFERROR( Table13456[[#This Row],[Quantity]]*Table13456[[#This Row],[Price Per Unit]], "")</f>
        <v>900</v>
      </c>
    </row>
    <row r="14" spans="1:9" x14ac:dyDescent="0.35">
      <c r="A14" s="23">
        <v>44592</v>
      </c>
      <c r="B14" s="13">
        <v>13</v>
      </c>
      <c r="C14" s="10" t="s">
        <v>41</v>
      </c>
      <c r="D14" s="10" t="s">
        <v>13</v>
      </c>
      <c r="E14" s="10" t="s">
        <v>10</v>
      </c>
      <c r="F14" s="10" t="s">
        <v>42</v>
      </c>
      <c r="G14" s="16">
        <v>0</v>
      </c>
      <c r="H14" s="19"/>
      <c r="I14" s="20">
        <f>IFERROR( Table13456[[#This Row],[Quantity]]*Table13456[[#This Row],[Price Per Unit]], "")</f>
        <v>0</v>
      </c>
    </row>
    <row r="15" spans="1:9" x14ac:dyDescent="0.35">
      <c r="A15" s="23">
        <v>44620</v>
      </c>
      <c r="B15" s="13">
        <v>14</v>
      </c>
      <c r="C15" s="10" t="s">
        <v>43</v>
      </c>
      <c r="D15" s="12" t="s">
        <v>81</v>
      </c>
      <c r="E15" s="10" t="s">
        <v>82</v>
      </c>
      <c r="F15" s="10" t="s">
        <v>44</v>
      </c>
      <c r="G15" s="16">
        <v>30</v>
      </c>
      <c r="H15" s="19">
        <v>36.67</v>
      </c>
      <c r="I15" s="20">
        <f>IFERROR( Table13456[[#This Row],[Quantity]]*Table13456[[#This Row],[Price Per Unit]], "")</f>
        <v>1100.1000000000001</v>
      </c>
    </row>
    <row r="16" spans="1:9" x14ac:dyDescent="0.35">
      <c r="A16" s="23">
        <v>44651</v>
      </c>
      <c r="B16" s="13">
        <v>15</v>
      </c>
      <c r="C16" s="10" t="s">
        <v>45</v>
      </c>
      <c r="D16" s="10" t="s">
        <v>17</v>
      </c>
      <c r="E16" s="10" t="s">
        <v>18</v>
      </c>
      <c r="F16" s="10" t="s">
        <v>46</v>
      </c>
      <c r="G16" s="16">
        <v>35</v>
      </c>
      <c r="H16" s="19">
        <v>34.29</v>
      </c>
      <c r="I16" s="20">
        <f>IFERROR( Table13456[[#This Row],[Quantity]]*Table13456[[#This Row],[Price Per Unit]], "")</f>
        <v>1200.1499999999999</v>
      </c>
    </row>
    <row r="17" spans="1:9" x14ac:dyDescent="0.35">
      <c r="A17" s="23">
        <v>44681</v>
      </c>
      <c r="B17" s="13">
        <v>16</v>
      </c>
      <c r="C17" s="10" t="s">
        <v>47</v>
      </c>
      <c r="D17" s="12" t="s">
        <v>81</v>
      </c>
      <c r="E17" s="10" t="s">
        <v>23</v>
      </c>
      <c r="F17" s="10" t="s">
        <v>48</v>
      </c>
      <c r="G17" s="16">
        <v>0</v>
      </c>
      <c r="H17" s="19"/>
      <c r="I17" s="20">
        <f>IFERROR( Table13456[[#This Row],[Quantity]]*Table13456[[#This Row],[Price Per Unit]], "")</f>
        <v>0</v>
      </c>
    </row>
    <row r="18" spans="1:9" x14ac:dyDescent="0.35">
      <c r="A18" s="23">
        <v>44712</v>
      </c>
      <c r="B18" s="13">
        <v>17</v>
      </c>
      <c r="C18" s="10" t="s">
        <v>49</v>
      </c>
      <c r="D18" s="10" t="s">
        <v>13</v>
      </c>
      <c r="E18" s="10" t="s">
        <v>10</v>
      </c>
      <c r="F18" s="10" t="s">
        <v>50</v>
      </c>
      <c r="G18" s="16">
        <v>40</v>
      </c>
      <c r="H18" s="19">
        <v>35</v>
      </c>
      <c r="I18" s="20">
        <f>IFERROR( Table13456[[#This Row],[Quantity]]*Table13456[[#This Row],[Price Per Unit]], "")</f>
        <v>1400</v>
      </c>
    </row>
    <row r="19" spans="1:9" x14ac:dyDescent="0.35">
      <c r="A19" s="23">
        <v>44742</v>
      </c>
      <c r="B19" s="13">
        <v>18</v>
      </c>
      <c r="C19" s="10" t="s">
        <v>51</v>
      </c>
      <c r="D19" s="10" t="s">
        <v>9</v>
      </c>
      <c r="E19" s="10" t="s">
        <v>82</v>
      </c>
      <c r="F19" s="10" t="s">
        <v>52</v>
      </c>
      <c r="G19" s="16">
        <v>45</v>
      </c>
      <c r="H19" s="19">
        <v>33.33</v>
      </c>
      <c r="I19" s="20">
        <f>IFERROR( Table13456[[#This Row],[Quantity]]*Table13456[[#This Row],[Price Per Unit]], "")</f>
        <v>1499.85</v>
      </c>
    </row>
    <row r="20" spans="1:9" x14ac:dyDescent="0.35">
      <c r="A20" s="23">
        <v>44773</v>
      </c>
      <c r="B20" s="13">
        <v>19</v>
      </c>
      <c r="C20" s="10" t="s">
        <v>53</v>
      </c>
      <c r="D20" s="10" t="s">
        <v>17</v>
      </c>
      <c r="E20" s="10" t="s">
        <v>18</v>
      </c>
      <c r="F20" s="10" t="s">
        <v>54</v>
      </c>
      <c r="G20" s="16">
        <v>50</v>
      </c>
      <c r="H20" s="19">
        <v>32</v>
      </c>
      <c r="I20" s="20">
        <f>IFERROR( Table13456[[#This Row],[Quantity]]*Table13456[[#This Row],[Price Per Unit]], "")</f>
        <v>1600</v>
      </c>
    </row>
    <row r="21" spans="1:9" x14ac:dyDescent="0.35">
      <c r="A21" s="23">
        <v>44804</v>
      </c>
      <c r="B21" s="13">
        <v>20</v>
      </c>
      <c r="C21" s="10" t="s">
        <v>55</v>
      </c>
      <c r="D21" s="10" t="s">
        <v>22</v>
      </c>
      <c r="E21" s="10" t="s">
        <v>23</v>
      </c>
      <c r="F21" s="10" t="s">
        <v>56</v>
      </c>
      <c r="G21" s="16">
        <v>55</v>
      </c>
      <c r="H21" s="19">
        <v>30.91</v>
      </c>
      <c r="I21" s="20">
        <f>IFERROR( Table13456[[#This Row],[Quantity]]*Table13456[[#This Row],[Price Per Unit]], "")</f>
        <v>1700.05</v>
      </c>
    </row>
    <row r="22" spans="1:9" x14ac:dyDescent="0.35">
      <c r="A22" s="23">
        <v>44834</v>
      </c>
      <c r="B22" s="13">
        <v>21</v>
      </c>
      <c r="C22" s="10" t="s">
        <v>57</v>
      </c>
      <c r="D22" s="10" t="s">
        <v>13</v>
      </c>
      <c r="E22" s="10" t="s">
        <v>10</v>
      </c>
      <c r="F22" s="10" t="s">
        <v>58</v>
      </c>
      <c r="G22" s="16">
        <v>60</v>
      </c>
      <c r="H22" s="19">
        <v>30</v>
      </c>
      <c r="I22" s="20">
        <f>IFERROR( Table13456[[#This Row],[Quantity]]*Table13456[[#This Row],[Price Per Unit]], "")</f>
        <v>1800</v>
      </c>
    </row>
    <row r="23" spans="1:9" x14ac:dyDescent="0.35">
      <c r="A23" s="23">
        <v>44865</v>
      </c>
      <c r="B23" s="13">
        <v>22</v>
      </c>
      <c r="C23" s="10" t="s">
        <v>59</v>
      </c>
      <c r="D23" s="10" t="s">
        <v>9</v>
      </c>
      <c r="E23" s="10" t="s">
        <v>82</v>
      </c>
      <c r="F23" s="10" t="s">
        <v>60</v>
      </c>
      <c r="G23" s="16">
        <v>0</v>
      </c>
      <c r="H23" s="19"/>
      <c r="I23" s="20">
        <f>IFERROR( Table13456[[#This Row],[Quantity]]*Table13456[[#This Row],[Price Per Unit]], "")</f>
        <v>0</v>
      </c>
    </row>
    <row r="24" spans="1:9" x14ac:dyDescent="0.35">
      <c r="A24" s="23">
        <v>44895</v>
      </c>
      <c r="B24" s="13">
        <v>23</v>
      </c>
      <c r="C24" s="10" t="s">
        <v>61</v>
      </c>
      <c r="D24" s="10" t="s">
        <v>17</v>
      </c>
      <c r="E24" s="10" t="s">
        <v>18</v>
      </c>
      <c r="F24" s="10" t="s">
        <v>62</v>
      </c>
      <c r="G24" s="16">
        <v>65</v>
      </c>
      <c r="H24" s="19">
        <v>30.77</v>
      </c>
      <c r="I24" s="20">
        <f>IFERROR( Table13456[[#This Row],[Quantity]]*Table13456[[#This Row],[Price Per Unit]], "")</f>
        <v>2000.05</v>
      </c>
    </row>
    <row r="25" spans="1:9" x14ac:dyDescent="0.35">
      <c r="A25" s="23">
        <v>44926</v>
      </c>
      <c r="B25" s="13">
        <v>24</v>
      </c>
      <c r="C25" s="10" t="s">
        <v>63</v>
      </c>
      <c r="D25" s="10" t="s">
        <v>22</v>
      </c>
      <c r="E25" s="10" t="s">
        <v>23</v>
      </c>
      <c r="F25" s="10" t="s">
        <v>64</v>
      </c>
      <c r="G25" s="16">
        <v>70</v>
      </c>
      <c r="H25" s="19">
        <v>30</v>
      </c>
      <c r="I25" s="20">
        <f>IFERROR( Table13456[[#This Row],[Quantity]]*Table13456[[#This Row],[Price Per Unit]], "")</f>
        <v>2100</v>
      </c>
    </row>
    <row r="26" spans="1:9" x14ac:dyDescent="0.35">
      <c r="A26" s="23">
        <v>44957</v>
      </c>
      <c r="B26" s="13">
        <v>25</v>
      </c>
      <c r="C26" s="10" t="s">
        <v>65</v>
      </c>
      <c r="D26" s="10" t="s">
        <v>66</v>
      </c>
      <c r="E26" s="10" t="s">
        <v>67</v>
      </c>
      <c r="F26" s="10" t="s">
        <v>68</v>
      </c>
      <c r="G26" s="16">
        <v>75</v>
      </c>
      <c r="H26" s="19">
        <v>29.33</v>
      </c>
      <c r="I26" s="20">
        <f>IFERROR( Table13456[[#This Row],[Quantity]]*Table13456[[#This Row],[Price Per Unit]], "")</f>
        <v>2199.75</v>
      </c>
    </row>
    <row r="27" spans="1:9" x14ac:dyDescent="0.35">
      <c r="A27" s="23">
        <v>44985</v>
      </c>
      <c r="B27" s="13">
        <v>26</v>
      </c>
      <c r="C27" s="10" t="s">
        <v>69</v>
      </c>
      <c r="D27" s="10" t="s">
        <v>66</v>
      </c>
      <c r="E27" s="10" t="s">
        <v>70</v>
      </c>
      <c r="F27" s="10" t="s">
        <v>71</v>
      </c>
      <c r="G27" s="16">
        <v>80</v>
      </c>
      <c r="H27" s="19">
        <v>28.75</v>
      </c>
      <c r="I27" s="20">
        <f>IFERROR( Table13456[[#This Row],[Quantity]]*Table13456[[#This Row],[Price Per Unit]], "")</f>
        <v>2300</v>
      </c>
    </row>
    <row r="28" spans="1:9" x14ac:dyDescent="0.35">
      <c r="A28" s="23">
        <v>45016</v>
      </c>
      <c r="B28" s="13">
        <v>27</v>
      </c>
      <c r="C28" s="10" t="s">
        <v>41</v>
      </c>
      <c r="D28" s="10" t="s">
        <v>13</v>
      </c>
      <c r="E28" s="10" t="s">
        <v>72</v>
      </c>
      <c r="F28" s="10" t="s">
        <v>73</v>
      </c>
      <c r="G28" s="16">
        <v>0</v>
      </c>
      <c r="H28" s="19"/>
      <c r="I28" s="20">
        <f>IFERROR( Table13456[[#This Row],[Quantity]]*Table13456[[#This Row],[Price Per Unit]], "")</f>
        <v>0</v>
      </c>
    </row>
    <row r="29" spans="1:9" x14ac:dyDescent="0.35">
      <c r="A29" s="23">
        <v>45046</v>
      </c>
      <c r="B29" s="13">
        <v>28</v>
      </c>
      <c r="C29" s="10" t="s">
        <v>39</v>
      </c>
      <c r="D29" s="10" t="s">
        <v>22</v>
      </c>
      <c r="E29" s="10" t="s">
        <v>74</v>
      </c>
      <c r="F29" s="10" t="s">
        <v>75</v>
      </c>
      <c r="G29" s="16">
        <v>85</v>
      </c>
      <c r="H29" s="19">
        <v>29.41</v>
      </c>
      <c r="I29" s="20">
        <f>IFERROR( Table13456[[#This Row],[Quantity]]*Table13456[[#This Row],[Price Per Unit]], "")</f>
        <v>2499.85</v>
      </c>
    </row>
    <row r="30" spans="1:9" x14ac:dyDescent="0.35">
      <c r="A30" s="23" t="s">
        <v>83</v>
      </c>
      <c r="B30" s="13"/>
      <c r="C30" s="10"/>
      <c r="D30" s="10"/>
      <c r="E30" s="10"/>
      <c r="F30" s="10"/>
      <c r="G30" s="16"/>
      <c r="H30" s="19">
        <f>SUBTOTAL(104,Table13456[Price Per Unit])</f>
        <v>160</v>
      </c>
      <c r="I30" s="19">
        <f>SUBTOTAL(109,Table13456[Sales])</f>
        <v>26399.8</v>
      </c>
    </row>
  </sheetData>
  <conditionalFormatting sqref="B1:B29">
    <cfRule type="duplicateValues" dxfId="23" priority="1"/>
  </conditionalFormatting>
  <dataValidations count="1">
    <dataValidation type="list" allowBlank="1" showInputMessage="1" showErrorMessage="1" sqref="D2:D29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7" listDataValidatio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H32"/>
  <sheetViews>
    <sheetView workbookViewId="0">
      <selection sqref="A1:XFD1"/>
    </sheetView>
  </sheetViews>
  <sheetFormatPr defaultRowHeight="14.5" x14ac:dyDescent="0.35"/>
  <cols>
    <col min="1" max="1" width="1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x14ac:dyDescent="0.3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x14ac:dyDescent="0.3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x14ac:dyDescent="0.3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x14ac:dyDescent="0.3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x14ac:dyDescent="0.3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x14ac:dyDescent="0.3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x14ac:dyDescent="0.3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x14ac:dyDescent="0.3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x14ac:dyDescent="0.3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x14ac:dyDescent="0.3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x14ac:dyDescent="0.3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x14ac:dyDescent="0.3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x14ac:dyDescent="0.3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x14ac:dyDescent="0.3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x14ac:dyDescent="0.3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x14ac:dyDescent="0.3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</sheetData>
  <conditionalFormatting sqref="B1:B1048576">
    <cfRule type="duplicateValues" dxfId="32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H29"/>
  <sheetViews>
    <sheetView workbookViewId="0">
      <selection sqref="A1:XFD1"/>
    </sheetView>
  </sheetViews>
  <sheetFormatPr defaultRowHeight="14.5" x14ac:dyDescent="0.3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35">
      <c r="A17" s="2">
        <v>44681</v>
      </c>
      <c r="B17" s="3">
        <v>16</v>
      </c>
      <c r="C17" s="3" t="s">
        <v>47</v>
      </c>
      <c r="D17" s="3"/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3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35">
      <c r="A19" s="2">
        <v>44742</v>
      </c>
      <c r="B19" s="3">
        <v>18</v>
      </c>
      <c r="C19" s="3" t="s">
        <v>51</v>
      </c>
      <c r="D19" s="3" t="s">
        <v>9</v>
      </c>
      <c r="E19" s="3" t="s">
        <v>14</v>
      </c>
      <c r="F19" s="3" t="s">
        <v>52</v>
      </c>
      <c r="G19" s="3">
        <v>45</v>
      </c>
      <c r="H19" s="4">
        <v>33.33</v>
      </c>
    </row>
    <row r="20" spans="1:8" x14ac:dyDescent="0.3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3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3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35">
      <c r="A23" s="2">
        <v>44865</v>
      </c>
      <c r="B23" s="3">
        <v>22</v>
      </c>
      <c r="C23" s="3" t="s">
        <v>59</v>
      </c>
      <c r="D23" s="3" t="s">
        <v>9</v>
      </c>
      <c r="E23" s="3" t="s">
        <v>14</v>
      </c>
      <c r="F23" s="3" t="s">
        <v>60</v>
      </c>
      <c r="G23" s="3">
        <v>0</v>
      </c>
      <c r="H23" s="3" t="s">
        <v>20</v>
      </c>
    </row>
    <row r="24" spans="1:8" x14ac:dyDescent="0.3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3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3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3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3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3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</sheetData>
  <conditionalFormatting sqref="B1:B29">
    <cfRule type="duplicateValues" dxfId="3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I29"/>
  <sheetViews>
    <sheetView workbookViewId="0">
      <selection sqref="A1:XFD1"/>
    </sheetView>
  </sheetViews>
  <sheetFormatPr defaultRowHeight="14.5" x14ac:dyDescent="0.35"/>
  <cols>
    <col min="1" max="1" width="1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17.54296875" bestFit="1" customWidth="1"/>
    <col min="10" max="10" width="16.4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76</v>
      </c>
    </row>
    <row r="2" spans="1:9" x14ac:dyDescent="0.3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  <c r="I2" t="str">
        <f>TRIM(C2)</f>
        <v>John Smith</v>
      </c>
    </row>
    <row r="3" spans="1:9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  <c r="I3" t="str">
        <f t="shared" ref="I3:I29" si="0">TRIM(C3)</f>
        <v>Jane Doe</v>
      </c>
    </row>
    <row r="4" spans="1:9" x14ac:dyDescent="0.3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  <c r="I4" t="str">
        <f t="shared" si="0"/>
        <v>Mike Tyson</v>
      </c>
    </row>
    <row r="5" spans="1:9" x14ac:dyDescent="0.3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  <c r="I5" t="str">
        <f t="shared" si="0"/>
        <v>Anna Belle</v>
      </c>
    </row>
    <row r="6" spans="1:9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  <c r="I6" t="str">
        <f t="shared" si="0"/>
        <v>Chris P. Bacon</v>
      </c>
    </row>
    <row r="7" spans="1:9" x14ac:dyDescent="0.3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  <c r="I7" t="str">
        <f t="shared" si="0"/>
        <v>Peter Parker</v>
      </c>
    </row>
    <row r="8" spans="1:9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  <c r="I8" t="str">
        <f t="shared" si="0"/>
        <v>Mary Jane</v>
      </c>
    </row>
    <row r="9" spans="1:9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  <c r="I9" t="str">
        <f t="shared" si="0"/>
        <v>Bruce Wayne</v>
      </c>
    </row>
    <row r="10" spans="1:9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  <c r="I10" t="str">
        <f t="shared" si="0"/>
        <v>Clark Kent</v>
      </c>
    </row>
    <row r="11" spans="1:9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  <c r="I11" t="str">
        <f t="shared" si="0"/>
        <v>Diana Prince</v>
      </c>
    </row>
    <row r="12" spans="1:9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  <c r="I12" t="str">
        <f t="shared" si="0"/>
        <v>Tony Stark</v>
      </c>
    </row>
    <row r="13" spans="1:9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  <c r="I13" t="str">
        <f t="shared" si="0"/>
        <v>Steve Rogers</v>
      </c>
    </row>
    <row r="14" spans="1:9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  <c r="I14" t="str">
        <f t="shared" si="0"/>
        <v>Natasha Romanoff</v>
      </c>
    </row>
    <row r="15" spans="1:9" x14ac:dyDescent="0.3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  <c r="I15" t="str">
        <f t="shared" si="0"/>
        <v>Bruce Banner</v>
      </c>
    </row>
    <row r="16" spans="1:9" x14ac:dyDescent="0.3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  <c r="I16" t="str">
        <f t="shared" si="0"/>
        <v>Nick Fury</v>
      </c>
    </row>
    <row r="17" spans="1:9" x14ac:dyDescent="0.35">
      <c r="A17" s="2">
        <v>44681</v>
      </c>
      <c r="B17" s="3">
        <v>16</v>
      </c>
      <c r="C17" s="3" t="s">
        <v>47</v>
      </c>
      <c r="D17" s="3"/>
      <c r="E17" s="3" t="s">
        <v>23</v>
      </c>
      <c r="F17" s="3" t="s">
        <v>48</v>
      </c>
      <c r="G17" s="3">
        <v>0</v>
      </c>
      <c r="H17" s="3" t="s">
        <v>20</v>
      </c>
      <c r="I17" t="str">
        <f t="shared" si="0"/>
        <v>Phil Coulson</v>
      </c>
    </row>
    <row r="18" spans="1:9" x14ac:dyDescent="0.3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  <c r="I18" t="str">
        <f t="shared" si="0"/>
        <v>Peggy Carter</v>
      </c>
    </row>
    <row r="19" spans="1:9" x14ac:dyDescent="0.35">
      <c r="A19" s="2">
        <v>44742</v>
      </c>
      <c r="B19" s="3">
        <v>18</v>
      </c>
      <c r="C19" s="3" t="s">
        <v>51</v>
      </c>
      <c r="D19" s="3" t="s">
        <v>9</v>
      </c>
      <c r="E19" s="3" t="s">
        <v>14</v>
      </c>
      <c r="F19" s="3" t="s">
        <v>52</v>
      </c>
      <c r="G19" s="3">
        <v>45</v>
      </c>
      <c r="H19" s="4">
        <v>33.33</v>
      </c>
      <c r="I19" t="str">
        <f t="shared" si="0"/>
        <v>Howard Stark</v>
      </c>
    </row>
    <row r="20" spans="1:9" x14ac:dyDescent="0.3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  <c r="I20" t="str">
        <f t="shared" si="0"/>
        <v>Hank Pym</v>
      </c>
    </row>
    <row r="21" spans="1:9" x14ac:dyDescent="0.3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  <c r="I21" t="str">
        <f t="shared" si="0"/>
        <v>Janet van Dyne</v>
      </c>
    </row>
    <row r="22" spans="1:9" x14ac:dyDescent="0.3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  <c r="I22" t="str">
        <f t="shared" si="0"/>
        <v>Kurt Busiek</v>
      </c>
    </row>
    <row r="23" spans="1:9" x14ac:dyDescent="0.35">
      <c r="A23" s="2">
        <v>44865</v>
      </c>
      <c r="B23" s="3">
        <v>22</v>
      </c>
      <c r="C23" s="3" t="s">
        <v>59</v>
      </c>
      <c r="D23" s="3" t="s">
        <v>9</v>
      </c>
      <c r="E23" s="3" t="s">
        <v>14</v>
      </c>
      <c r="F23" s="3" t="s">
        <v>60</v>
      </c>
      <c r="G23" s="3">
        <v>0</v>
      </c>
      <c r="H23" s="3" t="s">
        <v>20</v>
      </c>
      <c r="I23" t="str">
        <f t="shared" si="0"/>
        <v>George Perez</v>
      </c>
    </row>
    <row r="24" spans="1:9" x14ac:dyDescent="0.3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  <c r="I24" t="str">
        <f t="shared" si="0"/>
        <v>Roger Stern</v>
      </c>
    </row>
    <row r="25" spans="1:9" x14ac:dyDescent="0.3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  <c r="I25" t="str">
        <f t="shared" si="0"/>
        <v>Tom DeFalco</v>
      </c>
    </row>
    <row r="26" spans="1:9" x14ac:dyDescent="0.3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  <c r="I26" t="str">
        <f t="shared" si="0"/>
        <v>Loki Laufeyson</v>
      </c>
    </row>
    <row r="27" spans="1:9" x14ac:dyDescent="0.3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  <c r="I27" t="str">
        <f t="shared" si="0"/>
        <v>Thor Odinson</v>
      </c>
    </row>
    <row r="28" spans="1:9" x14ac:dyDescent="0.3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  <c r="I28" t="str">
        <f t="shared" si="0"/>
        <v>Natasha Romanoff</v>
      </c>
    </row>
    <row r="29" spans="1:9" x14ac:dyDescent="0.3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  <c r="I29" t="str">
        <f t="shared" si="0"/>
        <v>Steve Rogers</v>
      </c>
    </row>
  </sheetData>
  <conditionalFormatting sqref="B1:B29">
    <cfRule type="duplicateValues" dxfId="3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H29"/>
  <sheetViews>
    <sheetView workbookViewId="0">
      <selection activeCell="C3" sqref="C3"/>
    </sheetView>
  </sheetViews>
  <sheetFormatPr defaultRowHeight="14.5" x14ac:dyDescent="0.3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77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82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78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79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80</v>
      </c>
      <c r="D7" s="5" t="s">
        <v>81</v>
      </c>
      <c r="E7" s="3" t="s">
        <v>82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82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5" t="s">
        <v>81</v>
      </c>
      <c r="E15" s="3" t="s">
        <v>82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35">
      <c r="A17" s="2">
        <v>44681</v>
      </c>
      <c r="B17" s="3">
        <v>16</v>
      </c>
      <c r="C17" s="3" t="s">
        <v>47</v>
      </c>
      <c r="D17" s="5" t="s">
        <v>81</v>
      </c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3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35">
      <c r="A19" s="2">
        <v>44742</v>
      </c>
      <c r="B19" s="3">
        <v>18</v>
      </c>
      <c r="C19" s="3" t="s">
        <v>51</v>
      </c>
      <c r="D19" s="3" t="s">
        <v>9</v>
      </c>
      <c r="E19" s="3" t="s">
        <v>82</v>
      </c>
      <c r="F19" s="3" t="s">
        <v>52</v>
      </c>
      <c r="G19" s="3">
        <v>45</v>
      </c>
      <c r="H19" s="4">
        <v>33.33</v>
      </c>
    </row>
    <row r="20" spans="1:8" x14ac:dyDescent="0.3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3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3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35">
      <c r="A23" s="2">
        <v>44865</v>
      </c>
      <c r="B23" s="3">
        <v>22</v>
      </c>
      <c r="C23" s="3" t="s">
        <v>59</v>
      </c>
      <c r="D23" s="3" t="s">
        <v>9</v>
      </c>
      <c r="E23" s="3" t="s">
        <v>82</v>
      </c>
      <c r="F23" s="3" t="s">
        <v>60</v>
      </c>
      <c r="G23" s="3">
        <v>0</v>
      </c>
      <c r="H23" s="3" t="s">
        <v>20</v>
      </c>
    </row>
    <row r="24" spans="1:8" x14ac:dyDescent="0.3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3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3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3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3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3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</sheetData>
  <conditionalFormatting sqref="B1:B29">
    <cfRule type="duplicateValues" dxfId="2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H29"/>
  <sheetViews>
    <sheetView workbookViewId="0">
      <selection sqref="A1:XFD1"/>
    </sheetView>
  </sheetViews>
  <sheetFormatPr defaultRowHeight="14.5" x14ac:dyDescent="0.3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9.17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77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82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78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79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80</v>
      </c>
      <c r="D7" s="5" t="s">
        <v>81</v>
      </c>
      <c r="E7" s="3" t="s">
        <v>82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82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5" t="s">
        <v>81</v>
      </c>
      <c r="E15" s="3" t="s">
        <v>82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35">
      <c r="A17" s="2">
        <v>44681</v>
      </c>
      <c r="B17" s="3">
        <v>16</v>
      </c>
      <c r="C17" s="3" t="s">
        <v>47</v>
      </c>
      <c r="D17" s="5" t="s">
        <v>81</v>
      </c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3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35">
      <c r="A19" s="2">
        <v>44742</v>
      </c>
      <c r="B19" s="3">
        <v>18</v>
      </c>
      <c r="C19" s="3" t="s">
        <v>51</v>
      </c>
      <c r="D19" s="3" t="s">
        <v>9</v>
      </c>
      <c r="E19" s="3" t="s">
        <v>82</v>
      </c>
      <c r="F19" s="3" t="s">
        <v>52</v>
      </c>
      <c r="G19" s="3">
        <v>45</v>
      </c>
      <c r="H19" s="4">
        <v>33.33</v>
      </c>
    </row>
    <row r="20" spans="1:8" x14ac:dyDescent="0.3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3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3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35">
      <c r="A23" s="2">
        <v>44865</v>
      </c>
      <c r="B23" s="3">
        <v>22</v>
      </c>
      <c r="C23" s="3" t="s">
        <v>59</v>
      </c>
      <c r="D23" s="3" t="s">
        <v>9</v>
      </c>
      <c r="E23" s="3" t="s">
        <v>82</v>
      </c>
      <c r="F23" s="3" t="s">
        <v>60</v>
      </c>
      <c r="G23" s="3">
        <v>0</v>
      </c>
      <c r="H23" s="3" t="s">
        <v>20</v>
      </c>
    </row>
    <row r="24" spans="1:8" x14ac:dyDescent="0.3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3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3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3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3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3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</sheetData>
  <conditionalFormatting sqref="B1:B29">
    <cfRule type="duplicateValues" dxfId="28" priority="1"/>
  </conditionalFormatting>
  <dataValidations count="1">
    <dataValidation type="list" allowBlank="1" showInputMessage="1" showErrorMessage="1" sqref="D2:D29" xr:uid="{A2A501C5-8593-451C-ABF6-15F0C1AFD648}">
      <formula1>"North,South,East,West,Asgard,TBA"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H30"/>
  <sheetViews>
    <sheetView tabSelected="1" workbookViewId="0">
      <selection activeCell="F12" sqref="F12"/>
    </sheetView>
  </sheetViews>
  <sheetFormatPr defaultRowHeight="14.5" x14ac:dyDescent="0.35"/>
  <cols>
    <col min="1" max="1" width="12.8164062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5">
        <v>44227</v>
      </c>
      <c r="B2" s="3">
        <v>1</v>
      </c>
      <c r="C2" s="3" t="s">
        <v>77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5">
        <v>44255</v>
      </c>
      <c r="B3" s="3">
        <v>2</v>
      </c>
      <c r="C3" s="3" t="s">
        <v>12</v>
      </c>
      <c r="D3" s="3" t="s">
        <v>13</v>
      </c>
      <c r="E3" s="3" t="s">
        <v>82</v>
      </c>
      <c r="F3" s="3" t="s">
        <v>15</v>
      </c>
      <c r="G3" s="3">
        <v>15</v>
      </c>
      <c r="H3" s="4">
        <v>10</v>
      </c>
    </row>
    <row r="4" spans="1:8" x14ac:dyDescent="0.35">
      <c r="A4" s="25">
        <v>44286</v>
      </c>
      <c r="B4" s="3">
        <v>3</v>
      </c>
      <c r="C4" s="3" t="s">
        <v>78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5">
        <v>44316</v>
      </c>
      <c r="B5" s="3">
        <v>4</v>
      </c>
      <c r="C5" s="3" t="s">
        <v>79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5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5">
        <v>44377</v>
      </c>
      <c r="B7" s="3">
        <v>6</v>
      </c>
      <c r="C7" s="3" t="s">
        <v>80</v>
      </c>
      <c r="D7" s="5" t="s">
        <v>81</v>
      </c>
      <c r="E7" s="3" t="s">
        <v>82</v>
      </c>
      <c r="F7" s="3" t="s">
        <v>28</v>
      </c>
      <c r="G7" s="3">
        <v>0</v>
      </c>
      <c r="H7" s="3" t="s">
        <v>20</v>
      </c>
    </row>
    <row r="8" spans="1:8" x14ac:dyDescent="0.35">
      <c r="A8" s="25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5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5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5">
        <v>44500</v>
      </c>
      <c r="B11" s="3">
        <v>10</v>
      </c>
      <c r="C11" s="3" t="s">
        <v>35</v>
      </c>
      <c r="D11" s="3" t="s">
        <v>9</v>
      </c>
      <c r="E11" s="3" t="s">
        <v>82</v>
      </c>
      <c r="F11" s="3" t="s">
        <v>36</v>
      </c>
      <c r="G11" s="3">
        <v>50</v>
      </c>
      <c r="H11" s="4">
        <v>14</v>
      </c>
    </row>
    <row r="12" spans="1:8" x14ac:dyDescent="0.35">
      <c r="A12" s="25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5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5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5">
        <v>44620</v>
      </c>
      <c r="B15" s="3">
        <v>14</v>
      </c>
      <c r="C15" s="3" t="s">
        <v>43</v>
      </c>
      <c r="D15" s="5" t="s">
        <v>81</v>
      </c>
      <c r="E15" s="3" t="s">
        <v>82</v>
      </c>
      <c r="F15" s="3" t="s">
        <v>44</v>
      </c>
      <c r="G15" s="3">
        <v>30</v>
      </c>
      <c r="H15" s="4">
        <v>36.67</v>
      </c>
    </row>
    <row r="16" spans="1:8" x14ac:dyDescent="0.35">
      <c r="A16" s="25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35">
      <c r="A17" s="25">
        <v>44681</v>
      </c>
      <c r="B17" s="3">
        <v>16</v>
      </c>
      <c r="C17" s="3" t="s">
        <v>47</v>
      </c>
      <c r="D17" s="5" t="s">
        <v>81</v>
      </c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35">
      <c r="A18" s="25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35">
      <c r="A19" s="25">
        <v>44742</v>
      </c>
      <c r="B19" s="3">
        <v>18</v>
      </c>
      <c r="C19" s="3" t="s">
        <v>51</v>
      </c>
      <c r="D19" s="3" t="s">
        <v>9</v>
      </c>
      <c r="E19" s="3" t="s">
        <v>82</v>
      </c>
      <c r="F19" s="3" t="s">
        <v>52</v>
      </c>
      <c r="G19" s="3">
        <v>45</v>
      </c>
      <c r="H19" s="4">
        <v>33.33</v>
      </c>
    </row>
    <row r="20" spans="1:8" x14ac:dyDescent="0.35">
      <c r="A20" s="25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35">
      <c r="A21" s="25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35">
      <c r="A22" s="25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35">
      <c r="A23" s="25">
        <v>44865</v>
      </c>
      <c r="B23" s="3">
        <v>22</v>
      </c>
      <c r="C23" s="3" t="s">
        <v>59</v>
      </c>
      <c r="D23" s="3" t="s">
        <v>9</v>
      </c>
      <c r="E23" s="3" t="s">
        <v>82</v>
      </c>
      <c r="F23" s="3" t="s">
        <v>60</v>
      </c>
      <c r="G23" s="3">
        <v>0</v>
      </c>
      <c r="H23" s="3" t="s">
        <v>20</v>
      </c>
    </row>
    <row r="24" spans="1:8" x14ac:dyDescent="0.35">
      <c r="A24" s="25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35">
      <c r="A25" s="25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35">
      <c r="A26" s="25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35">
      <c r="A27" s="25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35">
      <c r="A28" s="25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35">
      <c r="A29" s="25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  <row r="30" spans="1:8" x14ac:dyDescent="0.35">
      <c r="A30" s="26"/>
    </row>
  </sheetData>
  <conditionalFormatting sqref="B1:B29">
    <cfRule type="duplicateValues" dxfId="27" priority="1"/>
  </conditionalFormatting>
  <dataValidations count="1">
    <dataValidation type="list" allowBlank="1" showInputMessage="1" showErrorMessage="1" sqref="D2:D29" xr:uid="{E3869D90-3986-400E-9CAB-62734B6C8585}">
      <formula1>"North, South, East, West, Asgard,TBA"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H30"/>
  <sheetViews>
    <sheetView workbookViewId="0">
      <selection activeCell="H30" sqref="H30"/>
    </sheetView>
  </sheetViews>
  <sheetFormatPr defaultRowHeight="14.5" x14ac:dyDescent="0.3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bestFit="1" customWidth="1"/>
    <col min="8" max="8" width="17.81640625" bestFit="1" customWidth="1"/>
  </cols>
  <sheetData>
    <row r="1" spans="1:8" s="7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6" t="s">
        <v>7</v>
      </c>
    </row>
    <row r="2" spans="1:8" x14ac:dyDescent="0.35">
      <c r="A2" s="9">
        <v>44227</v>
      </c>
      <c r="B2" s="13">
        <v>1</v>
      </c>
      <c r="C2" s="10" t="s">
        <v>77</v>
      </c>
      <c r="D2" s="10" t="s">
        <v>9</v>
      </c>
      <c r="E2" s="10" t="s">
        <v>10</v>
      </c>
      <c r="F2" s="10" t="s">
        <v>11</v>
      </c>
      <c r="G2" s="13">
        <v>10</v>
      </c>
      <c r="H2" s="11">
        <v>20</v>
      </c>
    </row>
    <row r="3" spans="1:8" x14ac:dyDescent="0.35">
      <c r="A3" s="9">
        <v>44255</v>
      </c>
      <c r="B3" s="13">
        <v>2</v>
      </c>
      <c r="C3" s="10" t="s">
        <v>12</v>
      </c>
      <c r="D3" s="10" t="s">
        <v>13</v>
      </c>
      <c r="E3" s="10" t="s">
        <v>82</v>
      </c>
      <c r="F3" s="10" t="s">
        <v>15</v>
      </c>
      <c r="G3" s="13">
        <v>15</v>
      </c>
      <c r="H3" s="11">
        <v>10</v>
      </c>
    </row>
    <row r="4" spans="1:8" x14ac:dyDescent="0.35">
      <c r="A4" s="9">
        <v>44286</v>
      </c>
      <c r="B4" s="13">
        <v>3</v>
      </c>
      <c r="C4" s="10" t="s">
        <v>78</v>
      </c>
      <c r="D4" s="10" t="s">
        <v>17</v>
      </c>
      <c r="E4" s="10" t="s">
        <v>18</v>
      </c>
      <c r="F4" s="10" t="s">
        <v>19</v>
      </c>
      <c r="G4" s="13">
        <v>0</v>
      </c>
      <c r="H4" s="10" t="s">
        <v>20</v>
      </c>
    </row>
    <row r="5" spans="1:8" x14ac:dyDescent="0.35">
      <c r="A5" s="9">
        <v>44316</v>
      </c>
      <c r="B5" s="13">
        <v>4</v>
      </c>
      <c r="C5" s="10" t="s">
        <v>79</v>
      </c>
      <c r="D5" s="10" t="s">
        <v>22</v>
      </c>
      <c r="E5" s="10" t="s">
        <v>23</v>
      </c>
      <c r="F5" s="10" t="s">
        <v>24</v>
      </c>
      <c r="G5" s="13">
        <v>25</v>
      </c>
      <c r="H5" s="11">
        <v>10</v>
      </c>
    </row>
    <row r="6" spans="1:8" x14ac:dyDescent="0.35">
      <c r="A6" s="9">
        <v>44347</v>
      </c>
      <c r="B6" s="13">
        <v>5</v>
      </c>
      <c r="C6" s="10" t="s">
        <v>25</v>
      </c>
      <c r="D6" s="10" t="s">
        <v>13</v>
      </c>
      <c r="E6" s="10" t="s">
        <v>10</v>
      </c>
      <c r="F6" s="10" t="s">
        <v>26</v>
      </c>
      <c r="G6" s="13">
        <v>30</v>
      </c>
      <c r="H6" s="11">
        <v>16.670000000000002</v>
      </c>
    </row>
    <row r="7" spans="1:8" x14ac:dyDescent="0.35">
      <c r="A7" s="9">
        <v>44377</v>
      </c>
      <c r="B7" s="13">
        <v>6</v>
      </c>
      <c r="C7" s="10" t="s">
        <v>80</v>
      </c>
      <c r="D7" s="12" t="s">
        <v>13</v>
      </c>
      <c r="E7" s="10" t="s">
        <v>82</v>
      </c>
      <c r="F7" s="10" t="s">
        <v>28</v>
      </c>
      <c r="G7" s="13">
        <v>0</v>
      </c>
      <c r="H7" s="10" t="s">
        <v>20</v>
      </c>
    </row>
    <row r="8" spans="1:8" x14ac:dyDescent="0.35">
      <c r="A8" s="9">
        <v>44408</v>
      </c>
      <c r="B8" s="13">
        <v>7</v>
      </c>
      <c r="C8" s="10" t="s">
        <v>29</v>
      </c>
      <c r="D8" s="10" t="s">
        <v>17</v>
      </c>
      <c r="E8" s="10" t="s">
        <v>18</v>
      </c>
      <c r="F8" s="10" t="s">
        <v>30</v>
      </c>
      <c r="G8" s="13">
        <v>35</v>
      </c>
      <c r="H8" s="11">
        <v>10</v>
      </c>
    </row>
    <row r="9" spans="1:8" x14ac:dyDescent="0.35">
      <c r="A9" s="9">
        <v>44439</v>
      </c>
      <c r="B9" s="13">
        <v>8</v>
      </c>
      <c r="C9" s="10" t="s">
        <v>31</v>
      </c>
      <c r="D9" s="10" t="s">
        <v>22</v>
      </c>
      <c r="E9" s="10" t="s">
        <v>23</v>
      </c>
      <c r="F9" s="10" t="s">
        <v>32</v>
      </c>
      <c r="G9" s="13">
        <v>40</v>
      </c>
      <c r="H9" s="11">
        <v>15</v>
      </c>
    </row>
    <row r="10" spans="1:8" x14ac:dyDescent="0.35">
      <c r="A10" s="9">
        <v>44469</v>
      </c>
      <c r="B10" s="13">
        <v>9</v>
      </c>
      <c r="C10" s="10" t="s">
        <v>33</v>
      </c>
      <c r="D10" s="10" t="s">
        <v>13</v>
      </c>
      <c r="E10" s="10" t="s">
        <v>10</v>
      </c>
      <c r="F10" s="10" t="s">
        <v>34</v>
      </c>
      <c r="G10" s="13">
        <v>45</v>
      </c>
      <c r="H10" s="11">
        <v>12.22</v>
      </c>
    </row>
    <row r="11" spans="1:8" x14ac:dyDescent="0.35">
      <c r="A11" s="9">
        <v>44500</v>
      </c>
      <c r="B11" s="13">
        <v>10</v>
      </c>
      <c r="C11" s="10" t="s">
        <v>35</v>
      </c>
      <c r="D11" s="10" t="s">
        <v>9</v>
      </c>
      <c r="E11" s="10" t="s">
        <v>82</v>
      </c>
      <c r="F11" s="10" t="s">
        <v>36</v>
      </c>
      <c r="G11" s="13">
        <v>50</v>
      </c>
      <c r="H11" s="11">
        <v>14</v>
      </c>
    </row>
    <row r="12" spans="1:8" x14ac:dyDescent="0.35">
      <c r="A12" s="9">
        <v>44530</v>
      </c>
      <c r="B12" s="13">
        <v>11</v>
      </c>
      <c r="C12" s="10" t="s">
        <v>37</v>
      </c>
      <c r="D12" s="10" t="s">
        <v>17</v>
      </c>
      <c r="E12" s="10" t="s">
        <v>18</v>
      </c>
      <c r="F12" s="10" t="s">
        <v>38</v>
      </c>
      <c r="G12" s="13">
        <v>5</v>
      </c>
      <c r="H12" s="11">
        <v>160</v>
      </c>
    </row>
    <row r="13" spans="1:8" x14ac:dyDescent="0.35">
      <c r="A13" s="9">
        <v>44561</v>
      </c>
      <c r="B13" s="13">
        <v>12</v>
      </c>
      <c r="C13" s="10" t="s">
        <v>39</v>
      </c>
      <c r="D13" s="10" t="s">
        <v>22</v>
      </c>
      <c r="E13" s="10" t="s">
        <v>23</v>
      </c>
      <c r="F13" s="10" t="s">
        <v>40</v>
      </c>
      <c r="G13" s="13">
        <v>20</v>
      </c>
      <c r="H13" s="11">
        <v>45</v>
      </c>
    </row>
    <row r="14" spans="1:8" x14ac:dyDescent="0.35">
      <c r="A14" s="9">
        <v>44592</v>
      </c>
      <c r="B14" s="13">
        <v>13</v>
      </c>
      <c r="C14" s="10" t="s">
        <v>41</v>
      </c>
      <c r="D14" s="10" t="s">
        <v>13</v>
      </c>
      <c r="E14" s="10" t="s">
        <v>10</v>
      </c>
      <c r="F14" s="10" t="s">
        <v>42</v>
      </c>
      <c r="G14" s="13">
        <v>0</v>
      </c>
      <c r="H14" s="10" t="s">
        <v>20</v>
      </c>
    </row>
    <row r="15" spans="1:8" x14ac:dyDescent="0.35">
      <c r="A15" s="9">
        <v>44620</v>
      </c>
      <c r="B15" s="13">
        <v>14</v>
      </c>
      <c r="C15" s="10" t="s">
        <v>43</v>
      </c>
      <c r="D15" s="12" t="s">
        <v>13</v>
      </c>
      <c r="E15" s="10" t="s">
        <v>82</v>
      </c>
      <c r="F15" s="10" t="s">
        <v>44</v>
      </c>
      <c r="G15" s="13">
        <v>30</v>
      </c>
      <c r="H15" s="11">
        <v>36.67</v>
      </c>
    </row>
    <row r="16" spans="1:8" x14ac:dyDescent="0.35">
      <c r="A16" s="9">
        <v>44651</v>
      </c>
      <c r="B16" s="13">
        <v>15</v>
      </c>
      <c r="C16" s="10" t="s">
        <v>45</v>
      </c>
      <c r="D16" s="10" t="s">
        <v>17</v>
      </c>
      <c r="E16" s="10" t="s">
        <v>18</v>
      </c>
      <c r="F16" s="10" t="s">
        <v>46</v>
      </c>
      <c r="G16" s="13">
        <v>35</v>
      </c>
      <c r="H16" s="11">
        <v>34.29</v>
      </c>
    </row>
    <row r="17" spans="1:8" x14ac:dyDescent="0.35">
      <c r="A17" s="9">
        <v>44681</v>
      </c>
      <c r="B17" s="13">
        <v>16</v>
      </c>
      <c r="C17" s="10" t="s">
        <v>47</v>
      </c>
      <c r="D17" s="12" t="s">
        <v>17</v>
      </c>
      <c r="E17" s="10" t="s">
        <v>23</v>
      </c>
      <c r="F17" s="10" t="s">
        <v>48</v>
      </c>
      <c r="G17" s="13">
        <v>0</v>
      </c>
      <c r="H17" s="10" t="s">
        <v>20</v>
      </c>
    </row>
    <row r="18" spans="1:8" x14ac:dyDescent="0.35">
      <c r="A18" s="9">
        <v>44712</v>
      </c>
      <c r="B18" s="13">
        <v>17</v>
      </c>
      <c r="C18" s="10" t="s">
        <v>49</v>
      </c>
      <c r="D18" s="10" t="s">
        <v>13</v>
      </c>
      <c r="E18" s="10" t="s">
        <v>10</v>
      </c>
      <c r="F18" s="10" t="s">
        <v>50</v>
      </c>
      <c r="G18" s="13">
        <v>40</v>
      </c>
      <c r="H18" s="11">
        <v>35</v>
      </c>
    </row>
    <row r="19" spans="1:8" x14ac:dyDescent="0.35">
      <c r="A19" s="9">
        <v>44742</v>
      </c>
      <c r="B19" s="13">
        <v>18</v>
      </c>
      <c r="C19" s="10" t="s">
        <v>51</v>
      </c>
      <c r="D19" s="10" t="s">
        <v>9</v>
      </c>
      <c r="E19" s="10" t="s">
        <v>82</v>
      </c>
      <c r="F19" s="10" t="s">
        <v>52</v>
      </c>
      <c r="G19" s="13">
        <v>45</v>
      </c>
      <c r="H19" s="11">
        <v>33.33</v>
      </c>
    </row>
    <row r="20" spans="1:8" x14ac:dyDescent="0.35">
      <c r="A20" s="9">
        <v>44773</v>
      </c>
      <c r="B20" s="13">
        <v>19</v>
      </c>
      <c r="C20" s="10" t="s">
        <v>53</v>
      </c>
      <c r="D20" s="10" t="s">
        <v>17</v>
      </c>
      <c r="E20" s="10" t="s">
        <v>18</v>
      </c>
      <c r="F20" s="10" t="s">
        <v>54</v>
      </c>
      <c r="G20" s="13">
        <v>50</v>
      </c>
      <c r="H20" s="11">
        <v>32</v>
      </c>
    </row>
    <row r="21" spans="1:8" x14ac:dyDescent="0.35">
      <c r="A21" s="9">
        <v>44804</v>
      </c>
      <c r="B21" s="13">
        <v>20</v>
      </c>
      <c r="C21" s="10" t="s">
        <v>55</v>
      </c>
      <c r="D21" s="10" t="s">
        <v>22</v>
      </c>
      <c r="E21" s="10" t="s">
        <v>23</v>
      </c>
      <c r="F21" s="10" t="s">
        <v>56</v>
      </c>
      <c r="G21" s="13">
        <v>55</v>
      </c>
      <c r="H21" s="11">
        <v>30.91</v>
      </c>
    </row>
    <row r="22" spans="1:8" x14ac:dyDescent="0.35">
      <c r="A22" s="9">
        <v>44834</v>
      </c>
      <c r="B22" s="13">
        <v>21</v>
      </c>
      <c r="C22" s="10" t="s">
        <v>57</v>
      </c>
      <c r="D22" s="10" t="s">
        <v>13</v>
      </c>
      <c r="E22" s="10" t="s">
        <v>10</v>
      </c>
      <c r="F22" s="10" t="s">
        <v>58</v>
      </c>
      <c r="G22" s="13">
        <v>60</v>
      </c>
      <c r="H22" s="11">
        <v>30</v>
      </c>
    </row>
    <row r="23" spans="1:8" x14ac:dyDescent="0.35">
      <c r="A23" s="9">
        <v>44865</v>
      </c>
      <c r="B23" s="13">
        <v>22</v>
      </c>
      <c r="C23" s="10" t="s">
        <v>59</v>
      </c>
      <c r="D23" s="10" t="s">
        <v>9</v>
      </c>
      <c r="E23" s="10" t="s">
        <v>82</v>
      </c>
      <c r="F23" s="10" t="s">
        <v>60</v>
      </c>
      <c r="G23" s="13">
        <v>0</v>
      </c>
      <c r="H23" s="10" t="s">
        <v>20</v>
      </c>
    </row>
    <row r="24" spans="1:8" x14ac:dyDescent="0.35">
      <c r="A24" s="9">
        <v>44895</v>
      </c>
      <c r="B24" s="13">
        <v>23</v>
      </c>
      <c r="C24" s="10" t="s">
        <v>61</v>
      </c>
      <c r="D24" s="10" t="s">
        <v>17</v>
      </c>
      <c r="E24" s="10" t="s">
        <v>18</v>
      </c>
      <c r="F24" s="10" t="s">
        <v>62</v>
      </c>
      <c r="G24" s="13">
        <v>65</v>
      </c>
      <c r="H24" s="11">
        <v>30.77</v>
      </c>
    </row>
    <row r="25" spans="1:8" x14ac:dyDescent="0.35">
      <c r="A25" s="9">
        <v>44926</v>
      </c>
      <c r="B25" s="13">
        <v>24</v>
      </c>
      <c r="C25" s="10" t="s">
        <v>63</v>
      </c>
      <c r="D25" s="10" t="s">
        <v>22</v>
      </c>
      <c r="E25" s="10" t="s">
        <v>23</v>
      </c>
      <c r="F25" s="10" t="s">
        <v>64</v>
      </c>
      <c r="G25" s="13">
        <v>70</v>
      </c>
      <c r="H25" s="11">
        <v>30</v>
      </c>
    </row>
    <row r="26" spans="1:8" x14ac:dyDescent="0.35">
      <c r="A26" s="9">
        <v>44957</v>
      </c>
      <c r="B26" s="13">
        <v>25</v>
      </c>
      <c r="C26" s="10" t="s">
        <v>65</v>
      </c>
      <c r="D26" s="10" t="s">
        <v>66</v>
      </c>
      <c r="E26" s="10" t="s">
        <v>67</v>
      </c>
      <c r="F26" s="10" t="s">
        <v>68</v>
      </c>
      <c r="G26" s="13">
        <v>75</v>
      </c>
      <c r="H26" s="11">
        <v>29.33</v>
      </c>
    </row>
    <row r="27" spans="1:8" x14ac:dyDescent="0.35">
      <c r="A27" s="9">
        <v>44985</v>
      </c>
      <c r="B27" s="13">
        <v>26</v>
      </c>
      <c r="C27" s="10" t="s">
        <v>69</v>
      </c>
      <c r="D27" s="10" t="s">
        <v>66</v>
      </c>
      <c r="E27" s="10" t="s">
        <v>70</v>
      </c>
      <c r="F27" s="10" t="s">
        <v>71</v>
      </c>
      <c r="G27" s="13">
        <v>80</v>
      </c>
      <c r="H27" s="11">
        <v>28.75</v>
      </c>
    </row>
    <row r="28" spans="1:8" x14ac:dyDescent="0.35">
      <c r="A28" s="9">
        <v>45016</v>
      </c>
      <c r="B28" s="13">
        <v>27</v>
      </c>
      <c r="C28" s="10" t="s">
        <v>41</v>
      </c>
      <c r="D28" s="10" t="s">
        <v>13</v>
      </c>
      <c r="E28" s="10" t="s">
        <v>72</v>
      </c>
      <c r="F28" s="10" t="s">
        <v>73</v>
      </c>
      <c r="G28" s="13">
        <v>0</v>
      </c>
      <c r="H28" s="10" t="s">
        <v>20</v>
      </c>
    </row>
    <row r="29" spans="1:8" x14ac:dyDescent="0.35">
      <c r="A29" s="9">
        <v>45046</v>
      </c>
      <c r="B29" s="13">
        <v>28</v>
      </c>
      <c r="C29" s="10" t="s">
        <v>39</v>
      </c>
      <c r="D29" s="10" t="s">
        <v>22</v>
      </c>
      <c r="E29" s="10" t="s">
        <v>74</v>
      </c>
      <c r="F29" s="10" t="s">
        <v>75</v>
      </c>
      <c r="G29" s="13">
        <v>85</v>
      </c>
      <c r="H29" s="11">
        <v>29.41</v>
      </c>
    </row>
    <row r="30" spans="1:8" x14ac:dyDescent="0.35">
      <c r="A30" s="10" t="s">
        <v>83</v>
      </c>
      <c r="B30" s="13"/>
      <c r="C30" s="10"/>
      <c r="D30" s="10"/>
      <c r="E30" s="10"/>
      <c r="F30" s="10"/>
      <c r="G30" s="13"/>
      <c r="H30" s="11">
        <f>SUBTOTAL(105,Table1[Price Per Unit])</f>
        <v>10</v>
      </c>
    </row>
  </sheetData>
  <conditionalFormatting sqref="B1:B29">
    <cfRule type="duplicateValues" dxfId="26" priority="1"/>
  </conditionalFormatting>
  <dataValidations count="1">
    <dataValidation type="list" allowBlank="1" showInputMessage="1" showErrorMessage="1" sqref="D2:D29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I30"/>
  <sheetViews>
    <sheetView topLeftCell="E23" workbookViewId="0">
      <selection activeCell="J10" sqref="J10"/>
    </sheetView>
  </sheetViews>
  <sheetFormatPr defaultRowHeight="14.5" x14ac:dyDescent="0.3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7" bestFit="1" customWidth="1"/>
    <col min="8" max="8" width="17.81640625" bestFit="1" customWidth="1"/>
    <col min="9" max="9" width="10.81640625" bestFit="1" customWidth="1"/>
    <col min="10" max="11" width="50.81640625" customWidth="1"/>
  </cols>
  <sheetData>
    <row r="1" spans="1:9" s="7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5" t="s">
        <v>6</v>
      </c>
      <c r="H1" s="6" t="s">
        <v>7</v>
      </c>
      <c r="I1" s="8" t="s">
        <v>84</v>
      </c>
    </row>
    <row r="2" spans="1:9" x14ac:dyDescent="0.35">
      <c r="A2" s="9">
        <v>44227</v>
      </c>
      <c r="B2" s="13">
        <v>1</v>
      </c>
      <c r="C2" s="10" t="s">
        <v>77</v>
      </c>
      <c r="D2" s="10" t="s">
        <v>9</v>
      </c>
      <c r="E2" s="10" t="s">
        <v>10</v>
      </c>
      <c r="F2" s="10" t="s">
        <v>11</v>
      </c>
      <c r="G2" s="16">
        <v>10</v>
      </c>
      <c r="H2" s="11">
        <v>20</v>
      </c>
      <c r="I2" s="14">
        <f>IFERROR( Table134[[#This Row],[Quantity]]*Table134[[#This Row],[Price Per Unit]], "")</f>
        <v>200</v>
      </c>
    </row>
    <row r="3" spans="1:9" x14ac:dyDescent="0.35">
      <c r="A3" s="9">
        <v>44255</v>
      </c>
      <c r="B3" s="13">
        <v>2</v>
      </c>
      <c r="C3" s="10" t="s">
        <v>12</v>
      </c>
      <c r="D3" s="10" t="s">
        <v>13</v>
      </c>
      <c r="E3" s="10" t="s">
        <v>82</v>
      </c>
      <c r="F3" s="10" t="s">
        <v>15</v>
      </c>
      <c r="G3" s="16">
        <v>15</v>
      </c>
      <c r="H3" s="11">
        <v>10</v>
      </c>
      <c r="I3" s="14">
        <f>IFERROR( Table134[[#This Row],[Quantity]]*Table134[[#This Row],[Price Per Unit]], "")</f>
        <v>150</v>
      </c>
    </row>
    <row r="4" spans="1:9" x14ac:dyDescent="0.35">
      <c r="A4" s="9">
        <v>44286</v>
      </c>
      <c r="B4" s="13">
        <v>3</v>
      </c>
      <c r="C4" s="10" t="s">
        <v>78</v>
      </c>
      <c r="D4" s="10" t="s">
        <v>17</v>
      </c>
      <c r="E4" s="10" t="s">
        <v>18</v>
      </c>
      <c r="F4" s="10" t="s">
        <v>19</v>
      </c>
      <c r="G4" s="16">
        <v>0</v>
      </c>
      <c r="H4" s="10" t="s">
        <v>20</v>
      </c>
      <c r="I4" s="14" t="str">
        <f>IFERROR( Table134[[#This Row],[Quantity]]*Table134[[#This Row],[Price Per Unit]], "")</f>
        <v/>
      </c>
    </row>
    <row r="5" spans="1:9" x14ac:dyDescent="0.35">
      <c r="A5" s="9">
        <v>44316</v>
      </c>
      <c r="B5" s="13">
        <v>4</v>
      </c>
      <c r="C5" s="10" t="s">
        <v>79</v>
      </c>
      <c r="D5" s="10" t="s">
        <v>22</v>
      </c>
      <c r="E5" s="10" t="s">
        <v>23</v>
      </c>
      <c r="F5" s="10" t="s">
        <v>24</v>
      </c>
      <c r="G5" s="16">
        <v>25</v>
      </c>
      <c r="H5" s="11">
        <v>10</v>
      </c>
      <c r="I5" s="14">
        <f>IFERROR( Table134[[#This Row],[Quantity]]*Table134[[#This Row],[Price Per Unit]], "")</f>
        <v>250</v>
      </c>
    </row>
    <row r="6" spans="1:9" x14ac:dyDescent="0.35">
      <c r="A6" s="9">
        <v>44347</v>
      </c>
      <c r="B6" s="13">
        <v>5</v>
      </c>
      <c r="C6" s="10" t="s">
        <v>25</v>
      </c>
      <c r="D6" s="10" t="s">
        <v>13</v>
      </c>
      <c r="E6" s="10" t="s">
        <v>10</v>
      </c>
      <c r="F6" s="10" t="s">
        <v>26</v>
      </c>
      <c r="G6" s="16">
        <v>30</v>
      </c>
      <c r="H6" s="11">
        <v>16.670000000000002</v>
      </c>
      <c r="I6" s="14">
        <f>IFERROR( Table134[[#This Row],[Quantity]]*Table134[[#This Row],[Price Per Unit]], "")</f>
        <v>500.1</v>
      </c>
    </row>
    <row r="7" spans="1:9" x14ac:dyDescent="0.35">
      <c r="A7" s="9">
        <v>44377</v>
      </c>
      <c r="B7" s="13">
        <v>6</v>
      </c>
      <c r="C7" s="10" t="s">
        <v>80</v>
      </c>
      <c r="D7" s="12" t="s">
        <v>81</v>
      </c>
      <c r="E7" s="10" t="s">
        <v>82</v>
      </c>
      <c r="F7" s="10" t="s">
        <v>28</v>
      </c>
      <c r="G7" s="16">
        <v>0</v>
      </c>
      <c r="H7" s="10" t="s">
        <v>20</v>
      </c>
      <c r="I7" s="14" t="str">
        <f>IFERROR( Table134[[#This Row],[Quantity]]*Table134[[#This Row],[Price Per Unit]], "")</f>
        <v/>
      </c>
    </row>
    <row r="8" spans="1:9" x14ac:dyDescent="0.35">
      <c r="A8" s="9">
        <v>44408</v>
      </c>
      <c r="B8" s="13">
        <v>7</v>
      </c>
      <c r="C8" s="10" t="s">
        <v>29</v>
      </c>
      <c r="D8" s="10" t="s">
        <v>17</v>
      </c>
      <c r="E8" s="10" t="s">
        <v>18</v>
      </c>
      <c r="F8" s="10" t="s">
        <v>30</v>
      </c>
      <c r="G8" s="16">
        <v>35</v>
      </c>
      <c r="H8" s="11">
        <v>10</v>
      </c>
      <c r="I8" s="14">
        <f>IFERROR( Table134[[#This Row],[Quantity]]*Table134[[#This Row],[Price Per Unit]], "")</f>
        <v>350</v>
      </c>
    </row>
    <row r="9" spans="1:9" x14ac:dyDescent="0.35">
      <c r="A9" s="9">
        <v>44439</v>
      </c>
      <c r="B9" s="13">
        <v>8</v>
      </c>
      <c r="C9" s="10" t="s">
        <v>31</v>
      </c>
      <c r="D9" s="10" t="s">
        <v>22</v>
      </c>
      <c r="E9" s="10" t="s">
        <v>23</v>
      </c>
      <c r="F9" s="10" t="s">
        <v>32</v>
      </c>
      <c r="G9" s="16">
        <v>40</v>
      </c>
      <c r="H9" s="11">
        <v>15</v>
      </c>
      <c r="I9" s="14">
        <f>IFERROR( Table134[[#This Row],[Quantity]]*Table134[[#This Row],[Price Per Unit]], "")</f>
        <v>600</v>
      </c>
    </row>
    <row r="10" spans="1:9" x14ac:dyDescent="0.35">
      <c r="A10" s="9">
        <v>44469</v>
      </c>
      <c r="B10" s="13">
        <v>9</v>
      </c>
      <c r="C10" s="10" t="s">
        <v>33</v>
      </c>
      <c r="D10" s="10" t="s">
        <v>13</v>
      </c>
      <c r="E10" s="10" t="s">
        <v>10</v>
      </c>
      <c r="F10" s="10" t="s">
        <v>34</v>
      </c>
      <c r="G10" s="16">
        <v>45</v>
      </c>
      <c r="H10" s="11">
        <v>12.22</v>
      </c>
      <c r="I10" s="14">
        <f>IFERROR( Table134[[#This Row],[Quantity]]*Table134[[#This Row],[Price Per Unit]], "")</f>
        <v>549.9</v>
      </c>
    </row>
    <row r="11" spans="1:9" x14ac:dyDescent="0.35">
      <c r="A11" s="9">
        <v>44500</v>
      </c>
      <c r="B11" s="13">
        <v>10</v>
      </c>
      <c r="C11" s="10" t="s">
        <v>35</v>
      </c>
      <c r="D11" s="10" t="s">
        <v>9</v>
      </c>
      <c r="E11" s="10" t="s">
        <v>82</v>
      </c>
      <c r="F11" s="10" t="s">
        <v>36</v>
      </c>
      <c r="G11" s="16">
        <v>50</v>
      </c>
      <c r="H11" s="11">
        <v>14</v>
      </c>
      <c r="I11" s="14">
        <f>IFERROR( Table134[[#This Row],[Quantity]]*Table134[[#This Row],[Price Per Unit]], "")</f>
        <v>700</v>
      </c>
    </row>
    <row r="12" spans="1:9" x14ac:dyDescent="0.35">
      <c r="A12" s="9">
        <v>44530</v>
      </c>
      <c r="B12" s="13">
        <v>11</v>
      </c>
      <c r="C12" s="10" t="s">
        <v>37</v>
      </c>
      <c r="D12" s="10" t="s">
        <v>17</v>
      </c>
      <c r="E12" s="10" t="s">
        <v>18</v>
      </c>
      <c r="F12" s="10" t="s">
        <v>38</v>
      </c>
      <c r="G12" s="16">
        <v>5</v>
      </c>
      <c r="H12" s="11">
        <v>160</v>
      </c>
      <c r="I12" s="14">
        <f>IFERROR( Table134[[#This Row],[Quantity]]*Table134[[#This Row],[Price Per Unit]], "")</f>
        <v>800</v>
      </c>
    </row>
    <row r="13" spans="1:9" x14ac:dyDescent="0.35">
      <c r="A13" s="9">
        <v>44561</v>
      </c>
      <c r="B13" s="13">
        <v>12</v>
      </c>
      <c r="C13" s="10" t="s">
        <v>39</v>
      </c>
      <c r="D13" s="10" t="s">
        <v>22</v>
      </c>
      <c r="E13" s="10" t="s">
        <v>23</v>
      </c>
      <c r="F13" s="10" t="s">
        <v>40</v>
      </c>
      <c r="G13" s="16">
        <v>20</v>
      </c>
      <c r="H13" s="11">
        <v>45</v>
      </c>
      <c r="I13" s="14">
        <f>IFERROR( Table134[[#This Row],[Quantity]]*Table134[[#This Row],[Price Per Unit]], "")</f>
        <v>900</v>
      </c>
    </row>
    <row r="14" spans="1:9" x14ac:dyDescent="0.35">
      <c r="A14" s="9">
        <v>44592</v>
      </c>
      <c r="B14" s="13">
        <v>13</v>
      </c>
      <c r="C14" s="10" t="s">
        <v>41</v>
      </c>
      <c r="D14" s="10" t="s">
        <v>13</v>
      </c>
      <c r="E14" s="10" t="s">
        <v>10</v>
      </c>
      <c r="F14" s="10" t="s">
        <v>42</v>
      </c>
      <c r="G14" s="16">
        <v>0</v>
      </c>
      <c r="H14" s="10" t="s">
        <v>20</v>
      </c>
      <c r="I14" s="14" t="str">
        <f>IFERROR( Table134[[#This Row],[Quantity]]*Table134[[#This Row],[Price Per Unit]], "")</f>
        <v/>
      </c>
    </row>
    <row r="15" spans="1:9" x14ac:dyDescent="0.35">
      <c r="A15" s="9">
        <v>44620</v>
      </c>
      <c r="B15" s="13">
        <v>14</v>
      </c>
      <c r="C15" s="10" t="s">
        <v>43</v>
      </c>
      <c r="D15" s="12" t="s">
        <v>81</v>
      </c>
      <c r="E15" s="10" t="s">
        <v>82</v>
      </c>
      <c r="F15" s="10" t="s">
        <v>44</v>
      </c>
      <c r="G15" s="16">
        <v>30</v>
      </c>
      <c r="H15" s="11">
        <v>36.67</v>
      </c>
      <c r="I15" s="14">
        <f>IFERROR( Table134[[#This Row],[Quantity]]*Table134[[#This Row],[Price Per Unit]], "")</f>
        <v>1100.1000000000001</v>
      </c>
    </row>
    <row r="16" spans="1:9" x14ac:dyDescent="0.35">
      <c r="A16" s="9">
        <v>44651</v>
      </c>
      <c r="B16" s="13">
        <v>15</v>
      </c>
      <c r="C16" s="10" t="s">
        <v>45</v>
      </c>
      <c r="D16" s="10" t="s">
        <v>17</v>
      </c>
      <c r="E16" s="10" t="s">
        <v>18</v>
      </c>
      <c r="F16" s="10" t="s">
        <v>46</v>
      </c>
      <c r="G16" s="16">
        <v>35</v>
      </c>
      <c r="H16" s="11">
        <v>34.29</v>
      </c>
      <c r="I16" s="14">
        <f>IFERROR( Table134[[#This Row],[Quantity]]*Table134[[#This Row],[Price Per Unit]], "")</f>
        <v>1200.1499999999999</v>
      </c>
    </row>
    <row r="17" spans="1:9" x14ac:dyDescent="0.35">
      <c r="A17" s="9">
        <v>44681</v>
      </c>
      <c r="B17" s="13">
        <v>16</v>
      </c>
      <c r="C17" s="10" t="s">
        <v>47</v>
      </c>
      <c r="D17" s="12" t="s">
        <v>81</v>
      </c>
      <c r="E17" s="10" t="s">
        <v>23</v>
      </c>
      <c r="F17" s="10" t="s">
        <v>48</v>
      </c>
      <c r="G17" s="16">
        <v>0</v>
      </c>
      <c r="H17" s="10" t="s">
        <v>20</v>
      </c>
      <c r="I17" s="14" t="str">
        <f>IFERROR( Table134[[#This Row],[Quantity]]*Table134[[#This Row],[Price Per Unit]], "")</f>
        <v/>
      </c>
    </row>
    <row r="18" spans="1:9" x14ac:dyDescent="0.35">
      <c r="A18" s="9">
        <v>44712</v>
      </c>
      <c r="B18" s="13">
        <v>17</v>
      </c>
      <c r="C18" s="10" t="s">
        <v>49</v>
      </c>
      <c r="D18" s="10" t="s">
        <v>13</v>
      </c>
      <c r="E18" s="10" t="s">
        <v>10</v>
      </c>
      <c r="F18" s="10" t="s">
        <v>50</v>
      </c>
      <c r="G18" s="16">
        <v>40</v>
      </c>
      <c r="H18" s="11">
        <v>35</v>
      </c>
      <c r="I18" s="14">
        <f>IFERROR( Table134[[#This Row],[Quantity]]*Table134[[#This Row],[Price Per Unit]], "")</f>
        <v>1400</v>
      </c>
    </row>
    <row r="19" spans="1:9" x14ac:dyDescent="0.35">
      <c r="A19" s="9">
        <v>44742</v>
      </c>
      <c r="B19" s="13">
        <v>18</v>
      </c>
      <c r="C19" s="10" t="s">
        <v>51</v>
      </c>
      <c r="D19" s="10" t="s">
        <v>9</v>
      </c>
      <c r="E19" s="10" t="s">
        <v>82</v>
      </c>
      <c r="F19" s="10" t="s">
        <v>52</v>
      </c>
      <c r="G19" s="16">
        <v>45</v>
      </c>
      <c r="H19" s="11">
        <v>33.33</v>
      </c>
      <c r="I19" s="14">
        <f>IFERROR( Table134[[#This Row],[Quantity]]*Table134[[#This Row],[Price Per Unit]], "")</f>
        <v>1499.85</v>
      </c>
    </row>
    <row r="20" spans="1:9" x14ac:dyDescent="0.35">
      <c r="A20" s="9">
        <v>44773</v>
      </c>
      <c r="B20" s="13">
        <v>19</v>
      </c>
      <c r="C20" s="10" t="s">
        <v>53</v>
      </c>
      <c r="D20" s="10" t="s">
        <v>17</v>
      </c>
      <c r="E20" s="10" t="s">
        <v>18</v>
      </c>
      <c r="F20" s="10" t="s">
        <v>54</v>
      </c>
      <c r="G20" s="16">
        <v>50</v>
      </c>
      <c r="H20" s="11">
        <v>32</v>
      </c>
      <c r="I20" s="14">
        <f>IFERROR( Table134[[#This Row],[Quantity]]*Table134[[#This Row],[Price Per Unit]], "")</f>
        <v>1600</v>
      </c>
    </row>
    <row r="21" spans="1:9" x14ac:dyDescent="0.35">
      <c r="A21" s="9">
        <v>44804</v>
      </c>
      <c r="B21" s="13">
        <v>20</v>
      </c>
      <c r="C21" s="10" t="s">
        <v>55</v>
      </c>
      <c r="D21" s="10" t="s">
        <v>22</v>
      </c>
      <c r="E21" s="10" t="s">
        <v>23</v>
      </c>
      <c r="F21" s="10" t="s">
        <v>56</v>
      </c>
      <c r="G21" s="16">
        <v>55</v>
      </c>
      <c r="H21" s="11">
        <v>30.91</v>
      </c>
      <c r="I21" s="14">
        <f>IFERROR( Table134[[#This Row],[Quantity]]*Table134[[#This Row],[Price Per Unit]], "")</f>
        <v>1700.05</v>
      </c>
    </row>
    <row r="22" spans="1:9" x14ac:dyDescent="0.35">
      <c r="A22" s="9">
        <v>44834</v>
      </c>
      <c r="B22" s="13">
        <v>21</v>
      </c>
      <c r="C22" s="10" t="s">
        <v>57</v>
      </c>
      <c r="D22" s="10" t="s">
        <v>13</v>
      </c>
      <c r="E22" s="10" t="s">
        <v>10</v>
      </c>
      <c r="F22" s="10" t="s">
        <v>58</v>
      </c>
      <c r="G22" s="16">
        <v>60</v>
      </c>
      <c r="H22" s="11">
        <v>30</v>
      </c>
      <c r="I22" s="14">
        <f>IFERROR( Table134[[#This Row],[Quantity]]*Table134[[#This Row],[Price Per Unit]], "")</f>
        <v>1800</v>
      </c>
    </row>
    <row r="23" spans="1:9" x14ac:dyDescent="0.35">
      <c r="A23" s="9">
        <v>44865</v>
      </c>
      <c r="B23" s="13">
        <v>22</v>
      </c>
      <c r="C23" s="10" t="s">
        <v>59</v>
      </c>
      <c r="D23" s="10" t="s">
        <v>9</v>
      </c>
      <c r="E23" s="10" t="s">
        <v>82</v>
      </c>
      <c r="F23" s="10" t="s">
        <v>60</v>
      </c>
      <c r="G23" s="16">
        <v>0</v>
      </c>
      <c r="H23" s="10" t="s">
        <v>20</v>
      </c>
      <c r="I23" s="14" t="str">
        <f>IFERROR( Table134[[#This Row],[Quantity]]*Table134[[#This Row],[Price Per Unit]], "")</f>
        <v/>
      </c>
    </row>
    <row r="24" spans="1:9" x14ac:dyDescent="0.35">
      <c r="A24" s="9">
        <v>44895</v>
      </c>
      <c r="B24" s="13">
        <v>23</v>
      </c>
      <c r="C24" s="10" t="s">
        <v>61</v>
      </c>
      <c r="D24" s="10" t="s">
        <v>17</v>
      </c>
      <c r="E24" s="10" t="s">
        <v>18</v>
      </c>
      <c r="F24" s="10" t="s">
        <v>62</v>
      </c>
      <c r="G24" s="16">
        <v>65</v>
      </c>
      <c r="H24" s="11">
        <v>30.77</v>
      </c>
      <c r="I24" s="14">
        <f>IFERROR( Table134[[#This Row],[Quantity]]*Table134[[#This Row],[Price Per Unit]], "")</f>
        <v>2000.05</v>
      </c>
    </row>
    <row r="25" spans="1:9" x14ac:dyDescent="0.35">
      <c r="A25" s="9">
        <v>44926</v>
      </c>
      <c r="B25" s="13">
        <v>24</v>
      </c>
      <c r="C25" s="10" t="s">
        <v>63</v>
      </c>
      <c r="D25" s="10" t="s">
        <v>22</v>
      </c>
      <c r="E25" s="10" t="s">
        <v>23</v>
      </c>
      <c r="F25" s="10" t="s">
        <v>64</v>
      </c>
      <c r="G25" s="16">
        <v>70</v>
      </c>
      <c r="H25" s="11">
        <v>30</v>
      </c>
      <c r="I25" s="14">
        <f>IFERROR( Table134[[#This Row],[Quantity]]*Table134[[#This Row],[Price Per Unit]], "")</f>
        <v>2100</v>
      </c>
    </row>
    <row r="26" spans="1:9" x14ac:dyDescent="0.35">
      <c r="A26" s="9">
        <v>44957</v>
      </c>
      <c r="B26" s="13">
        <v>25</v>
      </c>
      <c r="C26" s="10" t="s">
        <v>65</v>
      </c>
      <c r="D26" s="10" t="s">
        <v>66</v>
      </c>
      <c r="E26" s="10" t="s">
        <v>67</v>
      </c>
      <c r="F26" s="10" t="s">
        <v>68</v>
      </c>
      <c r="G26" s="16">
        <v>75</v>
      </c>
      <c r="H26" s="11">
        <v>29.33</v>
      </c>
      <c r="I26" s="14">
        <f>IFERROR( Table134[[#This Row],[Quantity]]*Table134[[#This Row],[Price Per Unit]], "")</f>
        <v>2199.75</v>
      </c>
    </row>
    <row r="27" spans="1:9" x14ac:dyDescent="0.35">
      <c r="A27" s="9">
        <v>44985</v>
      </c>
      <c r="B27" s="13">
        <v>26</v>
      </c>
      <c r="C27" s="10" t="s">
        <v>69</v>
      </c>
      <c r="D27" s="10" t="s">
        <v>66</v>
      </c>
      <c r="E27" s="10" t="s">
        <v>70</v>
      </c>
      <c r="F27" s="10" t="s">
        <v>71</v>
      </c>
      <c r="G27" s="16">
        <v>80</v>
      </c>
      <c r="H27" s="11">
        <v>28.75</v>
      </c>
      <c r="I27" s="14">
        <f>IFERROR( Table134[[#This Row],[Quantity]]*Table134[[#This Row],[Price Per Unit]], "")</f>
        <v>2300</v>
      </c>
    </row>
    <row r="28" spans="1:9" x14ac:dyDescent="0.35">
      <c r="A28" s="9">
        <v>45016</v>
      </c>
      <c r="B28" s="13">
        <v>27</v>
      </c>
      <c r="C28" s="10" t="s">
        <v>41</v>
      </c>
      <c r="D28" s="10" t="s">
        <v>13</v>
      </c>
      <c r="E28" s="10" t="s">
        <v>72</v>
      </c>
      <c r="F28" s="10" t="s">
        <v>73</v>
      </c>
      <c r="G28" s="16">
        <v>0</v>
      </c>
      <c r="H28" s="10" t="s">
        <v>20</v>
      </c>
      <c r="I28" s="14" t="str">
        <f>IFERROR( Table134[[#This Row],[Quantity]]*Table134[[#This Row],[Price Per Unit]], "")</f>
        <v/>
      </c>
    </row>
    <row r="29" spans="1:9" x14ac:dyDescent="0.35">
      <c r="A29" s="9">
        <v>45046</v>
      </c>
      <c r="B29" s="13">
        <v>28</v>
      </c>
      <c r="C29" s="10" t="s">
        <v>39</v>
      </c>
      <c r="D29" s="10" t="s">
        <v>22</v>
      </c>
      <c r="E29" s="10" t="s">
        <v>74</v>
      </c>
      <c r="F29" s="10" t="s">
        <v>75</v>
      </c>
      <c r="G29" s="16">
        <v>85</v>
      </c>
      <c r="H29" s="11">
        <v>29.41</v>
      </c>
      <c r="I29" s="14">
        <f>IFERROR( Table134[[#This Row],[Quantity]]*Table134[[#This Row],[Price Per Unit]], "")</f>
        <v>2499.85</v>
      </c>
    </row>
    <row r="30" spans="1:9" x14ac:dyDescent="0.35">
      <c r="A30" s="10" t="s">
        <v>83</v>
      </c>
      <c r="B30" s="13"/>
      <c r="C30" s="10"/>
      <c r="D30" s="10"/>
      <c r="E30" s="10"/>
      <c r="F30" s="10"/>
      <c r="G30" s="16"/>
      <c r="H30" s="11">
        <f>SUBTOTAL(104,Table134[Price Per Unit])</f>
        <v>160</v>
      </c>
      <c r="I30" s="11">
        <f>SUBTOTAL(109,Table134[Sales])</f>
        <v>26399.8</v>
      </c>
    </row>
  </sheetData>
  <conditionalFormatting sqref="B1:B29">
    <cfRule type="duplicateValues" dxfId="25" priority="1"/>
  </conditionalFormatting>
  <dataValidations count="1">
    <dataValidation type="list" allowBlank="1" showInputMessage="1" showErrorMessage="1" sqref="D2:D29" xr:uid="{E4E649F5-048B-4864-A418-E0D71242FA56}">
      <formula1>"North, South, East, West, Asgard"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Yifei Yan</cp:lastModifiedBy>
  <cp:revision/>
  <dcterms:created xsi:type="dcterms:W3CDTF">2019-12-23T04:48:23Z</dcterms:created>
  <dcterms:modified xsi:type="dcterms:W3CDTF">2025-09-30T05:46:07Z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